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LJ1487\Desktop\"/>
    </mc:Choice>
  </mc:AlternateContent>
  <xr:revisionPtr revIDLastSave="0" documentId="13_ncr:1_{DAA65306-E0A5-4FA2-A655-D199D6A18EA9}" xr6:coauthVersionLast="47" xr6:coauthVersionMax="47" xr10:uidLastSave="{00000000-0000-0000-0000-000000000000}"/>
  <workbookProtection workbookAlgorithmName="SHA-512" workbookHashValue="gwFVF6yncLWPEBqhVhS1y2+JNkY+HgMPo04CPF9ch2hp9B7bWVTaPgUtwjHiqSPu8vNhbBmmvWLDHdyDiOm2Kw==" workbookSaltValue="3pPLdXzkJ8B8ZcFIQErAUA==" workbookSpinCount="100000" lockStructure="1"/>
  <bookViews>
    <workbookView xWindow="28680" yWindow="-120" windowWidth="29040" windowHeight="15720" tabRatio="851" firstSheet="10" activeTab="10" xr2:uid="{C11E627E-AF65-4E48-B16A-9B55478D01F3}"/>
  </bookViews>
  <sheets>
    <sheet name="Hoja1" sheetId="31" state="hidden" r:id="rId1"/>
    <sheet name="Hoja4" sheetId="34" state="hidden" r:id="rId2"/>
    <sheet name="Hoja2" sheetId="35" state="hidden" r:id="rId3"/>
    <sheet name="Hoja7" sheetId="40" state="hidden" r:id="rId4"/>
    <sheet name="Hoja8" sheetId="41" state="hidden" r:id="rId5"/>
    <sheet name="Hoja9" sheetId="42" state="hidden" r:id="rId6"/>
    <sheet name="Hoja3" sheetId="43" state="hidden" r:id="rId7"/>
    <sheet name="BASE GENERAL" sheetId="1" state="hidden" r:id="rId8"/>
    <sheet name="CUBO 26-06-2026" sheetId="37" state="hidden" r:id="rId9"/>
    <sheet name="Hoja5" sheetId="38" state="hidden" r:id="rId10"/>
    <sheet name="MULTIANUAL" sheetId="30" r:id="rId11"/>
    <sheet name="FUENTE DE FINANCIAMIENTO" sheetId="11" r:id="rId12"/>
    <sheet name="CAPITULO DEL GASTO" sheetId="16" r:id="rId13"/>
    <sheet name="ADMINISTRATIVA" sheetId="17" r:id="rId14"/>
    <sheet name="OBJETO DEL GASTO" sheetId="18" r:id="rId15"/>
    <sheet name="TIPO GASTO" sheetId="24" r:id="rId16"/>
    <sheet name="ECONOMICA" sheetId="20" r:id="rId17"/>
    <sheet name="PROGRAMA Y PROYECTO" sheetId="21" r:id="rId18"/>
    <sheet name="APOYOS Y SUBSIDIOS" sheetId="22" r:id="rId19"/>
    <sheet name="FUNCIONAL DEL GASTO" sheetId="23" r:id="rId20"/>
    <sheet name="INVERSIÓN PÚBLICA" sheetId="25" r:id="rId21"/>
    <sheet name="DEUDA PÚBLICA" sheetId="27" r:id="rId22"/>
    <sheet name="PROGRAMATICA" sheetId="28" r:id="rId23"/>
    <sheet name="ESTADO DEL PRESUPUESTO" sheetId="29" r:id="rId24"/>
    <sheet name="LEY DE INGRESOS" sheetId="36" r:id="rId25"/>
    <sheet name="TABLA" sheetId="9" state="hidden" r:id="rId26"/>
    <sheet name="2DA" sheetId="10" state="hidden" r:id="rId27"/>
    <sheet name="15-06-2026" sheetId="2" state="hidden" r:id="rId28"/>
    <sheet name="FUNCIONAL" sheetId="3" state="hidden" r:id="rId29"/>
    <sheet name="TIPO DE GASTO" sheetId="4" state="hidden" r:id="rId30"/>
    <sheet name="ULTIMO NIVEL" sheetId="5" state="hidden" r:id="rId31"/>
    <sheet name="DESTINOS" sheetId="6" state="hidden" r:id="rId32"/>
  </sheets>
  <definedNames>
    <definedName name="_xlnm._FilterDatabase" localSheetId="26" hidden="1">'2DA'!$A$1:$AE$390</definedName>
    <definedName name="_xlnm._FilterDatabase" localSheetId="7" hidden="1">'BASE GENERAL'!$A$1:$AY$431</definedName>
    <definedName name="_xlnm._FilterDatabase" localSheetId="8" hidden="1">'CUBO 26-06-2026'!$A$1:$S$391</definedName>
    <definedName name="_xlnm._FilterDatabase" localSheetId="31" hidden="1">DESTINOS!$A$1:$AC$394</definedName>
    <definedName name="_xlnm._FilterDatabase" localSheetId="9" hidden="1">Hoja5!$A$1:$C$389</definedName>
    <definedName name="_xlnm._FilterDatabase" localSheetId="3" hidden="1">Hoja7!$A$1:$B$1</definedName>
    <definedName name="_xlnm._FilterDatabase" localSheetId="4" hidden="1">Hoja8!$A$1:$B$82</definedName>
    <definedName name="_xlnm._FilterDatabase" localSheetId="5" hidden="1">Hoja9!$A$1:$B$1</definedName>
    <definedName name="_xlnm._FilterDatabase" localSheetId="29" hidden="1">'TIPO DE GASTO'!$A$1:$O$390</definedName>
    <definedName name="_xlnm._FilterDatabase" localSheetId="30" hidden="1">'ULTIMO NIVEL'!$A$1:$U$386</definedName>
    <definedName name="_xlnm.Print_Area" localSheetId="24">'LEY DE INGRESOS'!$A$1:$E$305</definedName>
    <definedName name="_xlnm.Print_Area" localSheetId="10">MULTIANUAL!$B$1:$I$54</definedName>
  </definedNames>
  <calcPr calcId="191029"/>
  <pivotCaches>
    <pivotCache cacheId="6" r:id="rId33"/>
    <pivotCache cacheId="7" r:id="rId34"/>
    <pivotCache cacheId="8" r:id="rId3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G390" i="10" l="1"/>
  <c r="F390" i="10"/>
  <c r="E390" i="10"/>
  <c r="D390" i="10"/>
  <c r="C390" i="10"/>
  <c r="A390" i="10"/>
  <c r="G389" i="10"/>
  <c r="F389" i="10"/>
  <c r="E389" i="10"/>
  <c r="D389" i="10"/>
  <c r="C389" i="10"/>
  <c r="A389" i="10"/>
  <c r="G388" i="10"/>
  <c r="F388" i="10"/>
  <c r="E388" i="10"/>
  <c r="D388" i="10"/>
  <c r="C388" i="10"/>
  <c r="A388" i="10"/>
  <c r="G387" i="10"/>
  <c r="F387" i="10"/>
  <c r="E387" i="10"/>
  <c r="D387" i="10"/>
  <c r="C387" i="10"/>
  <c r="A387" i="10"/>
  <c r="G386" i="10"/>
  <c r="F386" i="10"/>
  <c r="E386" i="10"/>
  <c r="D386" i="10"/>
  <c r="C386" i="10"/>
  <c r="A386" i="10"/>
  <c r="G385" i="10"/>
  <c r="F385" i="10"/>
  <c r="E385" i="10"/>
  <c r="D385" i="10"/>
  <c r="C385" i="10"/>
  <c r="A385" i="10"/>
  <c r="G384" i="10"/>
  <c r="F384" i="10"/>
  <c r="E384" i="10"/>
  <c r="D384" i="10"/>
  <c r="C384" i="10"/>
  <c r="A384" i="10"/>
  <c r="G383" i="10"/>
  <c r="F383" i="10"/>
  <c r="E383" i="10"/>
  <c r="D383" i="10"/>
  <c r="C383" i="10"/>
  <c r="A383" i="10"/>
  <c r="G382" i="10"/>
  <c r="F382" i="10"/>
  <c r="E382" i="10"/>
  <c r="D382" i="10"/>
  <c r="C382" i="10"/>
  <c r="A382" i="10"/>
  <c r="G381" i="10"/>
  <c r="F381" i="10"/>
  <c r="E381" i="10"/>
  <c r="D381" i="10"/>
  <c r="C381" i="10"/>
  <c r="A381" i="10"/>
  <c r="G380" i="10"/>
  <c r="F380" i="10"/>
  <c r="E380" i="10"/>
  <c r="D380" i="10"/>
  <c r="C380" i="10"/>
  <c r="A380" i="10"/>
  <c r="G379" i="10"/>
  <c r="F379" i="10"/>
  <c r="E379" i="10"/>
  <c r="D379" i="10"/>
  <c r="C379" i="10"/>
  <c r="A379" i="10"/>
  <c r="G378" i="10"/>
  <c r="F378" i="10"/>
  <c r="E378" i="10"/>
  <c r="D378" i="10"/>
  <c r="C378" i="10"/>
  <c r="A378" i="10"/>
  <c r="G377" i="10"/>
  <c r="F377" i="10"/>
  <c r="E377" i="10"/>
  <c r="D377" i="10"/>
  <c r="C377" i="10"/>
  <c r="A377" i="10"/>
  <c r="G376" i="10"/>
  <c r="F376" i="10"/>
  <c r="E376" i="10"/>
  <c r="D376" i="10"/>
  <c r="C376" i="10"/>
  <c r="A376" i="10"/>
  <c r="G375" i="10"/>
  <c r="F375" i="10"/>
  <c r="E375" i="10"/>
  <c r="D375" i="10"/>
  <c r="C375" i="10"/>
  <c r="A375" i="10"/>
  <c r="G374" i="10"/>
  <c r="F374" i="10"/>
  <c r="E374" i="10"/>
  <c r="D374" i="10"/>
  <c r="C374" i="10"/>
  <c r="A374" i="10"/>
  <c r="G373" i="10"/>
  <c r="F373" i="10"/>
  <c r="E373" i="10"/>
  <c r="D373" i="10"/>
  <c r="C373" i="10"/>
  <c r="A373" i="10"/>
  <c r="G372" i="10"/>
  <c r="F372" i="10"/>
  <c r="E372" i="10"/>
  <c r="D372" i="10"/>
  <c r="C372" i="10"/>
  <c r="A372" i="10"/>
  <c r="G371" i="10"/>
  <c r="F371" i="10"/>
  <c r="E371" i="10"/>
  <c r="D371" i="10"/>
  <c r="C371" i="10"/>
  <c r="A371" i="10"/>
  <c r="G370" i="10"/>
  <c r="F370" i="10"/>
  <c r="E370" i="10"/>
  <c r="D370" i="10"/>
  <c r="C370" i="10"/>
  <c r="A370" i="10"/>
  <c r="G369" i="10"/>
  <c r="F369" i="10"/>
  <c r="E369" i="10"/>
  <c r="D369" i="10"/>
  <c r="C369" i="10"/>
  <c r="A369" i="10"/>
  <c r="G368" i="10"/>
  <c r="F368" i="10"/>
  <c r="E368" i="10"/>
  <c r="D368" i="10"/>
  <c r="C368" i="10"/>
  <c r="A368" i="10"/>
  <c r="G367" i="10"/>
  <c r="F367" i="10"/>
  <c r="E367" i="10"/>
  <c r="D367" i="10"/>
  <c r="C367" i="10"/>
  <c r="A367" i="10"/>
  <c r="G366" i="10"/>
  <c r="F366" i="10"/>
  <c r="E366" i="10"/>
  <c r="D366" i="10"/>
  <c r="C366" i="10"/>
  <c r="A366" i="10"/>
  <c r="G365" i="10"/>
  <c r="F365" i="10"/>
  <c r="E365" i="10"/>
  <c r="D365" i="10"/>
  <c r="C365" i="10"/>
  <c r="A365" i="10"/>
  <c r="G364" i="10"/>
  <c r="F364" i="10"/>
  <c r="E364" i="10"/>
  <c r="D364" i="10"/>
  <c r="C364" i="10"/>
  <c r="A364" i="10"/>
  <c r="G363" i="10"/>
  <c r="F363" i="10"/>
  <c r="E363" i="10"/>
  <c r="D363" i="10"/>
  <c r="C363" i="10"/>
  <c r="A363" i="10"/>
  <c r="G362" i="10"/>
  <c r="F362" i="10"/>
  <c r="E362" i="10"/>
  <c r="D362" i="10"/>
  <c r="C362" i="10"/>
  <c r="A362" i="10"/>
  <c r="G361" i="10"/>
  <c r="F361" i="10"/>
  <c r="E361" i="10"/>
  <c r="D361" i="10"/>
  <c r="C361" i="10"/>
  <c r="A361" i="10"/>
  <c r="G360" i="10"/>
  <c r="F360" i="10"/>
  <c r="E360" i="10"/>
  <c r="D360" i="10"/>
  <c r="C360" i="10"/>
  <c r="A360" i="10"/>
  <c r="G359" i="10"/>
  <c r="F359" i="10"/>
  <c r="E359" i="10"/>
  <c r="D359" i="10"/>
  <c r="C359" i="10"/>
  <c r="A359" i="10"/>
  <c r="G358" i="10"/>
  <c r="F358" i="10"/>
  <c r="E358" i="10"/>
  <c r="D358" i="10"/>
  <c r="C358" i="10"/>
  <c r="A358" i="10"/>
  <c r="G357" i="10"/>
  <c r="F357" i="10"/>
  <c r="E357" i="10"/>
  <c r="D357" i="10"/>
  <c r="C357" i="10"/>
  <c r="A357" i="10"/>
  <c r="G356" i="10"/>
  <c r="F356" i="10"/>
  <c r="E356" i="10"/>
  <c r="D356" i="10"/>
  <c r="C356" i="10"/>
  <c r="A356" i="10"/>
  <c r="G355" i="10"/>
  <c r="F355" i="10"/>
  <c r="E355" i="10"/>
  <c r="D355" i="10"/>
  <c r="C355" i="10"/>
  <c r="A355" i="10"/>
  <c r="G354" i="10"/>
  <c r="F354" i="10"/>
  <c r="E354" i="10"/>
  <c r="D354" i="10"/>
  <c r="C354" i="10"/>
  <c r="A354" i="10"/>
  <c r="G353" i="10"/>
  <c r="F353" i="10"/>
  <c r="E353" i="10"/>
  <c r="D353" i="10"/>
  <c r="C353" i="10"/>
  <c r="A353" i="10"/>
  <c r="G352" i="10"/>
  <c r="F352" i="10"/>
  <c r="E352" i="10"/>
  <c r="D352" i="10"/>
  <c r="C352" i="10"/>
  <c r="A352" i="10"/>
  <c r="G351" i="10"/>
  <c r="F351" i="10"/>
  <c r="E351" i="10"/>
  <c r="D351" i="10"/>
  <c r="C351" i="10"/>
  <c r="A351" i="10"/>
  <c r="G350" i="10"/>
  <c r="F350" i="10"/>
  <c r="E350" i="10"/>
  <c r="D350" i="10"/>
  <c r="C350" i="10"/>
  <c r="A350" i="10"/>
  <c r="G349" i="10"/>
  <c r="F349" i="10"/>
  <c r="E349" i="10"/>
  <c r="D349" i="10"/>
  <c r="C349" i="10"/>
  <c r="A349" i="10"/>
  <c r="G348" i="10"/>
  <c r="F348" i="10"/>
  <c r="E348" i="10"/>
  <c r="D348" i="10"/>
  <c r="C348" i="10"/>
  <c r="A348" i="10"/>
  <c r="G347" i="10"/>
  <c r="F347" i="10"/>
  <c r="E347" i="10"/>
  <c r="D347" i="10"/>
  <c r="C347" i="10"/>
  <c r="A347" i="10"/>
  <c r="G346" i="10"/>
  <c r="F346" i="10"/>
  <c r="E346" i="10"/>
  <c r="D346" i="10"/>
  <c r="C346" i="10"/>
  <c r="A346" i="10"/>
  <c r="G345" i="10"/>
  <c r="F345" i="10"/>
  <c r="E345" i="10"/>
  <c r="D345" i="10"/>
  <c r="C345" i="10"/>
  <c r="A345" i="10"/>
  <c r="G344" i="10"/>
  <c r="F344" i="10"/>
  <c r="E344" i="10"/>
  <c r="D344" i="10"/>
  <c r="C344" i="10"/>
  <c r="A344" i="10"/>
  <c r="G343" i="10"/>
  <c r="F343" i="10"/>
  <c r="E343" i="10"/>
  <c r="D343" i="10"/>
  <c r="C343" i="10"/>
  <c r="A343" i="10"/>
  <c r="G342" i="10"/>
  <c r="F342" i="10"/>
  <c r="E342" i="10"/>
  <c r="D342" i="10"/>
  <c r="C342" i="10"/>
  <c r="A342" i="10"/>
  <c r="G341" i="10"/>
  <c r="F341" i="10"/>
  <c r="E341" i="10"/>
  <c r="D341" i="10"/>
  <c r="C341" i="10"/>
  <c r="A341" i="10"/>
  <c r="G340" i="10"/>
  <c r="F340" i="10"/>
  <c r="E340" i="10"/>
  <c r="D340" i="10"/>
  <c r="C340" i="10"/>
  <c r="A340" i="10"/>
  <c r="G339" i="10"/>
  <c r="F339" i="10"/>
  <c r="E339" i="10"/>
  <c r="D339" i="10"/>
  <c r="C339" i="10"/>
  <c r="A339" i="10"/>
  <c r="G338" i="10"/>
  <c r="F338" i="10"/>
  <c r="E338" i="10"/>
  <c r="D338" i="10"/>
  <c r="C338" i="10"/>
  <c r="A338" i="10"/>
  <c r="G337" i="10"/>
  <c r="F337" i="10"/>
  <c r="E337" i="10"/>
  <c r="D337" i="10"/>
  <c r="C337" i="10"/>
  <c r="A337" i="10"/>
  <c r="G336" i="10"/>
  <c r="F336" i="10"/>
  <c r="E336" i="10"/>
  <c r="D336" i="10"/>
  <c r="C336" i="10"/>
  <c r="A336" i="10"/>
  <c r="G335" i="10"/>
  <c r="F335" i="10"/>
  <c r="E335" i="10"/>
  <c r="D335" i="10"/>
  <c r="C335" i="10"/>
  <c r="A335" i="10"/>
  <c r="G334" i="10"/>
  <c r="F334" i="10"/>
  <c r="E334" i="10"/>
  <c r="D334" i="10"/>
  <c r="C334" i="10"/>
  <c r="A334" i="10"/>
  <c r="G333" i="10"/>
  <c r="F333" i="10"/>
  <c r="E333" i="10"/>
  <c r="D333" i="10"/>
  <c r="C333" i="10"/>
  <c r="A333" i="10"/>
  <c r="G332" i="10"/>
  <c r="F332" i="10"/>
  <c r="E332" i="10"/>
  <c r="D332" i="10"/>
  <c r="C332" i="10"/>
  <c r="A332" i="10"/>
  <c r="G331" i="10"/>
  <c r="F331" i="10"/>
  <c r="E331" i="10"/>
  <c r="D331" i="10"/>
  <c r="C331" i="10"/>
  <c r="A331" i="10"/>
  <c r="G330" i="10"/>
  <c r="F330" i="10"/>
  <c r="E330" i="10"/>
  <c r="D330" i="10"/>
  <c r="C330" i="10"/>
  <c r="A330" i="10"/>
  <c r="G329" i="10"/>
  <c r="F329" i="10"/>
  <c r="E329" i="10"/>
  <c r="D329" i="10"/>
  <c r="C329" i="10"/>
  <c r="A329" i="10"/>
  <c r="G328" i="10"/>
  <c r="F328" i="10"/>
  <c r="E328" i="10"/>
  <c r="D328" i="10"/>
  <c r="C328" i="10"/>
  <c r="A328" i="10"/>
  <c r="G327" i="10"/>
  <c r="F327" i="10"/>
  <c r="E327" i="10"/>
  <c r="D327" i="10"/>
  <c r="C327" i="10"/>
  <c r="A327" i="10"/>
  <c r="G326" i="10"/>
  <c r="F326" i="10"/>
  <c r="E326" i="10"/>
  <c r="D326" i="10"/>
  <c r="C326" i="10"/>
  <c r="A326" i="10"/>
  <c r="G325" i="10"/>
  <c r="F325" i="10"/>
  <c r="E325" i="10"/>
  <c r="D325" i="10"/>
  <c r="C325" i="10"/>
  <c r="A325" i="10"/>
  <c r="G324" i="10"/>
  <c r="F324" i="10"/>
  <c r="E324" i="10"/>
  <c r="D324" i="10"/>
  <c r="C324" i="10"/>
  <c r="A324" i="10"/>
  <c r="G323" i="10"/>
  <c r="F323" i="10"/>
  <c r="E323" i="10"/>
  <c r="D323" i="10"/>
  <c r="C323" i="10"/>
  <c r="A323" i="10"/>
  <c r="G322" i="10"/>
  <c r="F322" i="10"/>
  <c r="E322" i="10"/>
  <c r="D322" i="10"/>
  <c r="C322" i="10"/>
  <c r="A322" i="10"/>
  <c r="G321" i="10"/>
  <c r="F321" i="10"/>
  <c r="E321" i="10"/>
  <c r="D321" i="10"/>
  <c r="C321" i="10"/>
  <c r="A321" i="10"/>
  <c r="G320" i="10"/>
  <c r="F320" i="10"/>
  <c r="E320" i="10"/>
  <c r="D320" i="10"/>
  <c r="C320" i="10"/>
  <c r="A320" i="10"/>
  <c r="G319" i="10"/>
  <c r="F319" i="10"/>
  <c r="E319" i="10"/>
  <c r="D319" i="10"/>
  <c r="C319" i="10"/>
  <c r="A319" i="10"/>
  <c r="G318" i="10"/>
  <c r="F318" i="10"/>
  <c r="E318" i="10"/>
  <c r="D318" i="10"/>
  <c r="C318" i="10"/>
  <c r="A318" i="10"/>
  <c r="G317" i="10"/>
  <c r="F317" i="10"/>
  <c r="E317" i="10"/>
  <c r="D317" i="10"/>
  <c r="C317" i="10"/>
  <c r="A317" i="10"/>
  <c r="G316" i="10"/>
  <c r="F316" i="10"/>
  <c r="E316" i="10"/>
  <c r="D316" i="10"/>
  <c r="C316" i="10"/>
  <c r="A316" i="10"/>
  <c r="G315" i="10"/>
  <c r="F315" i="10"/>
  <c r="E315" i="10"/>
  <c r="D315" i="10"/>
  <c r="C315" i="10"/>
  <c r="A315" i="10"/>
  <c r="G314" i="10"/>
  <c r="F314" i="10"/>
  <c r="E314" i="10"/>
  <c r="D314" i="10"/>
  <c r="C314" i="10"/>
  <c r="A314" i="10"/>
  <c r="G313" i="10"/>
  <c r="F313" i="10"/>
  <c r="E313" i="10"/>
  <c r="D313" i="10"/>
  <c r="C313" i="10"/>
  <c r="A313" i="10"/>
  <c r="G312" i="10"/>
  <c r="F312" i="10"/>
  <c r="E312" i="10"/>
  <c r="D312" i="10"/>
  <c r="C312" i="10"/>
  <c r="A312" i="10"/>
  <c r="G311" i="10"/>
  <c r="F311" i="10"/>
  <c r="E311" i="10"/>
  <c r="D311" i="10"/>
  <c r="C311" i="10"/>
  <c r="A311" i="10"/>
  <c r="G310" i="10"/>
  <c r="F310" i="10"/>
  <c r="E310" i="10"/>
  <c r="D310" i="10"/>
  <c r="C310" i="10"/>
  <c r="A310" i="10"/>
  <c r="G309" i="10"/>
  <c r="F309" i="10"/>
  <c r="E309" i="10"/>
  <c r="D309" i="10"/>
  <c r="C309" i="10"/>
  <c r="A309" i="10"/>
  <c r="G308" i="10"/>
  <c r="F308" i="10"/>
  <c r="E308" i="10"/>
  <c r="D308" i="10"/>
  <c r="C308" i="10"/>
  <c r="A308" i="10"/>
  <c r="G307" i="10"/>
  <c r="F307" i="10"/>
  <c r="E307" i="10"/>
  <c r="D307" i="10"/>
  <c r="C307" i="10"/>
  <c r="A307" i="10"/>
  <c r="G306" i="10"/>
  <c r="F306" i="10"/>
  <c r="E306" i="10"/>
  <c r="D306" i="10"/>
  <c r="C306" i="10"/>
  <c r="A306" i="10"/>
  <c r="G305" i="10"/>
  <c r="F305" i="10"/>
  <c r="E305" i="10"/>
  <c r="D305" i="10"/>
  <c r="C305" i="10"/>
  <c r="A305" i="10"/>
  <c r="G304" i="10"/>
  <c r="F304" i="10"/>
  <c r="E304" i="10"/>
  <c r="D304" i="10"/>
  <c r="C304" i="10"/>
  <c r="A304" i="10"/>
  <c r="G303" i="10"/>
  <c r="F303" i="10"/>
  <c r="E303" i="10"/>
  <c r="D303" i="10"/>
  <c r="C303" i="10"/>
  <c r="A303" i="10"/>
  <c r="G302" i="10"/>
  <c r="F302" i="10"/>
  <c r="E302" i="10"/>
  <c r="D302" i="10"/>
  <c r="C302" i="10"/>
  <c r="A302" i="10"/>
  <c r="G301" i="10"/>
  <c r="F301" i="10"/>
  <c r="E301" i="10"/>
  <c r="D301" i="10"/>
  <c r="C301" i="10"/>
  <c r="A301" i="10"/>
  <c r="G300" i="10"/>
  <c r="F300" i="10"/>
  <c r="E300" i="10"/>
  <c r="D300" i="10"/>
  <c r="C300" i="10"/>
  <c r="A300" i="10"/>
  <c r="G299" i="10"/>
  <c r="F299" i="10"/>
  <c r="E299" i="10"/>
  <c r="D299" i="10"/>
  <c r="C299" i="10"/>
  <c r="A299" i="10"/>
  <c r="G298" i="10"/>
  <c r="F298" i="10"/>
  <c r="E298" i="10"/>
  <c r="D298" i="10"/>
  <c r="C298" i="10"/>
  <c r="A298" i="10"/>
  <c r="G297" i="10"/>
  <c r="F297" i="10"/>
  <c r="E297" i="10"/>
  <c r="D297" i="10"/>
  <c r="C297" i="10"/>
  <c r="A297" i="10"/>
  <c r="G296" i="10"/>
  <c r="F296" i="10"/>
  <c r="E296" i="10"/>
  <c r="D296" i="10"/>
  <c r="C296" i="10"/>
  <c r="A296" i="10"/>
  <c r="G295" i="10"/>
  <c r="F295" i="10"/>
  <c r="E295" i="10"/>
  <c r="D295" i="10"/>
  <c r="C295" i="10"/>
  <c r="A295" i="10"/>
  <c r="G294" i="10"/>
  <c r="F294" i="10"/>
  <c r="E294" i="10"/>
  <c r="D294" i="10"/>
  <c r="C294" i="10"/>
  <c r="A294" i="10"/>
  <c r="G293" i="10"/>
  <c r="F293" i="10"/>
  <c r="E293" i="10"/>
  <c r="D293" i="10"/>
  <c r="C293" i="10"/>
  <c r="A293" i="10"/>
  <c r="G292" i="10"/>
  <c r="F292" i="10"/>
  <c r="E292" i="10"/>
  <c r="D292" i="10"/>
  <c r="C292" i="10"/>
  <c r="A292" i="10"/>
  <c r="G291" i="10"/>
  <c r="F291" i="10"/>
  <c r="E291" i="10"/>
  <c r="D291" i="10"/>
  <c r="C291" i="10"/>
  <c r="A291" i="10"/>
  <c r="G290" i="10"/>
  <c r="F290" i="10"/>
  <c r="E290" i="10"/>
  <c r="D290" i="10"/>
  <c r="C290" i="10"/>
  <c r="A290" i="10"/>
  <c r="G289" i="10"/>
  <c r="F289" i="10"/>
  <c r="E289" i="10"/>
  <c r="D289" i="10"/>
  <c r="C289" i="10"/>
  <c r="A289" i="10"/>
  <c r="G288" i="10"/>
  <c r="F288" i="10"/>
  <c r="E288" i="10"/>
  <c r="D288" i="10"/>
  <c r="C288" i="10"/>
  <c r="A288" i="10"/>
  <c r="G287" i="10"/>
  <c r="F287" i="10"/>
  <c r="E287" i="10"/>
  <c r="D287" i="10"/>
  <c r="C287" i="10"/>
  <c r="A287" i="10"/>
  <c r="G286" i="10"/>
  <c r="F286" i="10"/>
  <c r="E286" i="10"/>
  <c r="D286" i="10"/>
  <c r="C286" i="10"/>
  <c r="A286" i="10"/>
  <c r="G285" i="10"/>
  <c r="F285" i="10"/>
  <c r="E285" i="10"/>
  <c r="D285" i="10"/>
  <c r="C285" i="10"/>
  <c r="A285" i="10"/>
  <c r="G284" i="10"/>
  <c r="F284" i="10"/>
  <c r="E284" i="10"/>
  <c r="D284" i="10"/>
  <c r="C284" i="10"/>
  <c r="A284" i="10"/>
  <c r="G283" i="10"/>
  <c r="F283" i="10"/>
  <c r="E283" i="10"/>
  <c r="D283" i="10"/>
  <c r="C283" i="10"/>
  <c r="A283" i="10"/>
  <c r="G282" i="10"/>
  <c r="F282" i="10"/>
  <c r="E282" i="10"/>
  <c r="D282" i="10"/>
  <c r="C282" i="10"/>
  <c r="A282" i="10"/>
  <c r="G281" i="10"/>
  <c r="F281" i="10"/>
  <c r="E281" i="10"/>
  <c r="D281" i="10"/>
  <c r="C281" i="10"/>
  <c r="A281" i="10"/>
  <c r="G280" i="10"/>
  <c r="F280" i="10"/>
  <c r="E280" i="10"/>
  <c r="D280" i="10"/>
  <c r="C280" i="10"/>
  <c r="A280" i="10"/>
  <c r="G279" i="10"/>
  <c r="F279" i="10"/>
  <c r="E279" i="10"/>
  <c r="D279" i="10"/>
  <c r="C279" i="10"/>
  <c r="A279" i="10"/>
  <c r="G278" i="10"/>
  <c r="F278" i="10"/>
  <c r="E278" i="10"/>
  <c r="D278" i="10"/>
  <c r="C278" i="10"/>
  <c r="A278" i="10"/>
  <c r="G277" i="10"/>
  <c r="F277" i="10"/>
  <c r="E277" i="10"/>
  <c r="D277" i="10"/>
  <c r="C277" i="10"/>
  <c r="A277" i="10"/>
  <c r="G276" i="10"/>
  <c r="F276" i="10"/>
  <c r="E276" i="10"/>
  <c r="D276" i="10"/>
  <c r="C276" i="10"/>
  <c r="A276" i="10"/>
  <c r="G275" i="10"/>
  <c r="F275" i="10"/>
  <c r="E275" i="10"/>
  <c r="D275" i="10"/>
  <c r="C275" i="10"/>
  <c r="A275" i="10"/>
  <c r="G274" i="10"/>
  <c r="F274" i="10"/>
  <c r="E274" i="10"/>
  <c r="D274" i="10"/>
  <c r="C274" i="10"/>
  <c r="A274" i="10"/>
  <c r="G273" i="10"/>
  <c r="F273" i="10"/>
  <c r="E273" i="10"/>
  <c r="D273" i="10"/>
  <c r="C273" i="10"/>
  <c r="A273" i="10"/>
  <c r="G272" i="10"/>
  <c r="F272" i="10"/>
  <c r="E272" i="10"/>
  <c r="D272" i="10"/>
  <c r="C272" i="10"/>
  <c r="A272" i="10"/>
  <c r="G271" i="10"/>
  <c r="F271" i="10"/>
  <c r="E271" i="10"/>
  <c r="D271" i="10"/>
  <c r="C271" i="10"/>
  <c r="A271" i="10"/>
  <c r="G270" i="10"/>
  <c r="F270" i="10"/>
  <c r="E270" i="10"/>
  <c r="D270" i="10"/>
  <c r="C270" i="10"/>
  <c r="A270" i="10"/>
  <c r="G269" i="10"/>
  <c r="F269" i="10"/>
  <c r="E269" i="10"/>
  <c r="D269" i="10"/>
  <c r="C269" i="10"/>
  <c r="A269" i="10"/>
  <c r="G268" i="10"/>
  <c r="F268" i="10"/>
  <c r="E268" i="10"/>
  <c r="D268" i="10"/>
  <c r="C268" i="10"/>
  <c r="A268" i="10"/>
  <c r="G267" i="10"/>
  <c r="F267" i="10"/>
  <c r="E267" i="10"/>
  <c r="D267" i="10"/>
  <c r="C267" i="10"/>
  <c r="A267" i="10"/>
  <c r="G266" i="10"/>
  <c r="F266" i="10"/>
  <c r="E266" i="10"/>
  <c r="D266" i="10"/>
  <c r="C266" i="10"/>
  <c r="A266" i="10"/>
  <c r="G265" i="10"/>
  <c r="F265" i="10"/>
  <c r="E265" i="10"/>
  <c r="D265" i="10"/>
  <c r="C265" i="10"/>
  <c r="A265" i="10"/>
  <c r="G264" i="10"/>
  <c r="F264" i="10"/>
  <c r="E264" i="10"/>
  <c r="D264" i="10"/>
  <c r="C264" i="10"/>
  <c r="A264" i="10"/>
  <c r="G263" i="10"/>
  <c r="F263" i="10"/>
  <c r="E263" i="10"/>
  <c r="D263" i="10"/>
  <c r="C263" i="10"/>
  <c r="A263" i="10"/>
  <c r="G262" i="10"/>
  <c r="F262" i="10"/>
  <c r="E262" i="10"/>
  <c r="D262" i="10"/>
  <c r="C262" i="10"/>
  <c r="A262" i="10"/>
  <c r="G261" i="10"/>
  <c r="F261" i="10"/>
  <c r="E261" i="10"/>
  <c r="D261" i="10"/>
  <c r="C261" i="10"/>
  <c r="A261" i="10"/>
  <c r="G260" i="10"/>
  <c r="F260" i="10"/>
  <c r="E260" i="10"/>
  <c r="D260" i="10"/>
  <c r="C260" i="10"/>
  <c r="A260" i="10"/>
  <c r="G259" i="10"/>
  <c r="F259" i="10"/>
  <c r="E259" i="10"/>
  <c r="D259" i="10"/>
  <c r="C259" i="10"/>
  <c r="A259" i="10"/>
  <c r="G258" i="10"/>
  <c r="F258" i="10"/>
  <c r="E258" i="10"/>
  <c r="D258" i="10"/>
  <c r="C258" i="10"/>
  <c r="A258" i="10"/>
  <c r="G257" i="10"/>
  <c r="F257" i="10"/>
  <c r="E257" i="10"/>
  <c r="D257" i="10"/>
  <c r="C257" i="10"/>
  <c r="A257" i="10"/>
  <c r="G256" i="10"/>
  <c r="F256" i="10"/>
  <c r="E256" i="10"/>
  <c r="D256" i="10"/>
  <c r="C256" i="10"/>
  <c r="A256" i="10"/>
  <c r="G255" i="10"/>
  <c r="F255" i="10"/>
  <c r="E255" i="10"/>
  <c r="D255" i="10"/>
  <c r="C255" i="10"/>
  <c r="A255" i="10"/>
  <c r="G254" i="10"/>
  <c r="F254" i="10"/>
  <c r="E254" i="10"/>
  <c r="D254" i="10"/>
  <c r="C254" i="10"/>
  <c r="A254" i="10"/>
  <c r="G253" i="10"/>
  <c r="F253" i="10"/>
  <c r="E253" i="10"/>
  <c r="D253" i="10"/>
  <c r="C253" i="10"/>
  <c r="A253" i="10"/>
  <c r="G252" i="10"/>
  <c r="F252" i="10"/>
  <c r="E252" i="10"/>
  <c r="D252" i="10"/>
  <c r="C252" i="10"/>
  <c r="A252" i="10"/>
  <c r="G251" i="10"/>
  <c r="F251" i="10"/>
  <c r="E251" i="10"/>
  <c r="D251" i="10"/>
  <c r="C251" i="10"/>
  <c r="A251" i="10"/>
  <c r="G250" i="10"/>
  <c r="F250" i="10"/>
  <c r="E250" i="10"/>
  <c r="D250" i="10"/>
  <c r="C250" i="10"/>
  <c r="A250" i="10"/>
  <c r="G249" i="10"/>
  <c r="F249" i="10"/>
  <c r="E249" i="10"/>
  <c r="D249" i="10"/>
  <c r="C249" i="10"/>
  <c r="A249" i="10"/>
  <c r="G248" i="10"/>
  <c r="F248" i="10"/>
  <c r="E248" i="10"/>
  <c r="D248" i="10"/>
  <c r="C248" i="10"/>
  <c r="A248" i="10"/>
  <c r="G247" i="10"/>
  <c r="F247" i="10"/>
  <c r="E247" i="10"/>
  <c r="D247" i="10"/>
  <c r="C247" i="10"/>
  <c r="A247" i="10"/>
  <c r="G246" i="10"/>
  <c r="F246" i="10"/>
  <c r="E246" i="10"/>
  <c r="D246" i="10"/>
  <c r="C246" i="10"/>
  <c r="A246" i="10"/>
  <c r="G245" i="10"/>
  <c r="F245" i="10"/>
  <c r="E245" i="10"/>
  <c r="D245" i="10"/>
  <c r="C245" i="10"/>
  <c r="A245" i="10"/>
  <c r="G244" i="10"/>
  <c r="F244" i="10"/>
  <c r="E244" i="10"/>
  <c r="D244" i="10"/>
  <c r="C244" i="10"/>
  <c r="A244" i="10"/>
  <c r="G243" i="10"/>
  <c r="F243" i="10"/>
  <c r="E243" i="10"/>
  <c r="D243" i="10"/>
  <c r="C243" i="10"/>
  <c r="A243" i="10"/>
  <c r="G242" i="10"/>
  <c r="F242" i="10"/>
  <c r="E242" i="10"/>
  <c r="D242" i="10"/>
  <c r="C242" i="10"/>
  <c r="A242" i="10"/>
  <c r="G241" i="10"/>
  <c r="F241" i="10"/>
  <c r="E241" i="10"/>
  <c r="D241" i="10"/>
  <c r="C241" i="10"/>
  <c r="A241" i="10"/>
  <c r="G240" i="10"/>
  <c r="F240" i="10"/>
  <c r="E240" i="10"/>
  <c r="D240" i="10"/>
  <c r="C240" i="10"/>
  <c r="A240" i="10"/>
  <c r="G239" i="10"/>
  <c r="F239" i="10"/>
  <c r="E239" i="10"/>
  <c r="D239" i="10"/>
  <c r="C239" i="10"/>
  <c r="A239" i="10"/>
  <c r="G238" i="10"/>
  <c r="F238" i="10"/>
  <c r="E238" i="10"/>
  <c r="D238" i="10"/>
  <c r="C238" i="10"/>
  <c r="A238" i="10"/>
  <c r="G237" i="10"/>
  <c r="F237" i="10"/>
  <c r="E237" i="10"/>
  <c r="D237" i="10"/>
  <c r="C237" i="10"/>
  <c r="A237" i="10"/>
  <c r="G236" i="10"/>
  <c r="F236" i="10"/>
  <c r="E236" i="10"/>
  <c r="D236" i="10"/>
  <c r="C236" i="10"/>
  <c r="A236" i="10"/>
  <c r="G235" i="10"/>
  <c r="F235" i="10"/>
  <c r="E235" i="10"/>
  <c r="D235" i="10"/>
  <c r="C235" i="10"/>
  <c r="A235" i="10"/>
  <c r="G234" i="10"/>
  <c r="F234" i="10"/>
  <c r="E234" i="10"/>
  <c r="D234" i="10"/>
  <c r="C234" i="10"/>
  <c r="A234" i="10"/>
  <c r="G233" i="10"/>
  <c r="F233" i="10"/>
  <c r="E233" i="10"/>
  <c r="D233" i="10"/>
  <c r="C233" i="10"/>
  <c r="A233" i="10"/>
  <c r="G232" i="10"/>
  <c r="F232" i="10"/>
  <c r="E232" i="10"/>
  <c r="D232" i="10"/>
  <c r="C232" i="10"/>
  <c r="A232" i="10"/>
  <c r="G231" i="10"/>
  <c r="F231" i="10"/>
  <c r="E231" i="10"/>
  <c r="D231" i="10"/>
  <c r="C231" i="10"/>
  <c r="A231" i="10"/>
  <c r="G230" i="10"/>
  <c r="F230" i="10"/>
  <c r="E230" i="10"/>
  <c r="D230" i="10"/>
  <c r="C230" i="10"/>
  <c r="A230" i="10"/>
  <c r="G229" i="10"/>
  <c r="F229" i="10"/>
  <c r="E229" i="10"/>
  <c r="D229" i="10"/>
  <c r="C229" i="10"/>
  <c r="A229" i="10"/>
  <c r="G228" i="10"/>
  <c r="F228" i="10"/>
  <c r="E228" i="10"/>
  <c r="D228" i="10"/>
  <c r="C228" i="10"/>
  <c r="A228" i="10"/>
  <c r="G227" i="10"/>
  <c r="F227" i="10"/>
  <c r="E227" i="10"/>
  <c r="D227" i="10"/>
  <c r="C227" i="10"/>
  <c r="A227" i="10"/>
  <c r="G226" i="10"/>
  <c r="F226" i="10"/>
  <c r="E226" i="10"/>
  <c r="D226" i="10"/>
  <c r="C226" i="10"/>
  <c r="A226" i="10"/>
  <c r="G225" i="10"/>
  <c r="F225" i="10"/>
  <c r="E225" i="10"/>
  <c r="D225" i="10"/>
  <c r="C225" i="10"/>
  <c r="A225" i="10"/>
  <c r="G224" i="10"/>
  <c r="F224" i="10"/>
  <c r="E224" i="10"/>
  <c r="D224" i="10"/>
  <c r="C224" i="10"/>
  <c r="A224" i="10"/>
  <c r="G223" i="10"/>
  <c r="F223" i="10"/>
  <c r="E223" i="10"/>
  <c r="D223" i="10"/>
  <c r="C223" i="10"/>
  <c r="A223" i="10"/>
  <c r="G222" i="10"/>
  <c r="F222" i="10"/>
  <c r="E222" i="10"/>
  <c r="D222" i="10"/>
  <c r="C222" i="10"/>
  <c r="A222" i="10"/>
  <c r="G221" i="10"/>
  <c r="F221" i="10"/>
  <c r="E221" i="10"/>
  <c r="D221" i="10"/>
  <c r="C221" i="10"/>
  <c r="A221" i="10"/>
  <c r="G220" i="10"/>
  <c r="F220" i="10"/>
  <c r="E220" i="10"/>
  <c r="D220" i="10"/>
  <c r="C220" i="10"/>
  <c r="A220" i="10"/>
  <c r="G219" i="10"/>
  <c r="F219" i="10"/>
  <c r="E219" i="10"/>
  <c r="D219" i="10"/>
  <c r="C219" i="10"/>
  <c r="A219" i="10"/>
  <c r="G218" i="10"/>
  <c r="F218" i="10"/>
  <c r="E218" i="10"/>
  <c r="D218" i="10"/>
  <c r="C218" i="10"/>
  <c r="A218" i="10"/>
  <c r="G217" i="10"/>
  <c r="F217" i="10"/>
  <c r="E217" i="10"/>
  <c r="D217" i="10"/>
  <c r="C217" i="10"/>
  <c r="A217" i="10"/>
  <c r="G216" i="10"/>
  <c r="F216" i="10"/>
  <c r="E216" i="10"/>
  <c r="D216" i="10"/>
  <c r="C216" i="10"/>
  <c r="A216" i="10"/>
  <c r="G215" i="10"/>
  <c r="F215" i="10"/>
  <c r="E215" i="10"/>
  <c r="D215" i="10"/>
  <c r="C215" i="10"/>
  <c r="A215" i="10"/>
  <c r="G214" i="10"/>
  <c r="F214" i="10"/>
  <c r="E214" i="10"/>
  <c r="D214" i="10"/>
  <c r="C214" i="10"/>
  <c r="A214" i="10"/>
  <c r="G213" i="10"/>
  <c r="F213" i="10"/>
  <c r="E213" i="10"/>
  <c r="D213" i="10"/>
  <c r="C213" i="10"/>
  <c r="A213" i="10"/>
  <c r="G212" i="10"/>
  <c r="F212" i="10"/>
  <c r="E212" i="10"/>
  <c r="D212" i="10"/>
  <c r="C212" i="10"/>
  <c r="A212" i="10"/>
  <c r="G211" i="10"/>
  <c r="F211" i="10"/>
  <c r="E211" i="10"/>
  <c r="D211" i="10"/>
  <c r="C211" i="10"/>
  <c r="A211" i="10"/>
  <c r="G210" i="10"/>
  <c r="F210" i="10"/>
  <c r="E210" i="10"/>
  <c r="D210" i="10"/>
  <c r="C210" i="10"/>
  <c r="A210" i="10"/>
  <c r="G209" i="10"/>
  <c r="F209" i="10"/>
  <c r="E209" i="10"/>
  <c r="D209" i="10"/>
  <c r="C209" i="10"/>
  <c r="A209" i="10"/>
  <c r="G208" i="10"/>
  <c r="F208" i="10"/>
  <c r="E208" i="10"/>
  <c r="D208" i="10"/>
  <c r="C208" i="10"/>
  <c r="A208" i="10"/>
  <c r="G207" i="10"/>
  <c r="F207" i="10"/>
  <c r="E207" i="10"/>
  <c r="D207" i="10"/>
  <c r="C207" i="10"/>
  <c r="A207" i="10"/>
  <c r="G206" i="10"/>
  <c r="F206" i="10"/>
  <c r="E206" i="10"/>
  <c r="D206" i="10"/>
  <c r="C206" i="10"/>
  <c r="A206" i="10"/>
  <c r="G205" i="10"/>
  <c r="F205" i="10"/>
  <c r="E205" i="10"/>
  <c r="D205" i="10"/>
  <c r="C205" i="10"/>
  <c r="A205" i="10"/>
  <c r="G204" i="10"/>
  <c r="F204" i="10"/>
  <c r="E204" i="10"/>
  <c r="D204" i="10"/>
  <c r="C204" i="10"/>
  <c r="A204" i="10"/>
  <c r="G203" i="10"/>
  <c r="F203" i="10"/>
  <c r="E203" i="10"/>
  <c r="D203" i="10"/>
  <c r="C203" i="10"/>
  <c r="A203" i="10"/>
  <c r="G202" i="10"/>
  <c r="F202" i="10"/>
  <c r="E202" i="10"/>
  <c r="D202" i="10"/>
  <c r="C202" i="10"/>
  <c r="A202" i="10"/>
  <c r="G201" i="10"/>
  <c r="F201" i="10"/>
  <c r="E201" i="10"/>
  <c r="D201" i="10"/>
  <c r="C201" i="10"/>
  <c r="A201" i="10"/>
  <c r="G200" i="10"/>
  <c r="F200" i="10"/>
  <c r="E200" i="10"/>
  <c r="D200" i="10"/>
  <c r="C200" i="10"/>
  <c r="A200" i="10"/>
  <c r="G199" i="10"/>
  <c r="F199" i="10"/>
  <c r="E199" i="10"/>
  <c r="D199" i="10"/>
  <c r="C199" i="10"/>
  <c r="A199" i="10"/>
  <c r="G198" i="10"/>
  <c r="F198" i="10"/>
  <c r="E198" i="10"/>
  <c r="D198" i="10"/>
  <c r="C198" i="10"/>
  <c r="A198" i="10"/>
  <c r="G197" i="10"/>
  <c r="F197" i="10"/>
  <c r="E197" i="10"/>
  <c r="D197" i="10"/>
  <c r="C197" i="10"/>
  <c r="A197" i="10"/>
  <c r="G196" i="10"/>
  <c r="F196" i="10"/>
  <c r="E196" i="10"/>
  <c r="D196" i="10"/>
  <c r="C196" i="10"/>
  <c r="A196" i="10"/>
  <c r="G195" i="10"/>
  <c r="F195" i="10"/>
  <c r="E195" i="10"/>
  <c r="D195" i="10"/>
  <c r="C195" i="10"/>
  <c r="A195" i="10"/>
  <c r="G194" i="10"/>
  <c r="F194" i="10"/>
  <c r="E194" i="10"/>
  <c r="D194" i="10"/>
  <c r="C194" i="10"/>
  <c r="A194" i="10"/>
  <c r="G193" i="10"/>
  <c r="F193" i="10"/>
  <c r="E193" i="10"/>
  <c r="D193" i="10"/>
  <c r="C193" i="10"/>
  <c r="A193" i="10"/>
  <c r="G192" i="10"/>
  <c r="F192" i="10"/>
  <c r="E192" i="10"/>
  <c r="D192" i="10"/>
  <c r="C192" i="10"/>
  <c r="A192" i="10"/>
  <c r="G191" i="10"/>
  <c r="F191" i="10"/>
  <c r="E191" i="10"/>
  <c r="D191" i="10"/>
  <c r="C191" i="10"/>
  <c r="A191" i="10"/>
  <c r="G190" i="10"/>
  <c r="F190" i="10"/>
  <c r="E190" i="10"/>
  <c r="D190" i="10"/>
  <c r="C190" i="10"/>
  <c r="A190" i="10"/>
  <c r="G189" i="10"/>
  <c r="F189" i="10"/>
  <c r="E189" i="10"/>
  <c r="D189" i="10"/>
  <c r="C189" i="10"/>
  <c r="A189" i="10"/>
  <c r="G188" i="10"/>
  <c r="F188" i="10"/>
  <c r="E188" i="10"/>
  <c r="D188" i="10"/>
  <c r="C188" i="10"/>
  <c r="A188" i="10"/>
  <c r="G187" i="10"/>
  <c r="F187" i="10"/>
  <c r="E187" i="10"/>
  <c r="D187" i="10"/>
  <c r="C187" i="10"/>
  <c r="A187" i="10"/>
  <c r="G186" i="10"/>
  <c r="F186" i="10"/>
  <c r="E186" i="10"/>
  <c r="D186" i="10"/>
  <c r="C186" i="10"/>
  <c r="A186" i="10"/>
  <c r="G185" i="10"/>
  <c r="F185" i="10"/>
  <c r="E185" i="10"/>
  <c r="D185" i="10"/>
  <c r="C185" i="10"/>
  <c r="A185" i="10"/>
  <c r="G184" i="10"/>
  <c r="F184" i="10"/>
  <c r="E184" i="10"/>
  <c r="D184" i="10"/>
  <c r="C184" i="10"/>
  <c r="A184" i="10"/>
  <c r="G183" i="10"/>
  <c r="F183" i="10"/>
  <c r="E183" i="10"/>
  <c r="D183" i="10"/>
  <c r="C183" i="10"/>
  <c r="A183" i="10"/>
  <c r="G182" i="10"/>
  <c r="F182" i="10"/>
  <c r="E182" i="10"/>
  <c r="D182" i="10"/>
  <c r="C182" i="10"/>
  <c r="A182" i="10"/>
  <c r="G181" i="10"/>
  <c r="F181" i="10"/>
  <c r="E181" i="10"/>
  <c r="D181" i="10"/>
  <c r="C181" i="10"/>
  <c r="A181" i="10"/>
  <c r="G180" i="10"/>
  <c r="F180" i="10"/>
  <c r="E180" i="10"/>
  <c r="D180" i="10"/>
  <c r="C180" i="10"/>
  <c r="A180" i="10"/>
  <c r="G179" i="10"/>
  <c r="F179" i="10"/>
  <c r="E179" i="10"/>
  <c r="D179" i="10"/>
  <c r="C179" i="10"/>
  <c r="A179" i="10"/>
  <c r="G178" i="10"/>
  <c r="F178" i="10"/>
  <c r="E178" i="10"/>
  <c r="D178" i="10"/>
  <c r="C178" i="10"/>
  <c r="A178" i="10"/>
  <c r="G177" i="10"/>
  <c r="F177" i="10"/>
  <c r="E177" i="10"/>
  <c r="D177" i="10"/>
  <c r="C177" i="10"/>
  <c r="A177" i="10"/>
  <c r="G176" i="10"/>
  <c r="F176" i="10"/>
  <c r="E176" i="10"/>
  <c r="D176" i="10"/>
  <c r="C176" i="10"/>
  <c r="A176" i="10"/>
  <c r="G175" i="10"/>
  <c r="F175" i="10"/>
  <c r="E175" i="10"/>
  <c r="D175" i="10"/>
  <c r="C175" i="10"/>
  <c r="A175" i="10"/>
  <c r="G174" i="10"/>
  <c r="F174" i="10"/>
  <c r="E174" i="10"/>
  <c r="D174" i="10"/>
  <c r="C174" i="10"/>
  <c r="A174" i="10"/>
  <c r="G173" i="10"/>
  <c r="F173" i="10"/>
  <c r="E173" i="10"/>
  <c r="D173" i="10"/>
  <c r="C173" i="10"/>
  <c r="A173" i="10"/>
  <c r="G172" i="10"/>
  <c r="F172" i="10"/>
  <c r="E172" i="10"/>
  <c r="D172" i="10"/>
  <c r="C172" i="10"/>
  <c r="A172" i="10"/>
  <c r="G171" i="10"/>
  <c r="F171" i="10"/>
  <c r="E171" i="10"/>
  <c r="D171" i="10"/>
  <c r="C171" i="10"/>
  <c r="A171" i="10"/>
  <c r="G170" i="10"/>
  <c r="F170" i="10"/>
  <c r="E170" i="10"/>
  <c r="D170" i="10"/>
  <c r="C170" i="10"/>
  <c r="A170" i="10"/>
  <c r="G169" i="10"/>
  <c r="F169" i="10"/>
  <c r="E169" i="10"/>
  <c r="D169" i="10"/>
  <c r="C169" i="10"/>
  <c r="A169" i="10"/>
  <c r="G168" i="10"/>
  <c r="F168" i="10"/>
  <c r="E168" i="10"/>
  <c r="D168" i="10"/>
  <c r="C168" i="10"/>
  <c r="A168" i="10"/>
  <c r="G167" i="10"/>
  <c r="F167" i="10"/>
  <c r="E167" i="10"/>
  <c r="D167" i="10"/>
  <c r="C167" i="10"/>
  <c r="A167" i="10"/>
  <c r="G166" i="10"/>
  <c r="F166" i="10"/>
  <c r="E166" i="10"/>
  <c r="D166" i="10"/>
  <c r="C166" i="10"/>
  <c r="A166" i="10"/>
  <c r="G165" i="10"/>
  <c r="F165" i="10"/>
  <c r="E165" i="10"/>
  <c r="D165" i="10"/>
  <c r="C165" i="10"/>
  <c r="A165" i="10"/>
  <c r="G164" i="10"/>
  <c r="F164" i="10"/>
  <c r="E164" i="10"/>
  <c r="D164" i="10"/>
  <c r="C164" i="10"/>
  <c r="A164" i="10"/>
  <c r="G163" i="10"/>
  <c r="F163" i="10"/>
  <c r="E163" i="10"/>
  <c r="D163" i="10"/>
  <c r="C163" i="10"/>
  <c r="A163" i="10"/>
  <c r="G162" i="10"/>
  <c r="F162" i="10"/>
  <c r="E162" i="10"/>
  <c r="D162" i="10"/>
  <c r="C162" i="10"/>
  <c r="A162" i="10"/>
  <c r="G161" i="10"/>
  <c r="F161" i="10"/>
  <c r="E161" i="10"/>
  <c r="D161" i="10"/>
  <c r="C161" i="10"/>
  <c r="A161" i="10"/>
  <c r="G160" i="10"/>
  <c r="F160" i="10"/>
  <c r="E160" i="10"/>
  <c r="D160" i="10"/>
  <c r="C160" i="10"/>
  <c r="A160" i="10"/>
  <c r="G159" i="10"/>
  <c r="F159" i="10"/>
  <c r="E159" i="10"/>
  <c r="D159" i="10"/>
  <c r="C159" i="10"/>
  <c r="A159" i="10"/>
  <c r="G158" i="10"/>
  <c r="F158" i="10"/>
  <c r="E158" i="10"/>
  <c r="D158" i="10"/>
  <c r="C158" i="10"/>
  <c r="A158" i="10"/>
  <c r="G157" i="10"/>
  <c r="F157" i="10"/>
  <c r="E157" i="10"/>
  <c r="D157" i="10"/>
  <c r="C157" i="10"/>
  <c r="A157" i="10"/>
  <c r="G156" i="10"/>
  <c r="F156" i="10"/>
  <c r="E156" i="10"/>
  <c r="D156" i="10"/>
  <c r="C156" i="10"/>
  <c r="A156" i="10"/>
  <c r="G155" i="10"/>
  <c r="F155" i="10"/>
  <c r="E155" i="10"/>
  <c r="D155" i="10"/>
  <c r="C155" i="10"/>
  <c r="A155" i="10"/>
  <c r="G154" i="10"/>
  <c r="F154" i="10"/>
  <c r="E154" i="10"/>
  <c r="D154" i="10"/>
  <c r="C154" i="10"/>
  <c r="A154" i="10"/>
  <c r="G153" i="10"/>
  <c r="F153" i="10"/>
  <c r="E153" i="10"/>
  <c r="D153" i="10"/>
  <c r="C153" i="10"/>
  <c r="A153" i="10"/>
  <c r="G152" i="10"/>
  <c r="F152" i="10"/>
  <c r="E152" i="10"/>
  <c r="D152" i="10"/>
  <c r="C152" i="10"/>
  <c r="A152" i="10"/>
  <c r="G151" i="10"/>
  <c r="F151" i="10"/>
  <c r="E151" i="10"/>
  <c r="D151" i="10"/>
  <c r="C151" i="10"/>
  <c r="A151" i="10"/>
  <c r="G150" i="10"/>
  <c r="F150" i="10"/>
  <c r="E150" i="10"/>
  <c r="D150" i="10"/>
  <c r="C150" i="10"/>
  <c r="A150" i="10"/>
  <c r="G149" i="10"/>
  <c r="F149" i="10"/>
  <c r="E149" i="10"/>
  <c r="D149" i="10"/>
  <c r="C149" i="10"/>
  <c r="A149" i="10"/>
  <c r="G148" i="10"/>
  <c r="F148" i="10"/>
  <c r="E148" i="10"/>
  <c r="D148" i="10"/>
  <c r="C148" i="10"/>
  <c r="A148" i="10"/>
  <c r="G147" i="10"/>
  <c r="F147" i="10"/>
  <c r="E147" i="10"/>
  <c r="D147" i="10"/>
  <c r="C147" i="10"/>
  <c r="A147" i="10"/>
  <c r="G146" i="10"/>
  <c r="F146" i="10"/>
  <c r="E146" i="10"/>
  <c r="D146" i="10"/>
  <c r="C146" i="10"/>
  <c r="A146" i="10"/>
  <c r="G145" i="10"/>
  <c r="F145" i="10"/>
  <c r="E145" i="10"/>
  <c r="D145" i="10"/>
  <c r="C145" i="10"/>
  <c r="A145" i="10"/>
  <c r="G144" i="10"/>
  <c r="F144" i="10"/>
  <c r="E144" i="10"/>
  <c r="D144" i="10"/>
  <c r="C144" i="10"/>
  <c r="A144" i="10"/>
  <c r="G143" i="10"/>
  <c r="F143" i="10"/>
  <c r="E143" i="10"/>
  <c r="D143" i="10"/>
  <c r="C143" i="10"/>
  <c r="A143" i="10"/>
  <c r="G142" i="10"/>
  <c r="F142" i="10"/>
  <c r="E142" i="10"/>
  <c r="D142" i="10"/>
  <c r="C142" i="10"/>
  <c r="A142" i="10"/>
  <c r="G141" i="10"/>
  <c r="F141" i="10"/>
  <c r="E141" i="10"/>
  <c r="D141" i="10"/>
  <c r="C141" i="10"/>
  <c r="A141" i="10"/>
  <c r="G140" i="10"/>
  <c r="F140" i="10"/>
  <c r="E140" i="10"/>
  <c r="D140" i="10"/>
  <c r="C140" i="10"/>
  <c r="A140" i="10"/>
  <c r="G139" i="10"/>
  <c r="F139" i="10"/>
  <c r="E139" i="10"/>
  <c r="D139" i="10"/>
  <c r="C139" i="10"/>
  <c r="A139" i="10"/>
  <c r="G138" i="10"/>
  <c r="F138" i="10"/>
  <c r="E138" i="10"/>
  <c r="D138" i="10"/>
  <c r="C138" i="10"/>
  <c r="A138" i="10"/>
  <c r="G137" i="10"/>
  <c r="F137" i="10"/>
  <c r="E137" i="10"/>
  <c r="D137" i="10"/>
  <c r="C137" i="10"/>
  <c r="A137" i="10"/>
  <c r="G136" i="10"/>
  <c r="F136" i="10"/>
  <c r="E136" i="10"/>
  <c r="D136" i="10"/>
  <c r="C136" i="10"/>
  <c r="A136" i="10"/>
  <c r="G135" i="10"/>
  <c r="F135" i="10"/>
  <c r="E135" i="10"/>
  <c r="D135" i="10"/>
  <c r="C135" i="10"/>
  <c r="A135" i="10"/>
  <c r="G134" i="10"/>
  <c r="F134" i="10"/>
  <c r="E134" i="10"/>
  <c r="D134" i="10"/>
  <c r="C134" i="10"/>
  <c r="A134" i="10"/>
  <c r="G133" i="10"/>
  <c r="F133" i="10"/>
  <c r="E133" i="10"/>
  <c r="D133" i="10"/>
  <c r="C133" i="10"/>
  <c r="A133" i="10"/>
  <c r="G132" i="10"/>
  <c r="F132" i="10"/>
  <c r="E132" i="10"/>
  <c r="D132" i="10"/>
  <c r="C132" i="10"/>
  <c r="A132" i="10"/>
  <c r="G131" i="10"/>
  <c r="F131" i="10"/>
  <c r="E131" i="10"/>
  <c r="D131" i="10"/>
  <c r="C131" i="10"/>
  <c r="A131" i="10"/>
  <c r="G130" i="10"/>
  <c r="F130" i="10"/>
  <c r="E130" i="10"/>
  <c r="D130" i="10"/>
  <c r="C130" i="10"/>
  <c r="A130" i="10"/>
  <c r="G129" i="10"/>
  <c r="F129" i="10"/>
  <c r="E129" i="10"/>
  <c r="D129" i="10"/>
  <c r="C129" i="10"/>
  <c r="A129" i="10"/>
  <c r="G128" i="10"/>
  <c r="F128" i="10"/>
  <c r="E128" i="10"/>
  <c r="D128" i="10"/>
  <c r="C128" i="10"/>
  <c r="A128" i="10"/>
  <c r="G127" i="10"/>
  <c r="F127" i="10"/>
  <c r="E127" i="10"/>
  <c r="D127" i="10"/>
  <c r="C127" i="10"/>
  <c r="A127" i="10"/>
  <c r="G126" i="10"/>
  <c r="F126" i="10"/>
  <c r="E126" i="10"/>
  <c r="D126" i="10"/>
  <c r="C126" i="10"/>
  <c r="A126" i="10"/>
  <c r="G125" i="10"/>
  <c r="F125" i="10"/>
  <c r="E125" i="10"/>
  <c r="D125" i="10"/>
  <c r="C125" i="10"/>
  <c r="A125" i="10"/>
  <c r="G124" i="10"/>
  <c r="F124" i="10"/>
  <c r="E124" i="10"/>
  <c r="D124" i="10"/>
  <c r="C124" i="10"/>
  <c r="A124" i="10"/>
  <c r="G123" i="10"/>
  <c r="F123" i="10"/>
  <c r="E123" i="10"/>
  <c r="D123" i="10"/>
  <c r="C123" i="10"/>
  <c r="A123" i="10"/>
  <c r="G122" i="10"/>
  <c r="F122" i="10"/>
  <c r="E122" i="10"/>
  <c r="D122" i="10"/>
  <c r="C122" i="10"/>
  <c r="A122" i="10"/>
  <c r="G121" i="10"/>
  <c r="F121" i="10"/>
  <c r="E121" i="10"/>
  <c r="D121" i="10"/>
  <c r="C121" i="10"/>
  <c r="A121" i="10"/>
  <c r="G120" i="10"/>
  <c r="F120" i="10"/>
  <c r="E120" i="10"/>
  <c r="D120" i="10"/>
  <c r="C120" i="10"/>
  <c r="A120" i="10"/>
  <c r="G119" i="10"/>
  <c r="F119" i="10"/>
  <c r="E119" i="10"/>
  <c r="D119" i="10"/>
  <c r="C119" i="10"/>
  <c r="A119" i="10"/>
  <c r="G118" i="10"/>
  <c r="F118" i="10"/>
  <c r="E118" i="10"/>
  <c r="D118" i="10"/>
  <c r="C118" i="10"/>
  <c r="A118" i="10"/>
  <c r="G117" i="10"/>
  <c r="F117" i="10"/>
  <c r="E117" i="10"/>
  <c r="D117" i="10"/>
  <c r="C117" i="10"/>
  <c r="A117" i="10"/>
  <c r="G116" i="10"/>
  <c r="F116" i="10"/>
  <c r="E116" i="10"/>
  <c r="D116" i="10"/>
  <c r="C116" i="10"/>
  <c r="A116" i="10"/>
  <c r="G115" i="10"/>
  <c r="F115" i="10"/>
  <c r="E115" i="10"/>
  <c r="D115" i="10"/>
  <c r="C115" i="10"/>
  <c r="A115" i="10"/>
  <c r="G114" i="10"/>
  <c r="F114" i="10"/>
  <c r="E114" i="10"/>
  <c r="D114" i="10"/>
  <c r="C114" i="10"/>
  <c r="A114" i="10"/>
  <c r="G113" i="10"/>
  <c r="F113" i="10"/>
  <c r="E113" i="10"/>
  <c r="D113" i="10"/>
  <c r="C113" i="10"/>
  <c r="A113" i="10"/>
  <c r="G112" i="10"/>
  <c r="F112" i="10"/>
  <c r="E112" i="10"/>
  <c r="D112" i="10"/>
  <c r="C112" i="10"/>
  <c r="A112" i="10"/>
  <c r="G111" i="10"/>
  <c r="F111" i="10"/>
  <c r="E111" i="10"/>
  <c r="D111" i="10"/>
  <c r="C111" i="10"/>
  <c r="A111" i="10"/>
  <c r="G110" i="10"/>
  <c r="F110" i="10"/>
  <c r="E110" i="10"/>
  <c r="D110" i="10"/>
  <c r="C110" i="10"/>
  <c r="A110" i="10"/>
  <c r="G109" i="10"/>
  <c r="F109" i="10"/>
  <c r="E109" i="10"/>
  <c r="D109" i="10"/>
  <c r="C109" i="10"/>
  <c r="A109" i="10"/>
  <c r="G108" i="10"/>
  <c r="F108" i="10"/>
  <c r="E108" i="10"/>
  <c r="D108" i="10"/>
  <c r="C108" i="10"/>
  <c r="A108" i="10"/>
  <c r="G107" i="10"/>
  <c r="F107" i="10"/>
  <c r="E107" i="10"/>
  <c r="D107" i="10"/>
  <c r="C107" i="10"/>
  <c r="A107" i="10"/>
  <c r="G106" i="10"/>
  <c r="F106" i="10"/>
  <c r="E106" i="10"/>
  <c r="D106" i="10"/>
  <c r="C106" i="10"/>
  <c r="A106" i="10"/>
  <c r="G105" i="10"/>
  <c r="F105" i="10"/>
  <c r="E105" i="10"/>
  <c r="D105" i="10"/>
  <c r="C105" i="10"/>
  <c r="A105" i="10"/>
  <c r="G104" i="10"/>
  <c r="F104" i="10"/>
  <c r="E104" i="10"/>
  <c r="D104" i="10"/>
  <c r="C104" i="10"/>
  <c r="A104" i="10"/>
  <c r="G103" i="10"/>
  <c r="F103" i="10"/>
  <c r="E103" i="10"/>
  <c r="D103" i="10"/>
  <c r="C103" i="10"/>
  <c r="A103" i="10"/>
  <c r="G102" i="10"/>
  <c r="F102" i="10"/>
  <c r="E102" i="10"/>
  <c r="D102" i="10"/>
  <c r="C102" i="10"/>
  <c r="A102" i="10"/>
  <c r="G101" i="10"/>
  <c r="F101" i="10"/>
  <c r="E101" i="10"/>
  <c r="D101" i="10"/>
  <c r="C101" i="10"/>
  <c r="A101" i="10"/>
  <c r="G100" i="10"/>
  <c r="F100" i="10"/>
  <c r="E100" i="10"/>
  <c r="D100" i="10"/>
  <c r="C100" i="10"/>
  <c r="A100" i="10"/>
  <c r="G99" i="10"/>
  <c r="F99" i="10"/>
  <c r="E99" i="10"/>
  <c r="D99" i="10"/>
  <c r="C99" i="10"/>
  <c r="A99" i="10"/>
  <c r="G98" i="10"/>
  <c r="F98" i="10"/>
  <c r="E98" i="10"/>
  <c r="D98" i="10"/>
  <c r="C98" i="10"/>
  <c r="A98" i="10"/>
  <c r="G97" i="10"/>
  <c r="F97" i="10"/>
  <c r="E97" i="10"/>
  <c r="D97" i="10"/>
  <c r="C97" i="10"/>
  <c r="A97" i="10"/>
  <c r="G96" i="10"/>
  <c r="F96" i="10"/>
  <c r="E96" i="10"/>
  <c r="D96" i="10"/>
  <c r="C96" i="10"/>
  <c r="A96" i="10"/>
  <c r="G95" i="10"/>
  <c r="F95" i="10"/>
  <c r="E95" i="10"/>
  <c r="D95" i="10"/>
  <c r="C95" i="10"/>
  <c r="A95" i="10"/>
  <c r="G94" i="10"/>
  <c r="F94" i="10"/>
  <c r="E94" i="10"/>
  <c r="D94" i="10"/>
  <c r="C94" i="10"/>
  <c r="A94" i="10"/>
  <c r="G93" i="10"/>
  <c r="F93" i="10"/>
  <c r="E93" i="10"/>
  <c r="D93" i="10"/>
  <c r="C93" i="10"/>
  <c r="A93" i="10"/>
  <c r="G92" i="10"/>
  <c r="F92" i="10"/>
  <c r="E92" i="10"/>
  <c r="D92" i="10"/>
  <c r="C92" i="10"/>
  <c r="A92" i="10"/>
  <c r="G91" i="10"/>
  <c r="F91" i="10"/>
  <c r="E91" i="10"/>
  <c r="D91" i="10"/>
  <c r="C91" i="10"/>
  <c r="A91" i="10"/>
  <c r="G90" i="10"/>
  <c r="F90" i="10"/>
  <c r="E90" i="10"/>
  <c r="D90" i="10"/>
  <c r="C90" i="10"/>
  <c r="A90" i="10"/>
  <c r="G89" i="10"/>
  <c r="F89" i="10"/>
  <c r="E89" i="10"/>
  <c r="D89" i="10"/>
  <c r="C89" i="10"/>
  <c r="A89" i="10"/>
  <c r="G88" i="10"/>
  <c r="F88" i="10"/>
  <c r="E88" i="10"/>
  <c r="D88" i="10"/>
  <c r="C88" i="10"/>
  <c r="A88" i="10"/>
  <c r="G87" i="10"/>
  <c r="F87" i="10"/>
  <c r="E87" i="10"/>
  <c r="D87" i="10"/>
  <c r="C87" i="10"/>
  <c r="A87" i="10"/>
  <c r="G86" i="10"/>
  <c r="F86" i="10"/>
  <c r="E86" i="10"/>
  <c r="D86" i="10"/>
  <c r="C86" i="10"/>
  <c r="A86" i="10"/>
  <c r="G85" i="10"/>
  <c r="F85" i="10"/>
  <c r="E85" i="10"/>
  <c r="D85" i="10"/>
  <c r="C85" i="10"/>
  <c r="A85" i="10"/>
  <c r="G84" i="10"/>
  <c r="F84" i="10"/>
  <c r="E84" i="10"/>
  <c r="D84" i="10"/>
  <c r="C84" i="10"/>
  <c r="A84" i="10"/>
  <c r="G83" i="10"/>
  <c r="F83" i="10"/>
  <c r="E83" i="10"/>
  <c r="D83" i="10"/>
  <c r="C83" i="10"/>
  <c r="A83" i="10"/>
  <c r="G82" i="10"/>
  <c r="F82" i="10"/>
  <c r="E82" i="10"/>
  <c r="D82" i="10"/>
  <c r="C82" i="10"/>
  <c r="A82" i="10"/>
  <c r="G81" i="10"/>
  <c r="F81" i="10"/>
  <c r="E81" i="10"/>
  <c r="D81" i="10"/>
  <c r="C81" i="10"/>
  <c r="A81" i="10"/>
  <c r="G80" i="10"/>
  <c r="F80" i="10"/>
  <c r="E80" i="10"/>
  <c r="D80" i="10"/>
  <c r="C80" i="10"/>
  <c r="A80" i="10"/>
  <c r="G79" i="10"/>
  <c r="F79" i="10"/>
  <c r="E79" i="10"/>
  <c r="D79" i="10"/>
  <c r="C79" i="10"/>
  <c r="A79" i="10"/>
  <c r="G78" i="10"/>
  <c r="F78" i="10"/>
  <c r="E78" i="10"/>
  <c r="D78" i="10"/>
  <c r="C78" i="10"/>
  <c r="A78" i="10"/>
  <c r="G77" i="10"/>
  <c r="F77" i="10"/>
  <c r="E77" i="10"/>
  <c r="D77" i="10"/>
  <c r="C77" i="10"/>
  <c r="A77" i="10"/>
  <c r="G76" i="10"/>
  <c r="F76" i="10"/>
  <c r="E76" i="10"/>
  <c r="D76" i="10"/>
  <c r="C76" i="10"/>
  <c r="A76" i="10"/>
  <c r="G75" i="10"/>
  <c r="F75" i="10"/>
  <c r="E75" i="10"/>
  <c r="D75" i="10"/>
  <c r="C75" i="10"/>
  <c r="A75" i="10"/>
  <c r="G74" i="10"/>
  <c r="F74" i="10"/>
  <c r="E74" i="10"/>
  <c r="D74" i="10"/>
  <c r="C74" i="10"/>
  <c r="A74" i="10"/>
  <c r="G73" i="10"/>
  <c r="F73" i="10"/>
  <c r="E73" i="10"/>
  <c r="D73" i="10"/>
  <c r="C73" i="10"/>
  <c r="A73" i="10"/>
  <c r="G72" i="10"/>
  <c r="F72" i="10"/>
  <c r="E72" i="10"/>
  <c r="D72" i="10"/>
  <c r="C72" i="10"/>
  <c r="A72" i="10"/>
  <c r="G71" i="10"/>
  <c r="F71" i="10"/>
  <c r="E71" i="10"/>
  <c r="D71" i="10"/>
  <c r="C71" i="10"/>
  <c r="A71" i="10"/>
  <c r="G70" i="10"/>
  <c r="F70" i="10"/>
  <c r="E70" i="10"/>
  <c r="D70" i="10"/>
  <c r="C70" i="10"/>
  <c r="A70" i="10"/>
  <c r="G69" i="10"/>
  <c r="F69" i="10"/>
  <c r="E69" i="10"/>
  <c r="D69" i="10"/>
  <c r="C69" i="10"/>
  <c r="A69" i="10"/>
  <c r="G68" i="10"/>
  <c r="F68" i="10"/>
  <c r="E68" i="10"/>
  <c r="D68" i="10"/>
  <c r="C68" i="10"/>
  <c r="A68" i="10"/>
  <c r="G67" i="10"/>
  <c r="F67" i="10"/>
  <c r="E67" i="10"/>
  <c r="D67" i="10"/>
  <c r="C67" i="10"/>
  <c r="A67" i="10"/>
  <c r="G66" i="10"/>
  <c r="F66" i="10"/>
  <c r="E66" i="10"/>
  <c r="D66" i="10"/>
  <c r="C66" i="10"/>
  <c r="A66" i="10"/>
  <c r="G65" i="10"/>
  <c r="F65" i="10"/>
  <c r="E65" i="10"/>
  <c r="D65" i="10"/>
  <c r="C65" i="10"/>
  <c r="A65" i="10"/>
  <c r="G64" i="10"/>
  <c r="F64" i="10"/>
  <c r="E64" i="10"/>
  <c r="D64" i="10"/>
  <c r="C64" i="10"/>
  <c r="A64" i="10"/>
  <c r="G63" i="10"/>
  <c r="F63" i="10"/>
  <c r="E63" i="10"/>
  <c r="D63" i="10"/>
  <c r="C63" i="10"/>
  <c r="A63" i="10"/>
  <c r="G62" i="10"/>
  <c r="F62" i="10"/>
  <c r="E62" i="10"/>
  <c r="D62" i="10"/>
  <c r="C62" i="10"/>
  <c r="A62" i="10"/>
  <c r="G61" i="10"/>
  <c r="F61" i="10"/>
  <c r="E61" i="10"/>
  <c r="D61" i="10"/>
  <c r="C61" i="10"/>
  <c r="A61" i="10"/>
  <c r="G60" i="10"/>
  <c r="F60" i="10"/>
  <c r="E60" i="10"/>
  <c r="D60" i="10"/>
  <c r="C60" i="10"/>
  <c r="A60" i="10"/>
  <c r="G59" i="10"/>
  <c r="F59" i="10"/>
  <c r="E59" i="10"/>
  <c r="D59" i="10"/>
  <c r="C59" i="10"/>
  <c r="A59" i="10"/>
  <c r="G58" i="10"/>
  <c r="F58" i="10"/>
  <c r="E58" i="10"/>
  <c r="D58" i="10"/>
  <c r="C58" i="10"/>
  <c r="A58" i="10"/>
  <c r="G57" i="10"/>
  <c r="F57" i="10"/>
  <c r="E57" i="10"/>
  <c r="D57" i="10"/>
  <c r="C57" i="10"/>
  <c r="A57" i="10"/>
  <c r="G56" i="10"/>
  <c r="F56" i="10"/>
  <c r="E56" i="10"/>
  <c r="D56" i="10"/>
  <c r="C56" i="10"/>
  <c r="A56" i="10"/>
  <c r="G55" i="10"/>
  <c r="F55" i="10"/>
  <c r="E55" i="10"/>
  <c r="D55" i="10"/>
  <c r="C55" i="10"/>
  <c r="A55" i="10"/>
  <c r="G54" i="10"/>
  <c r="F54" i="10"/>
  <c r="E54" i="10"/>
  <c r="D54" i="10"/>
  <c r="C54" i="10"/>
  <c r="A54" i="10"/>
  <c r="G53" i="10"/>
  <c r="F53" i="10"/>
  <c r="E53" i="10"/>
  <c r="D53" i="10"/>
  <c r="C53" i="10"/>
  <c r="A53" i="10"/>
  <c r="G52" i="10"/>
  <c r="F52" i="10"/>
  <c r="E52" i="10"/>
  <c r="D52" i="10"/>
  <c r="C52" i="10"/>
  <c r="A52" i="10"/>
  <c r="G51" i="10"/>
  <c r="F51" i="10"/>
  <c r="E51" i="10"/>
  <c r="D51" i="10"/>
  <c r="C51" i="10"/>
  <c r="A51" i="10"/>
  <c r="G50" i="10"/>
  <c r="F50" i="10"/>
  <c r="E50" i="10"/>
  <c r="D50" i="10"/>
  <c r="C50" i="10"/>
  <c r="A50" i="10"/>
  <c r="G49" i="10"/>
  <c r="F49" i="10"/>
  <c r="E49" i="10"/>
  <c r="D49" i="10"/>
  <c r="C49" i="10"/>
  <c r="A49" i="10"/>
  <c r="G48" i="10"/>
  <c r="F48" i="10"/>
  <c r="E48" i="10"/>
  <c r="D48" i="10"/>
  <c r="C48" i="10"/>
  <c r="A48" i="10"/>
  <c r="G47" i="10"/>
  <c r="F47" i="10"/>
  <c r="E47" i="10"/>
  <c r="D47" i="10"/>
  <c r="C47" i="10"/>
  <c r="A47" i="10"/>
  <c r="G46" i="10"/>
  <c r="F46" i="10"/>
  <c r="E46" i="10"/>
  <c r="D46" i="10"/>
  <c r="C46" i="10"/>
  <c r="A46" i="10"/>
  <c r="G45" i="10"/>
  <c r="F45" i="10"/>
  <c r="E45" i="10"/>
  <c r="D45" i="10"/>
  <c r="C45" i="10"/>
  <c r="A45" i="10"/>
  <c r="G44" i="10"/>
  <c r="F44" i="10"/>
  <c r="E44" i="10"/>
  <c r="D44" i="10"/>
  <c r="C44" i="10"/>
  <c r="A44" i="10"/>
  <c r="G43" i="10"/>
  <c r="F43" i="10"/>
  <c r="E43" i="10"/>
  <c r="D43" i="10"/>
  <c r="C43" i="10"/>
  <c r="A43" i="10"/>
  <c r="G42" i="10"/>
  <c r="F42" i="10"/>
  <c r="E42" i="10"/>
  <c r="D42" i="10"/>
  <c r="C42" i="10"/>
  <c r="A42" i="10"/>
  <c r="G41" i="10"/>
  <c r="F41" i="10"/>
  <c r="E41" i="10"/>
  <c r="D41" i="10"/>
  <c r="C41" i="10"/>
  <c r="A41" i="10"/>
  <c r="G40" i="10"/>
  <c r="F40" i="10"/>
  <c r="E40" i="10"/>
  <c r="D40" i="10"/>
  <c r="C40" i="10"/>
  <c r="A40" i="10"/>
  <c r="G39" i="10"/>
  <c r="F39" i="10"/>
  <c r="E39" i="10"/>
  <c r="D39" i="10"/>
  <c r="C39" i="10"/>
  <c r="A39" i="10"/>
  <c r="G38" i="10"/>
  <c r="F38" i="10"/>
  <c r="E38" i="10"/>
  <c r="D38" i="10"/>
  <c r="C38" i="10"/>
  <c r="A38" i="10"/>
  <c r="G37" i="10"/>
  <c r="F37" i="10"/>
  <c r="E37" i="10"/>
  <c r="D37" i="10"/>
  <c r="C37" i="10"/>
  <c r="A37" i="10"/>
  <c r="G36" i="10"/>
  <c r="F36" i="10"/>
  <c r="E36" i="10"/>
  <c r="D36" i="10"/>
  <c r="C36" i="10"/>
  <c r="A36" i="10"/>
  <c r="G35" i="10"/>
  <c r="F35" i="10"/>
  <c r="E35" i="10"/>
  <c r="D35" i="10"/>
  <c r="C35" i="10"/>
  <c r="A35" i="10"/>
  <c r="G34" i="10"/>
  <c r="F34" i="10"/>
  <c r="E34" i="10"/>
  <c r="D34" i="10"/>
  <c r="C34" i="10"/>
  <c r="A34" i="10"/>
  <c r="G33" i="10"/>
  <c r="F33" i="10"/>
  <c r="E33" i="10"/>
  <c r="D33" i="10"/>
  <c r="C33" i="10"/>
  <c r="A33" i="10"/>
  <c r="G32" i="10"/>
  <c r="F32" i="10"/>
  <c r="E32" i="10"/>
  <c r="D32" i="10"/>
  <c r="C32" i="10"/>
  <c r="A32" i="10"/>
  <c r="G31" i="10"/>
  <c r="F31" i="10"/>
  <c r="E31" i="10"/>
  <c r="D31" i="10"/>
  <c r="C31" i="10"/>
  <c r="A31" i="10"/>
  <c r="G30" i="10"/>
  <c r="F30" i="10"/>
  <c r="E30" i="10"/>
  <c r="D30" i="10"/>
  <c r="C30" i="10"/>
  <c r="A30" i="10"/>
  <c r="G29" i="10"/>
  <c r="F29" i="10"/>
  <c r="E29" i="10"/>
  <c r="D29" i="10"/>
  <c r="C29" i="10"/>
  <c r="A29" i="10"/>
  <c r="G28" i="10"/>
  <c r="F28" i="10"/>
  <c r="E28" i="10"/>
  <c r="D28" i="10"/>
  <c r="C28" i="10"/>
  <c r="A28" i="10"/>
  <c r="G27" i="10"/>
  <c r="F27" i="10"/>
  <c r="E27" i="10"/>
  <c r="D27" i="10"/>
  <c r="C27" i="10"/>
  <c r="A27" i="10"/>
  <c r="G26" i="10"/>
  <c r="F26" i="10"/>
  <c r="E26" i="10"/>
  <c r="D26" i="10"/>
  <c r="C26" i="10"/>
  <c r="A26" i="10"/>
  <c r="G25" i="10"/>
  <c r="F25" i="10"/>
  <c r="E25" i="10"/>
  <c r="D25" i="10"/>
  <c r="C25" i="10"/>
  <c r="A25" i="10"/>
  <c r="G24" i="10"/>
  <c r="F24" i="10"/>
  <c r="E24" i="10"/>
  <c r="D24" i="10"/>
  <c r="C24" i="10"/>
  <c r="A24" i="10"/>
  <c r="G23" i="10"/>
  <c r="F23" i="10"/>
  <c r="E23" i="10"/>
  <c r="D23" i="10"/>
  <c r="C23" i="10"/>
  <c r="A23" i="10"/>
  <c r="G22" i="10"/>
  <c r="F22" i="10"/>
  <c r="E22" i="10"/>
  <c r="D22" i="10"/>
  <c r="C22" i="10"/>
  <c r="A22" i="10"/>
  <c r="G21" i="10"/>
  <c r="F21" i="10"/>
  <c r="E21" i="10"/>
  <c r="D21" i="10"/>
  <c r="C21" i="10"/>
  <c r="A21" i="10"/>
  <c r="G20" i="10"/>
  <c r="F20" i="10"/>
  <c r="E20" i="10"/>
  <c r="D20" i="10"/>
  <c r="C20" i="10"/>
  <c r="A20" i="10"/>
  <c r="G19" i="10"/>
  <c r="F19" i="10"/>
  <c r="E19" i="10"/>
  <c r="D19" i="10"/>
  <c r="C19" i="10"/>
  <c r="A19" i="10"/>
  <c r="G18" i="10"/>
  <c r="F18" i="10"/>
  <c r="E18" i="10"/>
  <c r="D18" i="10"/>
  <c r="C18" i="10"/>
  <c r="A18" i="10"/>
  <c r="G17" i="10"/>
  <c r="F17" i="10"/>
  <c r="E17" i="10"/>
  <c r="D17" i="10"/>
  <c r="C17" i="10"/>
  <c r="A17" i="10"/>
  <c r="G16" i="10"/>
  <c r="F16" i="10"/>
  <c r="E16" i="10"/>
  <c r="D16" i="10"/>
  <c r="C16" i="10"/>
  <c r="A16" i="10"/>
  <c r="G15" i="10"/>
  <c r="F15" i="10"/>
  <c r="E15" i="10"/>
  <c r="D15" i="10"/>
  <c r="C15" i="10"/>
  <c r="A15" i="10"/>
  <c r="G14" i="10"/>
  <c r="F14" i="10"/>
  <c r="E14" i="10"/>
  <c r="D14" i="10"/>
  <c r="C14" i="10"/>
  <c r="A14" i="10"/>
  <c r="G13" i="10"/>
  <c r="F13" i="10"/>
  <c r="E13" i="10"/>
  <c r="D13" i="10"/>
  <c r="C13" i="10"/>
  <c r="A13" i="10"/>
  <c r="G12" i="10"/>
  <c r="F12" i="10"/>
  <c r="E12" i="10"/>
  <c r="D12" i="10"/>
  <c r="C12" i="10"/>
  <c r="A12" i="10"/>
  <c r="G11" i="10"/>
  <c r="F11" i="10"/>
  <c r="E11" i="10"/>
  <c r="D11" i="10"/>
  <c r="C11" i="10"/>
  <c r="A11" i="10"/>
  <c r="G10" i="10"/>
  <c r="F10" i="10"/>
  <c r="E10" i="10"/>
  <c r="D10" i="10"/>
  <c r="C10" i="10"/>
  <c r="A10" i="10"/>
  <c r="G9" i="10"/>
  <c r="F9" i="10"/>
  <c r="E9" i="10"/>
  <c r="D9" i="10"/>
  <c r="C9" i="10"/>
  <c r="A9" i="10"/>
  <c r="G8" i="10"/>
  <c r="F8" i="10"/>
  <c r="E8" i="10"/>
  <c r="D8" i="10"/>
  <c r="C8" i="10"/>
  <c r="A8" i="10"/>
  <c r="G7" i="10"/>
  <c r="F7" i="10"/>
  <c r="E7" i="10"/>
  <c r="D7" i="10"/>
  <c r="C7" i="10"/>
  <c r="A7" i="10"/>
  <c r="G6" i="10"/>
  <c r="F6" i="10"/>
  <c r="E6" i="10"/>
  <c r="D6" i="10"/>
  <c r="C6" i="10"/>
  <c r="A6" i="10"/>
  <c r="G5" i="10"/>
  <c r="F5" i="10"/>
  <c r="E5" i="10"/>
  <c r="D5" i="10"/>
  <c r="C5" i="10"/>
  <c r="A5" i="10"/>
  <c r="G4" i="10"/>
  <c r="F4" i="10"/>
  <c r="E4" i="10"/>
  <c r="D4" i="10"/>
  <c r="C4" i="10"/>
  <c r="A4" i="10"/>
  <c r="G3" i="10"/>
  <c r="F3" i="10"/>
  <c r="E3" i="10"/>
  <c r="D3" i="10"/>
  <c r="C3" i="10"/>
  <c r="A3" i="10"/>
  <c r="G2" i="10"/>
  <c r="F2" i="10"/>
  <c r="E2" i="10"/>
  <c r="D2" i="10"/>
  <c r="C2" i="10"/>
  <c r="A2" i="10"/>
  <c r="E303" i="36"/>
  <c r="E302" i="36"/>
  <c r="E301" i="36"/>
  <c r="E300" i="36"/>
  <c r="E299" i="36"/>
  <c r="D299" i="36"/>
  <c r="C299" i="36"/>
  <c r="E298" i="36"/>
  <c r="D298" i="36"/>
  <c r="C298" i="36"/>
  <c r="E297" i="36"/>
  <c r="D297" i="36"/>
  <c r="C297" i="36"/>
  <c r="E294" i="36"/>
  <c r="E292" i="36"/>
  <c r="E291" i="36"/>
  <c r="D291" i="36"/>
  <c r="C291" i="36"/>
  <c r="E290" i="36"/>
  <c r="D290" i="36"/>
  <c r="C290" i="36"/>
  <c r="E289" i="36"/>
  <c r="E288" i="36"/>
  <c r="D288" i="36"/>
  <c r="C288" i="36"/>
  <c r="E287" i="36"/>
  <c r="D287" i="36"/>
  <c r="C287" i="36"/>
  <c r="E286" i="36"/>
  <c r="D286" i="36"/>
  <c r="C286" i="36"/>
  <c r="E284" i="36"/>
  <c r="E283" i="36"/>
  <c r="E282" i="36"/>
  <c r="E281" i="36"/>
  <c r="E280" i="36"/>
  <c r="E279" i="36"/>
  <c r="D279" i="36"/>
  <c r="C279" i="36"/>
  <c r="E278" i="36"/>
  <c r="D278" i="36"/>
  <c r="C278" i="36"/>
  <c r="E277" i="36"/>
  <c r="E276" i="36"/>
  <c r="E275" i="36"/>
  <c r="E274" i="36"/>
  <c r="D274" i="36"/>
  <c r="C274" i="36"/>
  <c r="E273" i="36"/>
  <c r="D273" i="36"/>
  <c r="C273" i="36"/>
  <c r="E272" i="36"/>
  <c r="E271" i="36"/>
  <c r="E270" i="36"/>
  <c r="E269" i="36"/>
  <c r="E268" i="36"/>
  <c r="D268" i="36"/>
  <c r="C268" i="36"/>
  <c r="E267" i="36"/>
  <c r="D267" i="36"/>
  <c r="C267" i="36"/>
  <c r="E266" i="36"/>
  <c r="E265" i="36"/>
  <c r="D265" i="36"/>
  <c r="C265" i="36"/>
  <c r="E264" i="36"/>
  <c r="E263" i="36"/>
  <c r="E262" i="36"/>
  <c r="E261" i="36"/>
  <c r="E260" i="36"/>
  <c r="E259" i="36"/>
  <c r="E258" i="36"/>
  <c r="E257" i="36"/>
  <c r="E256" i="36"/>
  <c r="E255" i="36"/>
  <c r="E254" i="36"/>
  <c r="E253" i="36"/>
  <c r="D253" i="36"/>
  <c r="C253" i="36"/>
  <c r="E252" i="36"/>
  <c r="D252" i="36"/>
  <c r="C252" i="36"/>
  <c r="E251" i="36"/>
  <c r="D251" i="36"/>
  <c r="C251" i="36"/>
  <c r="E250" i="36"/>
  <c r="E249" i="36"/>
  <c r="D249" i="36"/>
  <c r="C249" i="36"/>
  <c r="E248" i="36"/>
  <c r="D248" i="36"/>
  <c r="C248" i="36"/>
  <c r="E239" i="36"/>
  <c r="D239" i="36"/>
  <c r="C239" i="36"/>
  <c r="E238" i="36"/>
  <c r="E237" i="36"/>
  <c r="D237" i="36"/>
  <c r="C237" i="36"/>
  <c r="E236" i="36"/>
  <c r="D236" i="36"/>
  <c r="C236" i="36"/>
  <c r="E235" i="36"/>
  <c r="E234" i="36"/>
  <c r="D234" i="36"/>
  <c r="C234" i="36"/>
  <c r="E233" i="36"/>
  <c r="D233" i="36"/>
  <c r="C233" i="36"/>
  <c r="E231" i="36"/>
  <c r="E230" i="36"/>
  <c r="D230" i="36"/>
  <c r="C230" i="36"/>
  <c r="E229" i="36"/>
  <c r="E228" i="36"/>
  <c r="D228" i="36"/>
  <c r="C228" i="36"/>
  <c r="E227" i="36"/>
  <c r="E226" i="36"/>
  <c r="D226" i="36"/>
  <c r="C226" i="36"/>
  <c r="E225" i="36"/>
  <c r="E224" i="36"/>
  <c r="D224" i="36"/>
  <c r="C224" i="36"/>
  <c r="E223" i="36"/>
  <c r="E222" i="36"/>
  <c r="D222" i="36"/>
  <c r="C222" i="36"/>
  <c r="E221" i="36"/>
  <c r="E220" i="36"/>
  <c r="D220" i="36"/>
  <c r="C220" i="36"/>
  <c r="E219" i="36"/>
  <c r="E218" i="36"/>
  <c r="D218" i="36"/>
  <c r="C218" i="36"/>
  <c r="E217" i="36"/>
  <c r="D217" i="36"/>
  <c r="C217" i="36"/>
  <c r="E216" i="36"/>
  <c r="D216" i="36"/>
  <c r="C216" i="36"/>
  <c r="E214" i="36"/>
  <c r="E213" i="36"/>
  <c r="E212" i="36"/>
  <c r="E211" i="36"/>
  <c r="E210" i="36"/>
  <c r="E209" i="36"/>
  <c r="E208" i="36"/>
  <c r="E207" i="36"/>
  <c r="E206" i="36"/>
  <c r="E205" i="36"/>
  <c r="D205" i="36"/>
  <c r="C205" i="36"/>
  <c r="E204" i="36"/>
  <c r="E203" i="36"/>
  <c r="E202" i="36"/>
  <c r="E201" i="36"/>
  <c r="E200" i="36"/>
  <c r="D200" i="36"/>
  <c r="C200" i="36"/>
  <c r="E199" i="36"/>
  <c r="E198" i="36"/>
  <c r="E197" i="36"/>
  <c r="E196" i="36"/>
  <c r="E195" i="36"/>
  <c r="E194" i="36"/>
  <c r="D194" i="36"/>
  <c r="C194" i="36"/>
  <c r="E193" i="36"/>
  <c r="D193" i="36"/>
  <c r="C193" i="36"/>
  <c r="E192" i="36"/>
  <c r="D192" i="36"/>
  <c r="C192" i="36"/>
  <c r="E191" i="36"/>
  <c r="E190" i="36"/>
  <c r="D190" i="36"/>
  <c r="C190" i="36"/>
  <c r="E189" i="36"/>
  <c r="D189" i="36"/>
  <c r="C189" i="36"/>
  <c r="E188" i="36"/>
  <c r="E187" i="36"/>
  <c r="D187" i="36"/>
  <c r="C187" i="36"/>
  <c r="E186" i="36"/>
  <c r="E185" i="36"/>
  <c r="D185" i="36"/>
  <c r="C185" i="36"/>
  <c r="E184" i="36"/>
  <c r="E183" i="36"/>
  <c r="E182" i="36"/>
  <c r="E181" i="36"/>
  <c r="D181" i="36"/>
  <c r="C181" i="36"/>
  <c r="E180" i="36"/>
  <c r="E179" i="36"/>
  <c r="D179" i="36"/>
  <c r="C179" i="36"/>
  <c r="E178" i="36"/>
  <c r="E177" i="36"/>
  <c r="D177" i="36"/>
  <c r="C177" i="36"/>
  <c r="E176" i="36"/>
  <c r="E175" i="36"/>
  <c r="D175" i="36"/>
  <c r="C175" i="36"/>
  <c r="E174" i="36"/>
  <c r="D174" i="36"/>
  <c r="C174" i="36"/>
  <c r="E173" i="36"/>
  <c r="E172" i="36"/>
  <c r="E171" i="36"/>
  <c r="E170" i="36"/>
  <c r="E169" i="36"/>
  <c r="E168" i="36"/>
  <c r="D168" i="36"/>
  <c r="C168" i="36"/>
  <c r="E167" i="36"/>
  <c r="D167" i="36"/>
  <c r="C167" i="36"/>
  <c r="E166" i="36"/>
  <c r="E165" i="36"/>
  <c r="E164" i="36"/>
  <c r="E163" i="36"/>
  <c r="E162" i="36"/>
  <c r="E161" i="36"/>
  <c r="E160" i="36"/>
  <c r="D160" i="36"/>
  <c r="C160" i="36"/>
  <c r="E159" i="36"/>
  <c r="E158" i="36"/>
  <c r="E157" i="36"/>
  <c r="E156" i="36"/>
  <c r="E155" i="36"/>
  <c r="D155" i="36"/>
  <c r="C155" i="36"/>
  <c r="E154" i="36"/>
  <c r="E153" i="36"/>
  <c r="E152" i="36"/>
  <c r="E151" i="36"/>
  <c r="D151" i="36"/>
  <c r="C151" i="36"/>
  <c r="E150" i="36"/>
  <c r="E149" i="36"/>
  <c r="E148" i="36"/>
  <c r="E147" i="36"/>
  <c r="E146" i="36"/>
  <c r="E145" i="36"/>
  <c r="E144" i="36"/>
  <c r="E143" i="36"/>
  <c r="E142" i="36"/>
  <c r="D142" i="36"/>
  <c r="C142" i="36"/>
  <c r="E141" i="36"/>
  <c r="E140" i="36"/>
  <c r="E139" i="36"/>
  <c r="E138" i="36"/>
  <c r="E137" i="36"/>
  <c r="E136" i="36"/>
  <c r="E135" i="36"/>
  <c r="E134" i="36"/>
  <c r="E133" i="36"/>
  <c r="E132" i="36"/>
  <c r="D132" i="36"/>
  <c r="C132" i="36"/>
  <c r="E131" i="36"/>
  <c r="E130" i="36"/>
  <c r="E129" i="36"/>
  <c r="E128" i="36"/>
  <c r="E127" i="36"/>
  <c r="E126" i="36"/>
  <c r="E125" i="36"/>
  <c r="D125" i="36"/>
  <c r="C125" i="36"/>
  <c r="E124" i="36"/>
  <c r="E123" i="36"/>
  <c r="E122" i="36"/>
  <c r="E121" i="36"/>
  <c r="E120" i="36"/>
  <c r="D120" i="36"/>
  <c r="C120" i="36"/>
  <c r="E119" i="36"/>
  <c r="E118" i="36"/>
  <c r="E117" i="36"/>
  <c r="E116" i="36"/>
  <c r="D116" i="36"/>
  <c r="C116" i="36"/>
  <c r="E115" i="36"/>
  <c r="E114" i="36"/>
  <c r="E113" i="36"/>
  <c r="E112" i="36"/>
  <c r="D112" i="36"/>
  <c r="C112" i="36"/>
  <c r="E111" i="36"/>
  <c r="E110" i="36"/>
  <c r="E109" i="36"/>
  <c r="E108" i="36"/>
  <c r="E107" i="36"/>
  <c r="E106" i="36"/>
  <c r="D106" i="36"/>
  <c r="C106" i="36"/>
  <c r="E105" i="36"/>
  <c r="E104" i="36"/>
  <c r="E103" i="36"/>
  <c r="E102" i="36"/>
  <c r="E101" i="36"/>
  <c r="D101" i="36"/>
  <c r="C101" i="36"/>
  <c r="E100" i="36"/>
  <c r="E99" i="36"/>
  <c r="E98" i="36"/>
  <c r="E97" i="36"/>
  <c r="E96" i="36"/>
  <c r="E95" i="36"/>
  <c r="E94" i="36"/>
  <c r="E93" i="36"/>
  <c r="D93" i="36"/>
  <c r="C93" i="36"/>
  <c r="E92" i="36"/>
  <c r="E91" i="36"/>
  <c r="E90" i="36"/>
  <c r="E89" i="36"/>
  <c r="D89" i="36"/>
  <c r="C89" i="36"/>
  <c r="E88" i="36"/>
  <c r="E87" i="36"/>
  <c r="E86" i="36"/>
  <c r="E85" i="36"/>
  <c r="E84" i="36"/>
  <c r="D84" i="36"/>
  <c r="C84" i="36"/>
  <c r="E83" i="36"/>
  <c r="D83" i="36"/>
  <c r="C83" i="36"/>
  <c r="E82" i="36"/>
  <c r="E81" i="36"/>
  <c r="E80" i="36"/>
  <c r="E79" i="36"/>
  <c r="E78" i="36"/>
  <c r="E77" i="36"/>
  <c r="D77" i="36"/>
  <c r="C77" i="36"/>
  <c r="E76" i="36"/>
  <c r="E75" i="36"/>
  <c r="E74" i="36"/>
  <c r="E73" i="36"/>
  <c r="E72" i="36"/>
  <c r="D72" i="36"/>
  <c r="C72" i="36"/>
  <c r="E71" i="36"/>
  <c r="E70" i="36"/>
  <c r="D70" i="36"/>
  <c r="C70" i="36"/>
  <c r="E69" i="36"/>
  <c r="E68" i="36"/>
  <c r="E67" i="36"/>
  <c r="E66" i="36"/>
  <c r="E65" i="36"/>
  <c r="E64" i="36"/>
  <c r="D64" i="36"/>
  <c r="C64" i="36"/>
  <c r="E63" i="36"/>
  <c r="D63" i="36"/>
  <c r="C63" i="36"/>
  <c r="E62" i="36"/>
  <c r="D62" i="36"/>
  <c r="C62" i="36"/>
  <c r="E60" i="36"/>
  <c r="E59" i="36"/>
  <c r="D59" i="36"/>
  <c r="C59" i="36"/>
  <c r="E58" i="36"/>
  <c r="D58" i="36"/>
  <c r="C58" i="36"/>
  <c r="E57" i="36"/>
  <c r="D57" i="36"/>
  <c r="C57" i="36"/>
  <c r="E51" i="36"/>
  <c r="D51" i="36"/>
  <c r="C51" i="36"/>
  <c r="E49" i="36"/>
  <c r="E48" i="36"/>
  <c r="E47" i="36"/>
  <c r="D47" i="36"/>
  <c r="C47" i="36"/>
  <c r="E46" i="36"/>
  <c r="D46" i="36"/>
  <c r="C46" i="36"/>
  <c r="E45" i="36"/>
  <c r="E44" i="36"/>
  <c r="D44" i="36"/>
  <c r="C44" i="36"/>
  <c r="E43" i="36"/>
  <c r="E42" i="36"/>
  <c r="D42" i="36"/>
  <c r="C42" i="36"/>
  <c r="E41" i="36"/>
  <c r="E40" i="36"/>
  <c r="E39" i="36"/>
  <c r="E38" i="36"/>
  <c r="D38" i="36"/>
  <c r="C38" i="36"/>
  <c r="E37" i="36"/>
  <c r="E36" i="36"/>
  <c r="D36" i="36"/>
  <c r="C36" i="36"/>
  <c r="E35" i="36"/>
  <c r="E34" i="36"/>
  <c r="D34" i="36"/>
  <c r="C34" i="36"/>
  <c r="E33" i="36"/>
  <c r="E32" i="36"/>
  <c r="D32" i="36"/>
  <c r="C32" i="36"/>
  <c r="E31" i="36"/>
  <c r="D31" i="36"/>
  <c r="C31" i="36"/>
  <c r="E26" i="36"/>
  <c r="E25" i="36"/>
  <c r="E24" i="36"/>
  <c r="E23" i="36"/>
  <c r="D23" i="36"/>
  <c r="C23" i="36"/>
  <c r="E22" i="36"/>
  <c r="E21" i="36"/>
  <c r="E20" i="36"/>
  <c r="D20" i="36"/>
  <c r="C20" i="36"/>
  <c r="E19" i="36"/>
  <c r="E18" i="36"/>
  <c r="E17" i="36"/>
  <c r="D17" i="36"/>
  <c r="C17" i="36"/>
  <c r="E16" i="36"/>
  <c r="D16" i="36"/>
  <c r="C16" i="36"/>
  <c r="E15" i="36"/>
  <c r="E14" i="36"/>
  <c r="E13" i="36"/>
  <c r="E12" i="36"/>
  <c r="E11" i="36"/>
  <c r="E10" i="36"/>
  <c r="E9" i="36"/>
  <c r="E8" i="36"/>
  <c r="D8" i="36"/>
  <c r="C8" i="36"/>
  <c r="E7" i="36"/>
  <c r="D7" i="36"/>
  <c r="C7" i="36"/>
  <c r="E6" i="36"/>
  <c r="D6" i="36"/>
  <c r="C6" i="36"/>
  <c r="E5" i="36"/>
  <c r="D5" i="36"/>
  <c r="C5" i="36"/>
  <c r="E52" i="30"/>
  <c r="E51" i="30"/>
  <c r="E50" i="30"/>
  <c r="E49" i="30"/>
  <c r="E48" i="30"/>
  <c r="E47" i="30"/>
  <c r="E46" i="30"/>
  <c r="E45" i="30"/>
  <c r="E44" i="30"/>
  <c r="E43" i="30"/>
  <c r="E40" i="30"/>
  <c r="E39" i="30"/>
  <c r="E38" i="30"/>
  <c r="E37" i="30"/>
  <c r="E36" i="30"/>
  <c r="E35" i="30"/>
  <c r="I24" i="30"/>
  <c r="H24" i="30"/>
  <c r="G24" i="30"/>
  <c r="F24" i="30"/>
  <c r="F15" i="30"/>
  <c r="F14" i="30"/>
  <c r="F13" i="30"/>
  <c r="F12" i="30"/>
  <c r="F11" i="30"/>
  <c r="F10" i="30"/>
  <c r="F9" i="30"/>
  <c r="F8" i="30"/>
  <c r="F7" i="30"/>
  <c r="F6" i="30"/>
  <c r="F5" i="30"/>
  <c r="F4" i="30"/>
  <c r="AX431" i="1"/>
  <c r="AQ431" i="1"/>
  <c r="AO431" i="1"/>
  <c r="AY430" i="1"/>
  <c r="I430" i="1"/>
  <c r="H430" i="1"/>
  <c r="G430" i="1"/>
  <c r="F430" i="1"/>
  <c r="E430" i="1"/>
  <c r="AY429" i="1"/>
  <c r="I429" i="1"/>
  <c r="H429" i="1"/>
  <c r="G429" i="1"/>
  <c r="F429" i="1"/>
  <c r="E429" i="1"/>
  <c r="AY428" i="1"/>
  <c r="I428" i="1"/>
  <c r="H428" i="1"/>
  <c r="G428" i="1"/>
  <c r="F428" i="1"/>
  <c r="E428" i="1"/>
  <c r="AY427" i="1"/>
  <c r="I427" i="1"/>
  <c r="H427" i="1"/>
  <c r="G427" i="1"/>
  <c r="F427" i="1"/>
  <c r="E427" i="1"/>
  <c r="AY426" i="1"/>
  <c r="I426" i="1"/>
  <c r="H426" i="1"/>
  <c r="G426" i="1"/>
  <c r="F426" i="1"/>
  <c r="E426" i="1"/>
  <c r="AY425" i="1"/>
  <c r="I425" i="1"/>
  <c r="H425" i="1"/>
  <c r="G425" i="1"/>
  <c r="F425" i="1"/>
  <c r="E425" i="1"/>
  <c r="AY424" i="1"/>
  <c r="I424" i="1"/>
  <c r="H424" i="1"/>
  <c r="G424" i="1"/>
  <c r="F424" i="1"/>
  <c r="E424" i="1"/>
  <c r="AY423" i="1"/>
  <c r="I423" i="1"/>
  <c r="H423" i="1"/>
  <c r="G423" i="1"/>
  <c r="F423" i="1"/>
  <c r="E423" i="1"/>
  <c r="AY422" i="1"/>
  <c r="I422" i="1"/>
  <c r="H422" i="1"/>
  <c r="G422" i="1"/>
  <c r="F422" i="1"/>
  <c r="E422" i="1"/>
  <c r="AY421" i="1"/>
  <c r="I421" i="1"/>
  <c r="H421" i="1"/>
  <c r="G421" i="1"/>
  <c r="F421" i="1"/>
  <c r="E421" i="1"/>
  <c r="AY420" i="1"/>
  <c r="I420" i="1"/>
  <c r="H420" i="1"/>
  <c r="G420" i="1"/>
  <c r="F420" i="1"/>
  <c r="E420" i="1"/>
  <c r="AY419" i="1"/>
  <c r="I419" i="1"/>
  <c r="H419" i="1"/>
  <c r="G419" i="1"/>
  <c r="F419" i="1"/>
  <c r="E419" i="1"/>
  <c r="AY418" i="1"/>
  <c r="I418" i="1"/>
  <c r="H418" i="1"/>
  <c r="G418" i="1"/>
  <c r="F418" i="1"/>
  <c r="E418" i="1"/>
  <c r="AY417" i="1"/>
  <c r="I417" i="1"/>
  <c r="H417" i="1"/>
  <c r="G417" i="1"/>
  <c r="F417" i="1"/>
  <c r="E417" i="1"/>
  <c r="AY416" i="1"/>
  <c r="I416" i="1"/>
  <c r="H416" i="1"/>
  <c r="G416" i="1"/>
  <c r="F416" i="1"/>
  <c r="E416" i="1"/>
  <c r="AY415" i="1"/>
  <c r="I415" i="1"/>
  <c r="H415" i="1"/>
  <c r="G415" i="1"/>
  <c r="F415" i="1"/>
  <c r="E415" i="1"/>
  <c r="AY414" i="1"/>
  <c r="I414" i="1"/>
  <c r="H414" i="1"/>
  <c r="G414" i="1"/>
  <c r="F414" i="1"/>
  <c r="E414" i="1"/>
  <c r="AY413" i="1"/>
  <c r="I413" i="1"/>
  <c r="H413" i="1"/>
  <c r="G413" i="1"/>
  <c r="F413" i="1"/>
  <c r="E413" i="1"/>
  <c r="AY412" i="1"/>
  <c r="I412" i="1"/>
  <c r="H412" i="1"/>
  <c r="G412" i="1"/>
  <c r="F412" i="1"/>
  <c r="E412" i="1"/>
  <c r="AY411" i="1"/>
  <c r="I411" i="1"/>
  <c r="H411" i="1"/>
  <c r="G411" i="1"/>
  <c r="F411" i="1"/>
  <c r="E411" i="1"/>
  <c r="AY410" i="1"/>
  <c r="I410" i="1"/>
  <c r="H410" i="1"/>
  <c r="G410" i="1"/>
  <c r="F410" i="1"/>
  <c r="E410" i="1"/>
  <c r="AY409" i="1"/>
  <c r="I409" i="1"/>
  <c r="H409" i="1"/>
  <c r="G409" i="1"/>
  <c r="F409" i="1"/>
  <c r="E409" i="1"/>
  <c r="AY408" i="1"/>
  <c r="I408" i="1"/>
  <c r="H408" i="1"/>
  <c r="G408" i="1"/>
  <c r="F408" i="1"/>
  <c r="E408" i="1"/>
  <c r="AY407" i="1"/>
  <c r="I407" i="1"/>
  <c r="H407" i="1"/>
  <c r="G407" i="1"/>
  <c r="F407" i="1"/>
  <c r="E407" i="1"/>
  <c r="AY406" i="1"/>
  <c r="I406" i="1"/>
  <c r="H406" i="1"/>
  <c r="G406" i="1"/>
  <c r="F406" i="1"/>
  <c r="E406" i="1"/>
  <c r="AY405" i="1"/>
  <c r="I405" i="1"/>
  <c r="H405" i="1"/>
  <c r="G405" i="1"/>
  <c r="F405" i="1"/>
  <c r="E405" i="1"/>
  <c r="AY404" i="1"/>
  <c r="I404" i="1"/>
  <c r="H404" i="1"/>
  <c r="G404" i="1"/>
  <c r="F404" i="1"/>
  <c r="E404" i="1"/>
  <c r="AY403" i="1"/>
  <c r="I403" i="1"/>
  <c r="H403" i="1"/>
  <c r="G403" i="1"/>
  <c r="F403" i="1"/>
  <c r="E403" i="1"/>
  <c r="AY402" i="1"/>
  <c r="I402" i="1"/>
  <c r="H402" i="1"/>
  <c r="G402" i="1"/>
  <c r="F402" i="1"/>
  <c r="E402" i="1"/>
  <c r="AY401" i="1"/>
  <c r="I401" i="1"/>
  <c r="H401" i="1"/>
  <c r="G401" i="1"/>
  <c r="F401" i="1"/>
  <c r="E401" i="1"/>
  <c r="AY400" i="1"/>
  <c r="I400" i="1"/>
  <c r="H400" i="1"/>
  <c r="G400" i="1"/>
  <c r="F400" i="1"/>
  <c r="E400" i="1"/>
  <c r="AY399" i="1"/>
  <c r="I399" i="1"/>
  <c r="H399" i="1"/>
  <c r="G399" i="1"/>
  <c r="F399" i="1"/>
  <c r="E399" i="1"/>
  <c r="AY398" i="1"/>
  <c r="I398" i="1"/>
  <c r="H398" i="1"/>
  <c r="G398" i="1"/>
  <c r="F398" i="1"/>
  <c r="E398" i="1"/>
  <c r="AY397" i="1"/>
  <c r="I397" i="1"/>
  <c r="H397" i="1"/>
  <c r="G397" i="1"/>
  <c r="F397" i="1"/>
  <c r="E397" i="1"/>
  <c r="AY396" i="1"/>
  <c r="I396" i="1"/>
  <c r="H396" i="1"/>
  <c r="G396" i="1"/>
  <c r="F396" i="1"/>
  <c r="E396" i="1"/>
  <c r="AY395" i="1"/>
  <c r="I395" i="1"/>
  <c r="H395" i="1"/>
  <c r="G395" i="1"/>
  <c r="F395" i="1"/>
  <c r="E395" i="1"/>
  <c r="AY394" i="1"/>
  <c r="I394" i="1"/>
  <c r="H394" i="1"/>
  <c r="G394" i="1"/>
  <c r="F394" i="1"/>
  <c r="E394" i="1"/>
  <c r="AY393" i="1"/>
  <c r="I393" i="1"/>
  <c r="H393" i="1"/>
  <c r="G393" i="1"/>
  <c r="F393" i="1"/>
  <c r="E393" i="1"/>
  <c r="AY392" i="1"/>
  <c r="I392" i="1"/>
  <c r="H392" i="1"/>
  <c r="G392" i="1"/>
  <c r="F392" i="1"/>
  <c r="E392" i="1"/>
  <c r="AY391" i="1"/>
  <c r="I391" i="1"/>
  <c r="H391" i="1"/>
  <c r="G391" i="1"/>
  <c r="F391" i="1"/>
  <c r="E391" i="1"/>
  <c r="AY390" i="1"/>
  <c r="I390" i="1"/>
  <c r="H390" i="1"/>
  <c r="G390" i="1"/>
  <c r="F390" i="1"/>
  <c r="E390" i="1"/>
  <c r="AY389" i="1"/>
  <c r="I389" i="1"/>
  <c r="H389" i="1"/>
  <c r="G389" i="1"/>
  <c r="F389" i="1"/>
  <c r="E389" i="1"/>
  <c r="AY388" i="1"/>
  <c r="I388" i="1"/>
  <c r="H388" i="1"/>
  <c r="G388" i="1"/>
  <c r="F388" i="1"/>
  <c r="E388" i="1"/>
  <c r="AY387" i="1"/>
  <c r="I387" i="1"/>
  <c r="H387" i="1"/>
  <c r="G387" i="1"/>
  <c r="F387" i="1"/>
  <c r="E387" i="1"/>
  <c r="AY386" i="1"/>
  <c r="I386" i="1"/>
  <c r="H386" i="1"/>
  <c r="G386" i="1"/>
  <c r="F386" i="1"/>
  <c r="E386" i="1"/>
  <c r="AY385" i="1"/>
  <c r="I385" i="1"/>
  <c r="H385" i="1"/>
  <c r="G385" i="1"/>
  <c r="F385" i="1"/>
  <c r="E385" i="1"/>
  <c r="AY384" i="1"/>
  <c r="I384" i="1"/>
  <c r="H384" i="1"/>
  <c r="G384" i="1"/>
  <c r="F384" i="1"/>
  <c r="E384" i="1"/>
  <c r="AY383" i="1"/>
  <c r="I383" i="1"/>
  <c r="H383" i="1"/>
  <c r="G383" i="1"/>
  <c r="F383" i="1"/>
  <c r="E383" i="1"/>
  <c r="AY382" i="1"/>
  <c r="I382" i="1"/>
  <c r="H382" i="1"/>
  <c r="G382" i="1"/>
  <c r="F382" i="1"/>
  <c r="E382" i="1"/>
  <c r="AY381" i="1"/>
  <c r="I381" i="1"/>
  <c r="H381" i="1"/>
  <c r="G381" i="1"/>
  <c r="F381" i="1"/>
  <c r="E381" i="1"/>
  <c r="AY380" i="1"/>
  <c r="I380" i="1"/>
  <c r="H380" i="1"/>
  <c r="G380" i="1"/>
  <c r="F380" i="1"/>
  <c r="E380" i="1"/>
  <c r="AY379" i="1"/>
  <c r="I379" i="1"/>
  <c r="H379" i="1"/>
  <c r="G379" i="1"/>
  <c r="F379" i="1"/>
  <c r="E379" i="1"/>
  <c r="C379" i="1" s="1"/>
  <c r="B379" i="1" s="1"/>
  <c r="AY378" i="1"/>
  <c r="I378" i="1"/>
  <c r="H378" i="1"/>
  <c r="G378" i="1"/>
  <c r="F378" i="1"/>
  <c r="E378" i="1"/>
  <c r="AY377" i="1"/>
  <c r="I377" i="1"/>
  <c r="H377" i="1"/>
  <c r="G377" i="1"/>
  <c r="F377" i="1"/>
  <c r="E377" i="1"/>
  <c r="AY376" i="1"/>
  <c r="I376" i="1"/>
  <c r="H376" i="1"/>
  <c r="G376" i="1"/>
  <c r="F376" i="1"/>
  <c r="E376" i="1"/>
  <c r="AY375" i="1"/>
  <c r="I375" i="1"/>
  <c r="H375" i="1"/>
  <c r="G375" i="1"/>
  <c r="F375" i="1"/>
  <c r="E375" i="1"/>
  <c r="AY374" i="1"/>
  <c r="I374" i="1"/>
  <c r="H374" i="1"/>
  <c r="G374" i="1"/>
  <c r="F374" i="1"/>
  <c r="E374" i="1"/>
  <c r="AY373" i="1"/>
  <c r="I373" i="1"/>
  <c r="H373" i="1"/>
  <c r="G373" i="1"/>
  <c r="F373" i="1"/>
  <c r="E373" i="1"/>
  <c r="AY372" i="1"/>
  <c r="I372" i="1"/>
  <c r="H372" i="1"/>
  <c r="G372" i="1"/>
  <c r="F372" i="1"/>
  <c r="E372" i="1"/>
  <c r="C372" i="1" s="1"/>
  <c r="B372" i="1" s="1"/>
  <c r="AY371" i="1"/>
  <c r="I371" i="1"/>
  <c r="H371" i="1"/>
  <c r="G371" i="1"/>
  <c r="F371" i="1"/>
  <c r="E371" i="1"/>
  <c r="AY370" i="1"/>
  <c r="I370" i="1"/>
  <c r="H370" i="1"/>
  <c r="G370" i="1"/>
  <c r="F370" i="1"/>
  <c r="E370" i="1"/>
  <c r="AY369" i="1"/>
  <c r="I369" i="1"/>
  <c r="H369" i="1"/>
  <c r="G369" i="1"/>
  <c r="F369" i="1"/>
  <c r="E369" i="1"/>
  <c r="AY368" i="1"/>
  <c r="I368" i="1"/>
  <c r="H368" i="1"/>
  <c r="G368" i="1"/>
  <c r="F368" i="1"/>
  <c r="E368" i="1"/>
  <c r="AY367" i="1"/>
  <c r="I367" i="1"/>
  <c r="H367" i="1"/>
  <c r="G367" i="1"/>
  <c r="F367" i="1"/>
  <c r="E367" i="1"/>
  <c r="AY366" i="1"/>
  <c r="I366" i="1"/>
  <c r="H366" i="1"/>
  <c r="G366" i="1"/>
  <c r="F366" i="1"/>
  <c r="E366" i="1"/>
  <c r="AY365" i="1"/>
  <c r="I365" i="1"/>
  <c r="H365" i="1"/>
  <c r="G365" i="1"/>
  <c r="F365" i="1"/>
  <c r="E365" i="1"/>
  <c r="AY364" i="1"/>
  <c r="I364" i="1"/>
  <c r="H364" i="1"/>
  <c r="G364" i="1"/>
  <c r="F364" i="1"/>
  <c r="E364" i="1"/>
  <c r="AY363" i="1"/>
  <c r="I363" i="1"/>
  <c r="H363" i="1"/>
  <c r="G363" i="1"/>
  <c r="F363" i="1"/>
  <c r="E363" i="1"/>
  <c r="AY362" i="1"/>
  <c r="I362" i="1"/>
  <c r="H362" i="1"/>
  <c r="G362" i="1"/>
  <c r="F362" i="1"/>
  <c r="E362" i="1"/>
  <c r="AY361" i="1"/>
  <c r="I361" i="1"/>
  <c r="H361" i="1"/>
  <c r="G361" i="1"/>
  <c r="F361" i="1"/>
  <c r="E361" i="1"/>
  <c r="AY360" i="1"/>
  <c r="I360" i="1"/>
  <c r="H360" i="1"/>
  <c r="G360" i="1"/>
  <c r="F360" i="1"/>
  <c r="E360" i="1"/>
  <c r="AY359" i="1"/>
  <c r="I359" i="1"/>
  <c r="H359" i="1"/>
  <c r="G359" i="1"/>
  <c r="F359" i="1"/>
  <c r="E359" i="1"/>
  <c r="AY358" i="1"/>
  <c r="I358" i="1"/>
  <c r="H358" i="1"/>
  <c r="G358" i="1"/>
  <c r="F358" i="1"/>
  <c r="E358" i="1"/>
  <c r="AY357" i="1"/>
  <c r="I357" i="1"/>
  <c r="H357" i="1"/>
  <c r="G357" i="1"/>
  <c r="F357" i="1"/>
  <c r="E357" i="1"/>
  <c r="AY356" i="1"/>
  <c r="I356" i="1"/>
  <c r="H356" i="1"/>
  <c r="G356" i="1"/>
  <c r="F356" i="1"/>
  <c r="E356" i="1"/>
  <c r="AY355" i="1"/>
  <c r="I355" i="1"/>
  <c r="H355" i="1"/>
  <c r="G355" i="1"/>
  <c r="F355" i="1"/>
  <c r="E355" i="1"/>
  <c r="AY354" i="1"/>
  <c r="I354" i="1"/>
  <c r="H354" i="1"/>
  <c r="G354" i="1"/>
  <c r="F354" i="1"/>
  <c r="E354" i="1"/>
  <c r="AY353" i="1"/>
  <c r="I353" i="1"/>
  <c r="H353" i="1"/>
  <c r="G353" i="1"/>
  <c r="F353" i="1"/>
  <c r="E353" i="1"/>
  <c r="AY352" i="1"/>
  <c r="I352" i="1"/>
  <c r="H352" i="1"/>
  <c r="G352" i="1"/>
  <c r="F352" i="1"/>
  <c r="E352" i="1"/>
  <c r="AY351" i="1"/>
  <c r="I351" i="1"/>
  <c r="H351" i="1"/>
  <c r="G351" i="1"/>
  <c r="F351" i="1"/>
  <c r="E351" i="1"/>
  <c r="AY350" i="1"/>
  <c r="I350" i="1"/>
  <c r="H350" i="1"/>
  <c r="G350" i="1"/>
  <c r="F350" i="1"/>
  <c r="E350" i="1"/>
  <c r="AY349" i="1"/>
  <c r="I349" i="1"/>
  <c r="H349" i="1"/>
  <c r="G349" i="1"/>
  <c r="F349" i="1"/>
  <c r="E349" i="1"/>
  <c r="AY348" i="1"/>
  <c r="I348" i="1"/>
  <c r="H348" i="1"/>
  <c r="G348" i="1"/>
  <c r="F348" i="1"/>
  <c r="E348" i="1"/>
  <c r="AY347" i="1"/>
  <c r="I347" i="1"/>
  <c r="H347" i="1"/>
  <c r="G347" i="1"/>
  <c r="F347" i="1"/>
  <c r="E347" i="1"/>
  <c r="AY346" i="1"/>
  <c r="I346" i="1"/>
  <c r="H346" i="1"/>
  <c r="G346" i="1"/>
  <c r="F346" i="1"/>
  <c r="E346" i="1"/>
  <c r="AY345" i="1"/>
  <c r="I345" i="1"/>
  <c r="H345" i="1"/>
  <c r="G345" i="1"/>
  <c r="F345" i="1"/>
  <c r="E345" i="1"/>
  <c r="AY344" i="1"/>
  <c r="I344" i="1"/>
  <c r="H344" i="1"/>
  <c r="G344" i="1"/>
  <c r="F344" i="1"/>
  <c r="E344" i="1"/>
  <c r="C344" i="1" s="1"/>
  <c r="B344" i="1" s="1"/>
  <c r="AY343" i="1"/>
  <c r="I343" i="1"/>
  <c r="H343" i="1"/>
  <c r="G343" i="1"/>
  <c r="F343" i="1"/>
  <c r="E343" i="1"/>
  <c r="AY342" i="1"/>
  <c r="I342" i="1"/>
  <c r="H342" i="1"/>
  <c r="G342" i="1"/>
  <c r="F342" i="1"/>
  <c r="E342" i="1"/>
  <c r="AY341" i="1"/>
  <c r="I341" i="1"/>
  <c r="H341" i="1"/>
  <c r="G341" i="1"/>
  <c r="F341" i="1"/>
  <c r="E341" i="1"/>
  <c r="AY340" i="1"/>
  <c r="I340" i="1"/>
  <c r="H340" i="1"/>
  <c r="G340" i="1"/>
  <c r="F340" i="1"/>
  <c r="E340" i="1"/>
  <c r="AY339" i="1"/>
  <c r="I339" i="1"/>
  <c r="H339" i="1"/>
  <c r="G339" i="1"/>
  <c r="F339" i="1"/>
  <c r="E339" i="1"/>
  <c r="AY338" i="1"/>
  <c r="I338" i="1"/>
  <c r="H338" i="1"/>
  <c r="G338" i="1"/>
  <c r="F338" i="1"/>
  <c r="E338" i="1"/>
  <c r="AY337" i="1"/>
  <c r="I337" i="1"/>
  <c r="H337" i="1"/>
  <c r="G337" i="1"/>
  <c r="F337" i="1"/>
  <c r="E337" i="1"/>
  <c r="AY336" i="1"/>
  <c r="I336" i="1"/>
  <c r="H336" i="1"/>
  <c r="G336" i="1"/>
  <c r="F336" i="1"/>
  <c r="E336" i="1"/>
  <c r="AY335" i="1"/>
  <c r="I335" i="1"/>
  <c r="H335" i="1"/>
  <c r="G335" i="1"/>
  <c r="F335" i="1"/>
  <c r="E335" i="1"/>
  <c r="AY334" i="1"/>
  <c r="I334" i="1"/>
  <c r="H334" i="1"/>
  <c r="G334" i="1"/>
  <c r="F334" i="1"/>
  <c r="E334" i="1"/>
  <c r="C334" i="1" s="1"/>
  <c r="B334" i="1" s="1"/>
  <c r="AY333" i="1"/>
  <c r="I333" i="1"/>
  <c r="H333" i="1"/>
  <c r="G333" i="1"/>
  <c r="F333" i="1"/>
  <c r="E333" i="1"/>
  <c r="AY332" i="1"/>
  <c r="I332" i="1"/>
  <c r="H332" i="1"/>
  <c r="G332" i="1"/>
  <c r="F332" i="1"/>
  <c r="E332" i="1"/>
  <c r="AY331" i="1"/>
  <c r="I331" i="1"/>
  <c r="H331" i="1"/>
  <c r="G331" i="1"/>
  <c r="F331" i="1"/>
  <c r="E331" i="1"/>
  <c r="AY330" i="1"/>
  <c r="I330" i="1"/>
  <c r="H330" i="1"/>
  <c r="G330" i="1"/>
  <c r="F330" i="1"/>
  <c r="E330" i="1"/>
  <c r="AY329" i="1"/>
  <c r="I329" i="1"/>
  <c r="H329" i="1"/>
  <c r="G329" i="1"/>
  <c r="F329" i="1"/>
  <c r="E329" i="1"/>
  <c r="AY328" i="1"/>
  <c r="I328" i="1"/>
  <c r="H328" i="1"/>
  <c r="G328" i="1"/>
  <c r="F328" i="1"/>
  <c r="E328" i="1"/>
  <c r="AY327" i="1"/>
  <c r="I327" i="1"/>
  <c r="H327" i="1"/>
  <c r="G327" i="1"/>
  <c r="F327" i="1"/>
  <c r="E327" i="1"/>
  <c r="AY326" i="1"/>
  <c r="I326" i="1"/>
  <c r="H326" i="1"/>
  <c r="G326" i="1"/>
  <c r="F326" i="1"/>
  <c r="E326" i="1"/>
  <c r="AY325" i="1"/>
  <c r="I325" i="1"/>
  <c r="H325" i="1"/>
  <c r="G325" i="1"/>
  <c r="F325" i="1"/>
  <c r="E325" i="1"/>
  <c r="AY324" i="1"/>
  <c r="I324" i="1"/>
  <c r="H324" i="1"/>
  <c r="G324" i="1"/>
  <c r="F324" i="1"/>
  <c r="E324" i="1"/>
  <c r="AY323" i="1"/>
  <c r="I323" i="1"/>
  <c r="H323" i="1"/>
  <c r="G323" i="1"/>
  <c r="F323" i="1"/>
  <c r="E323" i="1"/>
  <c r="AY322" i="1"/>
  <c r="I322" i="1"/>
  <c r="H322" i="1"/>
  <c r="G322" i="1"/>
  <c r="F322" i="1"/>
  <c r="E322" i="1"/>
  <c r="AY321" i="1"/>
  <c r="I321" i="1"/>
  <c r="H321" i="1"/>
  <c r="G321" i="1"/>
  <c r="F321" i="1"/>
  <c r="E321" i="1"/>
  <c r="AY320" i="1"/>
  <c r="I320" i="1"/>
  <c r="H320" i="1"/>
  <c r="G320" i="1"/>
  <c r="F320" i="1"/>
  <c r="E320" i="1"/>
  <c r="AY319" i="1"/>
  <c r="I319" i="1"/>
  <c r="H319" i="1"/>
  <c r="G319" i="1"/>
  <c r="F319" i="1"/>
  <c r="E319" i="1"/>
  <c r="AY318" i="1"/>
  <c r="I318" i="1"/>
  <c r="H318" i="1"/>
  <c r="G318" i="1"/>
  <c r="F318" i="1"/>
  <c r="E318" i="1"/>
  <c r="AY317" i="1"/>
  <c r="I317" i="1"/>
  <c r="H317" i="1"/>
  <c r="G317" i="1"/>
  <c r="F317" i="1"/>
  <c r="E317" i="1"/>
  <c r="AY316" i="1"/>
  <c r="I316" i="1"/>
  <c r="H316" i="1"/>
  <c r="G316" i="1"/>
  <c r="F316" i="1"/>
  <c r="E316" i="1"/>
  <c r="AY315" i="1"/>
  <c r="I315" i="1"/>
  <c r="H315" i="1"/>
  <c r="G315" i="1"/>
  <c r="F315" i="1"/>
  <c r="E315" i="1"/>
  <c r="AY314" i="1"/>
  <c r="I314" i="1"/>
  <c r="H314" i="1"/>
  <c r="G314" i="1"/>
  <c r="F314" i="1"/>
  <c r="E314" i="1"/>
  <c r="AY313" i="1"/>
  <c r="I313" i="1"/>
  <c r="H313" i="1"/>
  <c r="G313" i="1"/>
  <c r="F313" i="1"/>
  <c r="E313" i="1"/>
  <c r="C313" i="1" s="1"/>
  <c r="B313" i="1" s="1"/>
  <c r="AY312" i="1"/>
  <c r="I312" i="1"/>
  <c r="H312" i="1"/>
  <c r="G312" i="1"/>
  <c r="F312" i="1"/>
  <c r="E312" i="1"/>
  <c r="AY311" i="1"/>
  <c r="I311" i="1"/>
  <c r="H311" i="1"/>
  <c r="G311" i="1"/>
  <c r="F311" i="1"/>
  <c r="E311" i="1"/>
  <c r="AY310" i="1"/>
  <c r="I310" i="1"/>
  <c r="H310" i="1"/>
  <c r="G310" i="1"/>
  <c r="F310" i="1"/>
  <c r="E310" i="1"/>
  <c r="AY309" i="1"/>
  <c r="I309" i="1"/>
  <c r="H309" i="1"/>
  <c r="G309" i="1"/>
  <c r="F309" i="1"/>
  <c r="E309" i="1"/>
  <c r="AY308" i="1"/>
  <c r="I308" i="1"/>
  <c r="H308" i="1"/>
  <c r="G308" i="1"/>
  <c r="F308" i="1"/>
  <c r="E308" i="1"/>
  <c r="AY307" i="1"/>
  <c r="I307" i="1"/>
  <c r="H307" i="1"/>
  <c r="G307" i="1"/>
  <c r="F307" i="1"/>
  <c r="E307" i="1"/>
  <c r="AY306" i="1"/>
  <c r="I306" i="1"/>
  <c r="H306" i="1"/>
  <c r="G306" i="1"/>
  <c r="F306" i="1"/>
  <c r="E306" i="1"/>
  <c r="C306" i="1" s="1"/>
  <c r="B306" i="1" s="1"/>
  <c r="AY305" i="1"/>
  <c r="I305" i="1"/>
  <c r="H305" i="1"/>
  <c r="G305" i="1"/>
  <c r="F305" i="1"/>
  <c r="E305" i="1"/>
  <c r="AY304" i="1"/>
  <c r="I304" i="1"/>
  <c r="H304" i="1"/>
  <c r="G304" i="1"/>
  <c r="F304" i="1"/>
  <c r="E304" i="1"/>
  <c r="AY303" i="1"/>
  <c r="I303" i="1"/>
  <c r="H303" i="1"/>
  <c r="G303" i="1"/>
  <c r="F303" i="1"/>
  <c r="E303" i="1"/>
  <c r="AY302" i="1"/>
  <c r="I302" i="1"/>
  <c r="H302" i="1"/>
  <c r="G302" i="1"/>
  <c r="F302" i="1"/>
  <c r="E302" i="1"/>
  <c r="AY301" i="1"/>
  <c r="I301" i="1"/>
  <c r="H301" i="1"/>
  <c r="G301" i="1"/>
  <c r="F301" i="1"/>
  <c r="E301" i="1"/>
  <c r="AY300" i="1"/>
  <c r="I300" i="1"/>
  <c r="H300" i="1"/>
  <c r="G300" i="1"/>
  <c r="F300" i="1"/>
  <c r="E300" i="1"/>
  <c r="AY299" i="1"/>
  <c r="I299" i="1"/>
  <c r="H299" i="1"/>
  <c r="G299" i="1"/>
  <c r="F299" i="1"/>
  <c r="E299" i="1"/>
  <c r="AY298" i="1"/>
  <c r="I298" i="1"/>
  <c r="H298" i="1"/>
  <c r="G298" i="1"/>
  <c r="F298" i="1"/>
  <c r="E298" i="1"/>
  <c r="AY297" i="1"/>
  <c r="I297" i="1"/>
  <c r="H297" i="1"/>
  <c r="G297" i="1"/>
  <c r="F297" i="1"/>
  <c r="E297" i="1"/>
  <c r="AY296" i="1"/>
  <c r="I296" i="1"/>
  <c r="H296" i="1"/>
  <c r="G296" i="1"/>
  <c r="F296" i="1"/>
  <c r="E296" i="1"/>
  <c r="AY295" i="1"/>
  <c r="I295" i="1"/>
  <c r="H295" i="1"/>
  <c r="G295" i="1"/>
  <c r="F295" i="1"/>
  <c r="E295" i="1"/>
  <c r="AY294" i="1"/>
  <c r="I294" i="1"/>
  <c r="H294" i="1"/>
  <c r="G294" i="1"/>
  <c r="F294" i="1"/>
  <c r="E294" i="1"/>
  <c r="AY293" i="1"/>
  <c r="I293" i="1"/>
  <c r="H293" i="1"/>
  <c r="G293" i="1"/>
  <c r="F293" i="1"/>
  <c r="E293" i="1"/>
  <c r="AY292" i="1"/>
  <c r="I292" i="1"/>
  <c r="H292" i="1"/>
  <c r="G292" i="1"/>
  <c r="F292" i="1"/>
  <c r="E292" i="1"/>
  <c r="AY291" i="1"/>
  <c r="I291" i="1"/>
  <c r="H291" i="1"/>
  <c r="G291" i="1"/>
  <c r="C291" i="1" s="1"/>
  <c r="B291" i="1" s="1"/>
  <c r="F291" i="1"/>
  <c r="E291" i="1"/>
  <c r="AY290" i="1"/>
  <c r="I290" i="1"/>
  <c r="H290" i="1"/>
  <c r="G290" i="1"/>
  <c r="F290" i="1"/>
  <c r="E290" i="1"/>
  <c r="AY289" i="1"/>
  <c r="I289" i="1"/>
  <c r="H289" i="1"/>
  <c r="G289" i="1"/>
  <c r="F289" i="1"/>
  <c r="E289" i="1"/>
  <c r="AY288" i="1"/>
  <c r="I288" i="1"/>
  <c r="H288" i="1"/>
  <c r="G288" i="1"/>
  <c r="F288" i="1"/>
  <c r="E288" i="1"/>
  <c r="AY287" i="1"/>
  <c r="I287" i="1"/>
  <c r="H287" i="1"/>
  <c r="G287" i="1"/>
  <c r="F287" i="1"/>
  <c r="E287" i="1"/>
  <c r="AY286" i="1"/>
  <c r="I286" i="1"/>
  <c r="H286" i="1"/>
  <c r="G286" i="1"/>
  <c r="F286" i="1"/>
  <c r="E286" i="1"/>
  <c r="AY285" i="1"/>
  <c r="I285" i="1"/>
  <c r="H285" i="1"/>
  <c r="G285" i="1"/>
  <c r="F285" i="1"/>
  <c r="E285" i="1"/>
  <c r="AY284" i="1"/>
  <c r="I284" i="1"/>
  <c r="H284" i="1"/>
  <c r="G284" i="1"/>
  <c r="F284" i="1"/>
  <c r="E284" i="1"/>
  <c r="AY283" i="1"/>
  <c r="I283" i="1"/>
  <c r="H283" i="1"/>
  <c r="G283" i="1"/>
  <c r="F283" i="1"/>
  <c r="E283" i="1"/>
  <c r="AY282" i="1"/>
  <c r="I282" i="1"/>
  <c r="H282" i="1"/>
  <c r="G282" i="1"/>
  <c r="F282" i="1"/>
  <c r="E282" i="1"/>
  <c r="C282" i="1" s="1"/>
  <c r="B282" i="1" s="1"/>
  <c r="AY281" i="1"/>
  <c r="I281" i="1"/>
  <c r="H281" i="1"/>
  <c r="G281" i="1"/>
  <c r="F281" i="1"/>
  <c r="E281" i="1"/>
  <c r="AY280" i="1"/>
  <c r="I280" i="1"/>
  <c r="H280" i="1"/>
  <c r="G280" i="1"/>
  <c r="F280" i="1"/>
  <c r="E280" i="1"/>
  <c r="AY279" i="1"/>
  <c r="I279" i="1"/>
  <c r="H279" i="1"/>
  <c r="G279" i="1"/>
  <c r="F279" i="1"/>
  <c r="E279" i="1"/>
  <c r="AY278" i="1"/>
  <c r="I278" i="1"/>
  <c r="H278" i="1"/>
  <c r="G278" i="1"/>
  <c r="F278" i="1"/>
  <c r="E278" i="1"/>
  <c r="AY277" i="1"/>
  <c r="I277" i="1"/>
  <c r="H277" i="1"/>
  <c r="G277" i="1"/>
  <c r="F277" i="1"/>
  <c r="E277" i="1"/>
  <c r="AY276" i="1"/>
  <c r="I276" i="1"/>
  <c r="H276" i="1"/>
  <c r="G276" i="1"/>
  <c r="F276" i="1"/>
  <c r="E276" i="1"/>
  <c r="AY275" i="1"/>
  <c r="I275" i="1"/>
  <c r="H275" i="1"/>
  <c r="G275" i="1"/>
  <c r="F275" i="1"/>
  <c r="E275" i="1"/>
  <c r="AY274" i="1"/>
  <c r="I274" i="1"/>
  <c r="H274" i="1"/>
  <c r="G274" i="1"/>
  <c r="F274" i="1"/>
  <c r="E274" i="1"/>
  <c r="AY273" i="1"/>
  <c r="I273" i="1"/>
  <c r="H273" i="1"/>
  <c r="G273" i="1"/>
  <c r="F273" i="1"/>
  <c r="E273" i="1"/>
  <c r="AY272" i="1"/>
  <c r="I272" i="1"/>
  <c r="H272" i="1"/>
  <c r="G272" i="1"/>
  <c r="F272" i="1"/>
  <c r="E272" i="1"/>
  <c r="AY271" i="1"/>
  <c r="I271" i="1"/>
  <c r="H271" i="1"/>
  <c r="G271" i="1"/>
  <c r="F271" i="1"/>
  <c r="E271" i="1"/>
  <c r="AY270" i="1"/>
  <c r="I270" i="1"/>
  <c r="H270" i="1"/>
  <c r="G270" i="1"/>
  <c r="F270" i="1"/>
  <c r="E270" i="1"/>
  <c r="AY269" i="1"/>
  <c r="I269" i="1"/>
  <c r="H269" i="1"/>
  <c r="G269" i="1"/>
  <c r="F269" i="1"/>
  <c r="E269" i="1"/>
  <c r="AY268" i="1"/>
  <c r="I268" i="1"/>
  <c r="H268" i="1"/>
  <c r="G268" i="1"/>
  <c r="F268" i="1"/>
  <c r="E268" i="1"/>
  <c r="AY267" i="1"/>
  <c r="I267" i="1"/>
  <c r="H267" i="1"/>
  <c r="G267" i="1"/>
  <c r="F267" i="1"/>
  <c r="E267" i="1"/>
  <c r="AY266" i="1"/>
  <c r="I266" i="1"/>
  <c r="H266" i="1"/>
  <c r="G266" i="1"/>
  <c r="F266" i="1"/>
  <c r="E266" i="1"/>
  <c r="C266" i="1" s="1"/>
  <c r="B266" i="1" s="1"/>
  <c r="AY265" i="1"/>
  <c r="I265" i="1"/>
  <c r="H265" i="1"/>
  <c r="G265" i="1"/>
  <c r="F265" i="1"/>
  <c r="E265" i="1"/>
  <c r="AY264" i="1"/>
  <c r="I264" i="1"/>
  <c r="H264" i="1"/>
  <c r="G264" i="1"/>
  <c r="F264" i="1"/>
  <c r="E264" i="1"/>
  <c r="C264" i="1" s="1"/>
  <c r="B264" i="1" s="1"/>
  <c r="AY263" i="1"/>
  <c r="I263" i="1"/>
  <c r="H263" i="1"/>
  <c r="G263" i="1"/>
  <c r="F263" i="1"/>
  <c r="E263" i="1"/>
  <c r="AY262" i="1"/>
  <c r="I262" i="1"/>
  <c r="H262" i="1"/>
  <c r="G262" i="1"/>
  <c r="F262" i="1"/>
  <c r="E262" i="1"/>
  <c r="AY261" i="1"/>
  <c r="I261" i="1"/>
  <c r="H261" i="1"/>
  <c r="G261" i="1"/>
  <c r="F261" i="1"/>
  <c r="E261" i="1"/>
  <c r="AY260" i="1"/>
  <c r="I260" i="1"/>
  <c r="H260" i="1"/>
  <c r="G260" i="1"/>
  <c r="F260" i="1"/>
  <c r="E260" i="1"/>
  <c r="AY259" i="1"/>
  <c r="I259" i="1"/>
  <c r="H259" i="1"/>
  <c r="G259" i="1"/>
  <c r="F259" i="1"/>
  <c r="E259" i="1"/>
  <c r="AY258" i="1"/>
  <c r="I258" i="1"/>
  <c r="H258" i="1"/>
  <c r="G258" i="1"/>
  <c r="F258" i="1"/>
  <c r="E258" i="1"/>
  <c r="AY257" i="1"/>
  <c r="I257" i="1"/>
  <c r="H257" i="1"/>
  <c r="G257" i="1"/>
  <c r="F257" i="1"/>
  <c r="E257" i="1"/>
  <c r="AY256" i="1"/>
  <c r="I256" i="1"/>
  <c r="H256" i="1"/>
  <c r="G256" i="1"/>
  <c r="F256" i="1"/>
  <c r="E256" i="1"/>
  <c r="AY255" i="1"/>
  <c r="I255" i="1"/>
  <c r="H255" i="1"/>
  <c r="G255" i="1"/>
  <c r="F255" i="1"/>
  <c r="E255" i="1"/>
  <c r="AY254" i="1"/>
  <c r="I254" i="1"/>
  <c r="H254" i="1"/>
  <c r="G254" i="1"/>
  <c r="F254" i="1"/>
  <c r="E254" i="1"/>
  <c r="AY253" i="1"/>
  <c r="I253" i="1"/>
  <c r="H253" i="1"/>
  <c r="G253" i="1"/>
  <c r="F253" i="1"/>
  <c r="E253" i="1"/>
  <c r="AY252" i="1"/>
  <c r="I252" i="1"/>
  <c r="H252" i="1"/>
  <c r="G252" i="1"/>
  <c r="F252" i="1"/>
  <c r="E252" i="1"/>
  <c r="AY251" i="1"/>
  <c r="I251" i="1"/>
  <c r="H251" i="1"/>
  <c r="C251" i="1" s="1"/>
  <c r="B251" i="1" s="1"/>
  <c r="G251" i="1"/>
  <c r="F251" i="1"/>
  <c r="E251" i="1"/>
  <c r="AY250" i="1"/>
  <c r="I250" i="1"/>
  <c r="H250" i="1"/>
  <c r="G250" i="1"/>
  <c r="F250" i="1"/>
  <c r="E250" i="1"/>
  <c r="AY249" i="1"/>
  <c r="I249" i="1"/>
  <c r="H249" i="1"/>
  <c r="G249" i="1"/>
  <c r="F249" i="1"/>
  <c r="E249" i="1"/>
  <c r="AY248" i="1"/>
  <c r="I248" i="1"/>
  <c r="H248" i="1"/>
  <c r="G248" i="1"/>
  <c r="F248" i="1"/>
  <c r="E248" i="1"/>
  <c r="AY247" i="1"/>
  <c r="I247" i="1"/>
  <c r="H247" i="1"/>
  <c r="G247" i="1"/>
  <c r="F247" i="1"/>
  <c r="E247" i="1"/>
  <c r="AY246" i="1"/>
  <c r="I246" i="1"/>
  <c r="H246" i="1"/>
  <c r="G246" i="1"/>
  <c r="F246" i="1"/>
  <c r="E246" i="1"/>
  <c r="AY245" i="1"/>
  <c r="I245" i="1"/>
  <c r="H245" i="1"/>
  <c r="G245" i="1"/>
  <c r="F245" i="1"/>
  <c r="E245" i="1"/>
  <c r="AY244" i="1"/>
  <c r="I244" i="1"/>
  <c r="H244" i="1"/>
  <c r="G244" i="1"/>
  <c r="F244" i="1"/>
  <c r="E244" i="1"/>
  <c r="AY243" i="1"/>
  <c r="I243" i="1"/>
  <c r="H243" i="1"/>
  <c r="G243" i="1"/>
  <c r="F243" i="1"/>
  <c r="E243" i="1"/>
  <c r="AY242" i="1"/>
  <c r="I242" i="1"/>
  <c r="H242" i="1"/>
  <c r="G242" i="1"/>
  <c r="F242" i="1"/>
  <c r="E242" i="1"/>
  <c r="AY241" i="1"/>
  <c r="I241" i="1"/>
  <c r="H241" i="1"/>
  <c r="G241" i="1"/>
  <c r="F241" i="1"/>
  <c r="E241" i="1"/>
  <c r="AY240" i="1"/>
  <c r="I240" i="1"/>
  <c r="H240" i="1"/>
  <c r="G240" i="1"/>
  <c r="F240" i="1"/>
  <c r="E240" i="1"/>
  <c r="AY239" i="1"/>
  <c r="I239" i="1"/>
  <c r="H239" i="1"/>
  <c r="G239" i="1"/>
  <c r="F239" i="1"/>
  <c r="E239" i="1"/>
  <c r="AY238" i="1"/>
  <c r="I238" i="1"/>
  <c r="H238" i="1"/>
  <c r="G238" i="1"/>
  <c r="F238" i="1"/>
  <c r="E238" i="1"/>
  <c r="AY237" i="1"/>
  <c r="I237" i="1"/>
  <c r="H237" i="1"/>
  <c r="G237" i="1"/>
  <c r="F237" i="1"/>
  <c r="E237" i="1"/>
  <c r="AY236" i="1"/>
  <c r="I236" i="1"/>
  <c r="H236" i="1"/>
  <c r="G236" i="1"/>
  <c r="F236" i="1"/>
  <c r="E236" i="1"/>
  <c r="AY235" i="1"/>
  <c r="I235" i="1"/>
  <c r="H235" i="1"/>
  <c r="G235" i="1"/>
  <c r="F235" i="1"/>
  <c r="E235" i="1"/>
  <c r="AY234" i="1"/>
  <c r="I234" i="1"/>
  <c r="H234" i="1"/>
  <c r="G234" i="1"/>
  <c r="F234" i="1"/>
  <c r="E234" i="1"/>
  <c r="AY233" i="1"/>
  <c r="I233" i="1"/>
  <c r="H233" i="1"/>
  <c r="G233" i="1"/>
  <c r="F233" i="1"/>
  <c r="E233" i="1"/>
  <c r="AY232" i="1"/>
  <c r="I232" i="1"/>
  <c r="H232" i="1"/>
  <c r="G232" i="1"/>
  <c r="F232" i="1"/>
  <c r="E232" i="1"/>
  <c r="C232" i="1" s="1"/>
  <c r="B232" i="1" s="1"/>
  <c r="AY231" i="1"/>
  <c r="I231" i="1"/>
  <c r="H231" i="1"/>
  <c r="G231" i="1"/>
  <c r="F231" i="1"/>
  <c r="E231" i="1"/>
  <c r="AY230" i="1"/>
  <c r="I230" i="1"/>
  <c r="H230" i="1"/>
  <c r="G230" i="1"/>
  <c r="F230" i="1"/>
  <c r="E230" i="1"/>
  <c r="C230" i="1"/>
  <c r="B230" i="1" s="1"/>
  <c r="AY229" i="1"/>
  <c r="I229" i="1"/>
  <c r="H229" i="1"/>
  <c r="G229" i="1"/>
  <c r="F229" i="1"/>
  <c r="E229" i="1"/>
  <c r="AY228" i="1"/>
  <c r="I228" i="1"/>
  <c r="H228" i="1"/>
  <c r="G228" i="1"/>
  <c r="F228" i="1"/>
  <c r="E228" i="1"/>
  <c r="C228" i="1"/>
  <c r="B228" i="1" s="1"/>
  <c r="AY227" i="1"/>
  <c r="I227" i="1"/>
  <c r="H227" i="1"/>
  <c r="G227" i="1"/>
  <c r="F227" i="1"/>
  <c r="E227" i="1"/>
  <c r="AY226" i="1"/>
  <c r="I226" i="1"/>
  <c r="H226" i="1"/>
  <c r="G226" i="1"/>
  <c r="F226" i="1"/>
  <c r="E226" i="1"/>
  <c r="AY225" i="1"/>
  <c r="I225" i="1"/>
  <c r="H225" i="1"/>
  <c r="G225" i="1"/>
  <c r="F225" i="1"/>
  <c r="E225" i="1"/>
  <c r="AY224" i="1"/>
  <c r="I224" i="1"/>
  <c r="H224" i="1"/>
  <c r="G224" i="1"/>
  <c r="F224" i="1"/>
  <c r="E224" i="1"/>
  <c r="AY223" i="1"/>
  <c r="I223" i="1"/>
  <c r="H223" i="1"/>
  <c r="G223" i="1"/>
  <c r="F223" i="1"/>
  <c r="E223" i="1"/>
  <c r="AY222" i="1"/>
  <c r="I222" i="1"/>
  <c r="H222" i="1"/>
  <c r="G222" i="1"/>
  <c r="F222" i="1"/>
  <c r="E222" i="1"/>
  <c r="AY221" i="1"/>
  <c r="I221" i="1"/>
  <c r="H221" i="1"/>
  <c r="G221" i="1"/>
  <c r="F221" i="1"/>
  <c r="E221" i="1"/>
  <c r="AY220" i="1"/>
  <c r="I220" i="1"/>
  <c r="H220" i="1"/>
  <c r="G220" i="1"/>
  <c r="F220" i="1"/>
  <c r="E220" i="1"/>
  <c r="AY219" i="1"/>
  <c r="I219" i="1"/>
  <c r="H219" i="1"/>
  <c r="G219" i="1"/>
  <c r="C219" i="1" s="1"/>
  <c r="B219" i="1" s="1"/>
  <c r="F219" i="1"/>
  <c r="E219" i="1"/>
  <c r="AY218" i="1"/>
  <c r="I218" i="1"/>
  <c r="H218" i="1"/>
  <c r="G218" i="1"/>
  <c r="F218" i="1"/>
  <c r="E218" i="1"/>
  <c r="AY217" i="1"/>
  <c r="I217" i="1"/>
  <c r="H217" i="1"/>
  <c r="G217" i="1"/>
  <c r="F217" i="1"/>
  <c r="E217" i="1"/>
  <c r="AY216" i="1"/>
  <c r="I216" i="1"/>
  <c r="H216" i="1"/>
  <c r="G216" i="1"/>
  <c r="F216" i="1"/>
  <c r="E216" i="1"/>
  <c r="AY215" i="1"/>
  <c r="I215" i="1"/>
  <c r="H215" i="1"/>
  <c r="G215" i="1"/>
  <c r="F215" i="1"/>
  <c r="E215" i="1"/>
  <c r="AY214" i="1"/>
  <c r="I214" i="1"/>
  <c r="H214" i="1"/>
  <c r="G214" i="1"/>
  <c r="F214" i="1"/>
  <c r="E214" i="1"/>
  <c r="AY213" i="1"/>
  <c r="I213" i="1"/>
  <c r="H213" i="1"/>
  <c r="G213" i="1"/>
  <c r="F213" i="1"/>
  <c r="E213" i="1"/>
  <c r="AY212" i="1"/>
  <c r="I212" i="1"/>
  <c r="H212" i="1"/>
  <c r="G212" i="1"/>
  <c r="F212" i="1"/>
  <c r="E212" i="1"/>
  <c r="AY211" i="1"/>
  <c r="I211" i="1"/>
  <c r="H211" i="1"/>
  <c r="G211" i="1"/>
  <c r="F211" i="1"/>
  <c r="E211" i="1"/>
  <c r="AY210" i="1"/>
  <c r="I210" i="1"/>
  <c r="H210" i="1"/>
  <c r="G210" i="1"/>
  <c r="F210" i="1"/>
  <c r="C210" i="1" s="1"/>
  <c r="B210" i="1" s="1"/>
  <c r="E210" i="1"/>
  <c r="AY209" i="1"/>
  <c r="I209" i="1"/>
  <c r="H209" i="1"/>
  <c r="G209" i="1"/>
  <c r="F209" i="1"/>
  <c r="E209" i="1"/>
  <c r="AY208" i="1"/>
  <c r="I208" i="1"/>
  <c r="H208" i="1"/>
  <c r="G208" i="1"/>
  <c r="F208" i="1"/>
  <c r="E208" i="1"/>
  <c r="AY207" i="1"/>
  <c r="I207" i="1"/>
  <c r="H207" i="1"/>
  <c r="G207" i="1"/>
  <c r="F207" i="1"/>
  <c r="E207" i="1"/>
  <c r="AY206" i="1"/>
  <c r="I206" i="1"/>
  <c r="H206" i="1"/>
  <c r="C206" i="1" s="1"/>
  <c r="B206" i="1" s="1"/>
  <c r="G206" i="1"/>
  <c r="F206" i="1"/>
  <c r="E206" i="1"/>
  <c r="AY205" i="1"/>
  <c r="I205" i="1"/>
  <c r="H205" i="1"/>
  <c r="G205" i="1"/>
  <c r="F205" i="1"/>
  <c r="E205" i="1"/>
  <c r="AY204" i="1"/>
  <c r="I204" i="1"/>
  <c r="H204" i="1"/>
  <c r="G204" i="1"/>
  <c r="F204" i="1"/>
  <c r="E204" i="1"/>
  <c r="AY203" i="1"/>
  <c r="I203" i="1"/>
  <c r="H203" i="1"/>
  <c r="G203" i="1"/>
  <c r="F203" i="1"/>
  <c r="E203" i="1"/>
  <c r="AY202" i="1"/>
  <c r="I202" i="1"/>
  <c r="H202" i="1"/>
  <c r="G202" i="1"/>
  <c r="F202" i="1"/>
  <c r="E202" i="1"/>
  <c r="AY201" i="1"/>
  <c r="I201" i="1"/>
  <c r="H201" i="1"/>
  <c r="G201" i="1"/>
  <c r="F201" i="1"/>
  <c r="E201" i="1"/>
  <c r="AY200" i="1"/>
  <c r="I200" i="1"/>
  <c r="H200" i="1"/>
  <c r="G200" i="1"/>
  <c r="F200" i="1"/>
  <c r="E200" i="1"/>
  <c r="AY199" i="1"/>
  <c r="I199" i="1"/>
  <c r="H199" i="1"/>
  <c r="G199" i="1"/>
  <c r="F199" i="1"/>
  <c r="E199" i="1"/>
  <c r="AY198" i="1"/>
  <c r="I198" i="1"/>
  <c r="H198" i="1"/>
  <c r="G198" i="1"/>
  <c r="F198" i="1"/>
  <c r="E198" i="1"/>
  <c r="AY197" i="1"/>
  <c r="I197" i="1"/>
  <c r="H197" i="1"/>
  <c r="C197" i="1" s="1"/>
  <c r="B197" i="1" s="1"/>
  <c r="G197" i="1"/>
  <c r="F197" i="1"/>
  <c r="E197" i="1"/>
  <c r="AY196" i="1"/>
  <c r="I196" i="1"/>
  <c r="H196" i="1"/>
  <c r="G196" i="1"/>
  <c r="F196" i="1"/>
  <c r="E196" i="1"/>
  <c r="AY195" i="1"/>
  <c r="I195" i="1"/>
  <c r="H195" i="1"/>
  <c r="G195" i="1"/>
  <c r="F195" i="1"/>
  <c r="E195" i="1"/>
  <c r="AY194" i="1"/>
  <c r="I194" i="1"/>
  <c r="H194" i="1"/>
  <c r="G194" i="1"/>
  <c r="F194" i="1"/>
  <c r="E194" i="1"/>
  <c r="AY193" i="1"/>
  <c r="I193" i="1"/>
  <c r="H193" i="1"/>
  <c r="G193" i="1"/>
  <c r="F193" i="1"/>
  <c r="E193" i="1"/>
  <c r="AY192" i="1"/>
  <c r="I192" i="1"/>
  <c r="H192" i="1"/>
  <c r="G192" i="1"/>
  <c r="F192" i="1"/>
  <c r="E192" i="1"/>
  <c r="AY191" i="1"/>
  <c r="I191" i="1"/>
  <c r="H191" i="1"/>
  <c r="G191" i="1"/>
  <c r="F191" i="1"/>
  <c r="E191" i="1"/>
  <c r="AY190" i="1"/>
  <c r="I190" i="1"/>
  <c r="H190" i="1"/>
  <c r="G190" i="1"/>
  <c r="F190" i="1"/>
  <c r="E190" i="1"/>
  <c r="C190" i="1" s="1"/>
  <c r="B190" i="1" s="1"/>
  <c r="AY189" i="1"/>
  <c r="I189" i="1"/>
  <c r="H189" i="1"/>
  <c r="G189" i="1"/>
  <c r="F189" i="1"/>
  <c r="E189" i="1"/>
  <c r="AY188" i="1"/>
  <c r="I188" i="1"/>
  <c r="H188" i="1"/>
  <c r="G188" i="1"/>
  <c r="F188" i="1"/>
  <c r="E188" i="1"/>
  <c r="AY187" i="1"/>
  <c r="I187" i="1"/>
  <c r="H187" i="1"/>
  <c r="G187" i="1"/>
  <c r="F187" i="1"/>
  <c r="E187" i="1"/>
  <c r="AY186" i="1"/>
  <c r="I186" i="1"/>
  <c r="H186" i="1"/>
  <c r="G186" i="1"/>
  <c r="F186" i="1"/>
  <c r="E186" i="1"/>
  <c r="AY185" i="1"/>
  <c r="I185" i="1"/>
  <c r="H185" i="1"/>
  <c r="G185" i="1"/>
  <c r="F185" i="1"/>
  <c r="E185" i="1"/>
  <c r="AY184" i="1"/>
  <c r="I184" i="1"/>
  <c r="H184" i="1"/>
  <c r="G184" i="1"/>
  <c r="F184" i="1"/>
  <c r="E184" i="1"/>
  <c r="C184" i="1" s="1"/>
  <c r="B184" i="1" s="1"/>
  <c r="AY183" i="1"/>
  <c r="I183" i="1"/>
  <c r="H183" i="1"/>
  <c r="G183" i="1"/>
  <c r="F183" i="1"/>
  <c r="E183" i="1"/>
  <c r="AY182" i="1"/>
  <c r="I182" i="1"/>
  <c r="H182" i="1"/>
  <c r="G182" i="1"/>
  <c r="F182" i="1"/>
  <c r="E182" i="1"/>
  <c r="AY181" i="1"/>
  <c r="I181" i="1"/>
  <c r="H181" i="1"/>
  <c r="G181" i="1"/>
  <c r="F181" i="1"/>
  <c r="E181" i="1"/>
  <c r="AY180" i="1"/>
  <c r="I180" i="1"/>
  <c r="H180" i="1"/>
  <c r="G180" i="1"/>
  <c r="F180" i="1"/>
  <c r="E180" i="1"/>
  <c r="AY179" i="1"/>
  <c r="I179" i="1"/>
  <c r="H179" i="1"/>
  <c r="G179" i="1"/>
  <c r="F179" i="1"/>
  <c r="E179" i="1"/>
  <c r="AY178" i="1"/>
  <c r="I178" i="1"/>
  <c r="H178" i="1"/>
  <c r="G178" i="1"/>
  <c r="F178" i="1"/>
  <c r="E178" i="1"/>
  <c r="AY177" i="1"/>
  <c r="I177" i="1"/>
  <c r="H177" i="1"/>
  <c r="G177" i="1"/>
  <c r="F177" i="1"/>
  <c r="E177" i="1"/>
  <c r="C177" i="1" s="1"/>
  <c r="B177" i="1" s="1"/>
  <c r="AY176" i="1"/>
  <c r="I176" i="1"/>
  <c r="H176" i="1"/>
  <c r="G176" i="1"/>
  <c r="F176" i="1"/>
  <c r="E176" i="1"/>
  <c r="AY175" i="1"/>
  <c r="I175" i="1"/>
  <c r="H175" i="1"/>
  <c r="G175" i="1"/>
  <c r="F175" i="1"/>
  <c r="E175" i="1"/>
  <c r="AY174" i="1"/>
  <c r="I174" i="1"/>
  <c r="H174" i="1"/>
  <c r="G174" i="1"/>
  <c r="F174" i="1"/>
  <c r="E174" i="1"/>
  <c r="AY173" i="1"/>
  <c r="I173" i="1"/>
  <c r="H173" i="1"/>
  <c r="G173" i="1"/>
  <c r="F173" i="1"/>
  <c r="E173" i="1"/>
  <c r="AY172" i="1"/>
  <c r="I172" i="1"/>
  <c r="H172" i="1"/>
  <c r="G172" i="1"/>
  <c r="F172" i="1"/>
  <c r="E172" i="1"/>
  <c r="AY171" i="1"/>
  <c r="I171" i="1"/>
  <c r="H171" i="1"/>
  <c r="G171" i="1"/>
  <c r="F171" i="1"/>
  <c r="E171" i="1"/>
  <c r="AY170" i="1"/>
  <c r="I170" i="1"/>
  <c r="H170" i="1"/>
  <c r="G170" i="1"/>
  <c r="F170" i="1"/>
  <c r="E170" i="1"/>
  <c r="AY169" i="1"/>
  <c r="I169" i="1"/>
  <c r="H169" i="1"/>
  <c r="G169" i="1"/>
  <c r="F169" i="1"/>
  <c r="E169" i="1"/>
  <c r="C169" i="1" s="1"/>
  <c r="B169" i="1" s="1"/>
  <c r="AY168" i="1"/>
  <c r="I168" i="1"/>
  <c r="H168" i="1"/>
  <c r="G168" i="1"/>
  <c r="F168" i="1"/>
  <c r="E168" i="1"/>
  <c r="AY167" i="1"/>
  <c r="I167" i="1"/>
  <c r="H167" i="1"/>
  <c r="G167" i="1"/>
  <c r="F167" i="1"/>
  <c r="E167" i="1"/>
  <c r="AY166" i="1"/>
  <c r="I166" i="1"/>
  <c r="H166" i="1"/>
  <c r="G166" i="1"/>
  <c r="F166" i="1"/>
  <c r="E166" i="1"/>
  <c r="C166" i="1" s="1"/>
  <c r="B166" i="1" s="1"/>
  <c r="AY165" i="1"/>
  <c r="I165" i="1"/>
  <c r="H165" i="1"/>
  <c r="G165" i="1"/>
  <c r="F165" i="1"/>
  <c r="E165" i="1"/>
  <c r="AY164" i="1"/>
  <c r="I164" i="1"/>
  <c r="H164" i="1"/>
  <c r="G164" i="1"/>
  <c r="C164" i="1" s="1"/>
  <c r="B164" i="1" s="1"/>
  <c r="F164" i="1"/>
  <c r="E164" i="1"/>
  <c r="AY163" i="1"/>
  <c r="I163" i="1"/>
  <c r="H163" i="1"/>
  <c r="G163" i="1"/>
  <c r="F163" i="1"/>
  <c r="E163" i="1"/>
  <c r="AY162" i="1"/>
  <c r="I162" i="1"/>
  <c r="H162" i="1"/>
  <c r="G162" i="1"/>
  <c r="F162" i="1"/>
  <c r="E162" i="1"/>
  <c r="AY161" i="1"/>
  <c r="I161" i="1"/>
  <c r="H161" i="1"/>
  <c r="G161" i="1"/>
  <c r="F161" i="1"/>
  <c r="E161" i="1"/>
  <c r="AY160" i="1"/>
  <c r="I160" i="1"/>
  <c r="H160" i="1"/>
  <c r="G160" i="1"/>
  <c r="F160" i="1"/>
  <c r="E160" i="1"/>
  <c r="AY159" i="1"/>
  <c r="I159" i="1"/>
  <c r="H159" i="1"/>
  <c r="G159" i="1"/>
  <c r="F159" i="1"/>
  <c r="E159" i="1"/>
  <c r="AY158" i="1"/>
  <c r="I158" i="1"/>
  <c r="H158" i="1"/>
  <c r="G158" i="1"/>
  <c r="F158" i="1"/>
  <c r="E158" i="1"/>
  <c r="AY157" i="1"/>
  <c r="I157" i="1"/>
  <c r="H157" i="1"/>
  <c r="G157" i="1"/>
  <c r="F157" i="1"/>
  <c r="E157" i="1"/>
  <c r="C157" i="1"/>
  <c r="B157" i="1"/>
  <c r="AY156" i="1"/>
  <c r="I156" i="1"/>
  <c r="H156" i="1"/>
  <c r="G156" i="1"/>
  <c r="F156" i="1"/>
  <c r="E156" i="1"/>
  <c r="AY155" i="1"/>
  <c r="I155" i="1"/>
  <c r="H155" i="1"/>
  <c r="G155" i="1"/>
  <c r="F155" i="1"/>
  <c r="E155" i="1"/>
  <c r="AY154" i="1"/>
  <c r="I154" i="1"/>
  <c r="H154" i="1"/>
  <c r="G154" i="1"/>
  <c r="F154" i="1"/>
  <c r="E154" i="1"/>
  <c r="AY153" i="1"/>
  <c r="I153" i="1"/>
  <c r="H153" i="1"/>
  <c r="G153" i="1"/>
  <c r="F153" i="1"/>
  <c r="E153" i="1"/>
  <c r="AY152" i="1"/>
  <c r="I152" i="1"/>
  <c r="H152" i="1"/>
  <c r="G152" i="1"/>
  <c r="F152" i="1"/>
  <c r="E152" i="1"/>
  <c r="AY151" i="1"/>
  <c r="I151" i="1"/>
  <c r="H151" i="1"/>
  <c r="G151" i="1"/>
  <c r="F151" i="1"/>
  <c r="E151" i="1"/>
  <c r="AY150" i="1"/>
  <c r="I150" i="1"/>
  <c r="H150" i="1"/>
  <c r="G150" i="1"/>
  <c r="F150" i="1"/>
  <c r="C150" i="1" s="1"/>
  <c r="B150" i="1" s="1"/>
  <c r="E150" i="1"/>
  <c r="AY149" i="1"/>
  <c r="I149" i="1"/>
  <c r="H149" i="1"/>
  <c r="G149" i="1"/>
  <c r="F149" i="1"/>
  <c r="E149" i="1"/>
  <c r="AY148" i="1"/>
  <c r="I148" i="1"/>
  <c r="H148" i="1"/>
  <c r="G148" i="1"/>
  <c r="F148" i="1"/>
  <c r="E148" i="1"/>
  <c r="AY147" i="1"/>
  <c r="I147" i="1"/>
  <c r="H147" i="1"/>
  <c r="G147" i="1"/>
  <c r="F147" i="1"/>
  <c r="E147" i="1"/>
  <c r="AY146" i="1"/>
  <c r="I146" i="1"/>
  <c r="H146" i="1"/>
  <c r="G146" i="1"/>
  <c r="F146" i="1"/>
  <c r="E146" i="1"/>
  <c r="AY145" i="1"/>
  <c r="I145" i="1"/>
  <c r="H145" i="1"/>
  <c r="G145" i="1"/>
  <c r="F145" i="1"/>
  <c r="E145" i="1"/>
  <c r="AY144" i="1"/>
  <c r="I144" i="1"/>
  <c r="H144" i="1"/>
  <c r="G144" i="1"/>
  <c r="F144" i="1"/>
  <c r="E144" i="1"/>
  <c r="C144" i="1" s="1"/>
  <c r="B144" i="1" s="1"/>
  <c r="AY143" i="1"/>
  <c r="BB143" i="1" s="1"/>
  <c r="I143" i="1"/>
  <c r="H143" i="1"/>
  <c r="G143" i="1"/>
  <c r="F143" i="1"/>
  <c r="E143" i="1"/>
  <c r="AY142" i="1"/>
  <c r="BB142" i="1" s="1"/>
  <c r="I142" i="1"/>
  <c r="C142" i="1" s="1"/>
  <c r="B142" i="1" s="1"/>
  <c r="H142" i="1"/>
  <c r="G142" i="1"/>
  <c r="F142" i="1"/>
  <c r="E142" i="1"/>
  <c r="AY141" i="1"/>
  <c r="BB141" i="1" s="1"/>
  <c r="I141" i="1"/>
  <c r="H141" i="1"/>
  <c r="G141" i="1"/>
  <c r="F141" i="1"/>
  <c r="E141" i="1"/>
  <c r="AY140" i="1"/>
  <c r="BB140" i="1" s="1"/>
  <c r="I140" i="1"/>
  <c r="H140" i="1"/>
  <c r="G140" i="1"/>
  <c r="F140" i="1"/>
  <c r="E140" i="1"/>
  <c r="AY139" i="1"/>
  <c r="BB139" i="1" s="1"/>
  <c r="I139" i="1"/>
  <c r="H139" i="1"/>
  <c r="G139" i="1"/>
  <c r="F139" i="1"/>
  <c r="E139" i="1"/>
  <c r="AY138" i="1"/>
  <c r="BB138" i="1" s="1"/>
  <c r="I138" i="1"/>
  <c r="H138" i="1"/>
  <c r="G138" i="1"/>
  <c r="F138" i="1"/>
  <c r="E138" i="1"/>
  <c r="AY137" i="1"/>
  <c r="BB137" i="1" s="1"/>
  <c r="I137" i="1"/>
  <c r="H137" i="1"/>
  <c r="G137" i="1"/>
  <c r="F137" i="1"/>
  <c r="E137" i="1"/>
  <c r="AY136" i="1"/>
  <c r="BB136" i="1" s="1"/>
  <c r="I136" i="1"/>
  <c r="H136" i="1"/>
  <c r="G136" i="1"/>
  <c r="F136" i="1"/>
  <c r="E136" i="1"/>
  <c r="AY135" i="1"/>
  <c r="BB135" i="1" s="1"/>
  <c r="I135" i="1"/>
  <c r="H135" i="1"/>
  <c r="G135" i="1"/>
  <c r="F135" i="1"/>
  <c r="E135" i="1"/>
  <c r="AY134" i="1"/>
  <c r="BB134" i="1" s="1"/>
  <c r="I134" i="1"/>
  <c r="H134" i="1"/>
  <c r="G134" i="1"/>
  <c r="F134" i="1"/>
  <c r="E134" i="1"/>
  <c r="AY133" i="1"/>
  <c r="BB133" i="1" s="1"/>
  <c r="I133" i="1"/>
  <c r="H133" i="1"/>
  <c r="G133" i="1"/>
  <c r="F133" i="1"/>
  <c r="E133" i="1"/>
  <c r="AY132" i="1"/>
  <c r="BB132" i="1" s="1"/>
  <c r="I132" i="1"/>
  <c r="H132" i="1"/>
  <c r="G132" i="1"/>
  <c r="F132" i="1"/>
  <c r="E132" i="1"/>
  <c r="AY131" i="1"/>
  <c r="I131" i="1"/>
  <c r="H131" i="1"/>
  <c r="G131" i="1"/>
  <c r="F131" i="1"/>
  <c r="E131" i="1"/>
  <c r="AY130" i="1"/>
  <c r="I130" i="1"/>
  <c r="H130" i="1"/>
  <c r="G130" i="1"/>
  <c r="F130" i="1"/>
  <c r="E130" i="1"/>
  <c r="AY129" i="1"/>
  <c r="BB129" i="1" s="1"/>
  <c r="I129" i="1"/>
  <c r="H129" i="1"/>
  <c r="G129" i="1"/>
  <c r="F129" i="1"/>
  <c r="E129" i="1"/>
  <c r="C129" i="1" s="1"/>
  <c r="B129" i="1" s="1"/>
  <c r="AY128" i="1"/>
  <c r="BB128" i="1" s="1"/>
  <c r="I128" i="1"/>
  <c r="H128" i="1"/>
  <c r="G128" i="1"/>
  <c r="F128" i="1"/>
  <c r="E128" i="1"/>
  <c r="AY127" i="1"/>
  <c r="I127" i="1"/>
  <c r="H127" i="1"/>
  <c r="G127" i="1"/>
  <c r="F127" i="1"/>
  <c r="E127" i="1"/>
  <c r="AY126" i="1"/>
  <c r="BB126" i="1" s="1"/>
  <c r="I126" i="1"/>
  <c r="H126" i="1"/>
  <c r="C126" i="1" s="1"/>
  <c r="B126" i="1" s="1"/>
  <c r="G126" i="1"/>
  <c r="F126" i="1"/>
  <c r="E126" i="1"/>
  <c r="AY125" i="1"/>
  <c r="BB125" i="1" s="1"/>
  <c r="I125" i="1"/>
  <c r="H125" i="1"/>
  <c r="G125" i="1"/>
  <c r="F125" i="1"/>
  <c r="E125" i="1"/>
  <c r="AY124" i="1"/>
  <c r="BB124" i="1" s="1"/>
  <c r="I124" i="1"/>
  <c r="H124" i="1"/>
  <c r="G124" i="1"/>
  <c r="F124" i="1"/>
  <c r="E124" i="1"/>
  <c r="AY123" i="1"/>
  <c r="BB123" i="1" s="1"/>
  <c r="I123" i="1"/>
  <c r="H123" i="1"/>
  <c r="G123" i="1"/>
  <c r="F123" i="1"/>
  <c r="E123" i="1"/>
  <c r="AY122" i="1"/>
  <c r="I122" i="1"/>
  <c r="H122" i="1"/>
  <c r="G122" i="1"/>
  <c r="F122" i="1"/>
  <c r="E122" i="1"/>
  <c r="AY121" i="1"/>
  <c r="BB121" i="1" s="1"/>
  <c r="I121" i="1"/>
  <c r="H121" i="1"/>
  <c r="G121" i="1"/>
  <c r="F121" i="1"/>
  <c r="E121" i="1"/>
  <c r="AY120" i="1"/>
  <c r="I120" i="1"/>
  <c r="H120" i="1"/>
  <c r="G120" i="1"/>
  <c r="F120" i="1"/>
  <c r="E120" i="1"/>
  <c r="AY119" i="1"/>
  <c r="BB119" i="1" s="1"/>
  <c r="I119" i="1"/>
  <c r="H119" i="1"/>
  <c r="G119" i="1"/>
  <c r="F119" i="1"/>
  <c r="E119" i="1"/>
  <c r="AY118" i="1"/>
  <c r="BB118" i="1" s="1"/>
  <c r="I118" i="1"/>
  <c r="H118" i="1"/>
  <c r="G118" i="1"/>
  <c r="F118" i="1"/>
  <c r="E118" i="1"/>
  <c r="AY117" i="1"/>
  <c r="BB117" i="1" s="1"/>
  <c r="I117" i="1"/>
  <c r="H117" i="1"/>
  <c r="G117" i="1"/>
  <c r="F117" i="1"/>
  <c r="E117" i="1"/>
  <c r="AY116" i="1"/>
  <c r="I116" i="1"/>
  <c r="H116" i="1"/>
  <c r="G116" i="1"/>
  <c r="F116" i="1"/>
  <c r="E116" i="1"/>
  <c r="AY115" i="1"/>
  <c r="I115" i="1"/>
  <c r="H115" i="1"/>
  <c r="G115" i="1"/>
  <c r="F115" i="1"/>
  <c r="E115" i="1"/>
  <c r="C115" i="1" s="1"/>
  <c r="B115" i="1" s="1"/>
  <c r="AY114" i="1"/>
  <c r="I114" i="1"/>
  <c r="H114" i="1"/>
  <c r="G114" i="1"/>
  <c r="F114" i="1"/>
  <c r="E114" i="1"/>
  <c r="AY113" i="1"/>
  <c r="I113" i="1"/>
  <c r="H113" i="1"/>
  <c r="G113" i="1"/>
  <c r="F113" i="1"/>
  <c r="E113" i="1"/>
  <c r="C113" i="1"/>
  <c r="B113" i="1" s="1"/>
  <c r="AY112" i="1"/>
  <c r="I112" i="1"/>
  <c r="H112" i="1"/>
  <c r="G112" i="1"/>
  <c r="F112" i="1"/>
  <c r="E112" i="1"/>
  <c r="AY111" i="1"/>
  <c r="I111" i="1"/>
  <c r="H111" i="1"/>
  <c r="G111" i="1"/>
  <c r="F111" i="1"/>
  <c r="E111" i="1"/>
  <c r="AY110" i="1"/>
  <c r="I110" i="1"/>
  <c r="H110" i="1"/>
  <c r="G110" i="1"/>
  <c r="F110" i="1"/>
  <c r="E110" i="1"/>
  <c r="AY109" i="1"/>
  <c r="I109" i="1"/>
  <c r="H109" i="1"/>
  <c r="G109" i="1"/>
  <c r="F109" i="1"/>
  <c r="E109" i="1"/>
  <c r="AY108" i="1"/>
  <c r="I108" i="1"/>
  <c r="H108" i="1"/>
  <c r="G108" i="1"/>
  <c r="F108" i="1"/>
  <c r="E108" i="1"/>
  <c r="AY107" i="1"/>
  <c r="I107" i="1"/>
  <c r="H107" i="1"/>
  <c r="G107" i="1"/>
  <c r="F107" i="1"/>
  <c r="E107" i="1"/>
  <c r="AY106" i="1"/>
  <c r="I106" i="1"/>
  <c r="H106" i="1"/>
  <c r="G106" i="1"/>
  <c r="F106" i="1"/>
  <c r="E106" i="1"/>
  <c r="C106" i="1"/>
  <c r="B106" i="1" s="1"/>
  <c r="AY105" i="1"/>
  <c r="I105" i="1"/>
  <c r="H105" i="1"/>
  <c r="G105" i="1"/>
  <c r="F105" i="1"/>
  <c r="E105" i="1"/>
  <c r="AY104" i="1"/>
  <c r="I104" i="1"/>
  <c r="H104" i="1"/>
  <c r="G104" i="1"/>
  <c r="F104" i="1"/>
  <c r="E104" i="1"/>
  <c r="AY103" i="1"/>
  <c r="I103" i="1"/>
  <c r="H103" i="1"/>
  <c r="G103" i="1"/>
  <c r="F103" i="1"/>
  <c r="E103" i="1"/>
  <c r="AY102" i="1"/>
  <c r="I102" i="1"/>
  <c r="H102" i="1"/>
  <c r="G102" i="1"/>
  <c r="F102" i="1"/>
  <c r="E102" i="1"/>
  <c r="AY101" i="1"/>
  <c r="I101" i="1"/>
  <c r="H101" i="1"/>
  <c r="G101" i="1"/>
  <c r="F101" i="1"/>
  <c r="E101" i="1"/>
  <c r="AY100" i="1"/>
  <c r="I100" i="1"/>
  <c r="H100" i="1"/>
  <c r="G100" i="1"/>
  <c r="F100" i="1"/>
  <c r="E100" i="1"/>
  <c r="AY99" i="1"/>
  <c r="I99" i="1"/>
  <c r="H99" i="1"/>
  <c r="G99" i="1"/>
  <c r="F99" i="1"/>
  <c r="E99" i="1"/>
  <c r="AY98" i="1"/>
  <c r="I98" i="1"/>
  <c r="H98" i="1"/>
  <c r="G98" i="1"/>
  <c r="F98" i="1"/>
  <c r="E98" i="1"/>
  <c r="AY97" i="1"/>
  <c r="I97" i="1"/>
  <c r="H97" i="1"/>
  <c r="G97" i="1"/>
  <c r="F97" i="1"/>
  <c r="E97" i="1"/>
  <c r="C97" i="1"/>
  <c r="B97" i="1"/>
  <c r="AY96" i="1"/>
  <c r="I96" i="1"/>
  <c r="H96" i="1"/>
  <c r="G96" i="1"/>
  <c r="F96" i="1"/>
  <c r="E96" i="1"/>
  <c r="AY95" i="1"/>
  <c r="I95" i="1"/>
  <c r="H95" i="1"/>
  <c r="G95" i="1"/>
  <c r="F95" i="1"/>
  <c r="E95" i="1"/>
  <c r="C95" i="1"/>
  <c r="B95" i="1"/>
  <c r="AY94" i="1"/>
  <c r="I94" i="1"/>
  <c r="H94" i="1"/>
  <c r="G94" i="1"/>
  <c r="F94" i="1"/>
  <c r="E94" i="1"/>
  <c r="AY93" i="1"/>
  <c r="I93" i="1"/>
  <c r="H93" i="1"/>
  <c r="G93" i="1"/>
  <c r="F93" i="1"/>
  <c r="E93" i="1"/>
  <c r="AY92" i="1"/>
  <c r="I92" i="1"/>
  <c r="H92" i="1"/>
  <c r="G92" i="1"/>
  <c r="F92" i="1"/>
  <c r="E92" i="1"/>
  <c r="AY91" i="1"/>
  <c r="I91" i="1"/>
  <c r="H91" i="1"/>
  <c r="G91" i="1"/>
  <c r="F91" i="1"/>
  <c r="E91" i="1"/>
  <c r="AY90" i="1"/>
  <c r="I90" i="1"/>
  <c r="H90" i="1"/>
  <c r="G90" i="1"/>
  <c r="C90" i="1" s="1"/>
  <c r="B90" i="1" s="1"/>
  <c r="F90" i="1"/>
  <c r="E90" i="1"/>
  <c r="AY89" i="1"/>
  <c r="I89" i="1"/>
  <c r="H89" i="1"/>
  <c r="G89" i="1"/>
  <c r="F89" i="1"/>
  <c r="E89" i="1"/>
  <c r="AY88" i="1"/>
  <c r="I88" i="1"/>
  <c r="H88" i="1"/>
  <c r="G88" i="1"/>
  <c r="F88" i="1"/>
  <c r="E88" i="1"/>
  <c r="AY87" i="1"/>
  <c r="I87" i="1"/>
  <c r="H87" i="1"/>
  <c r="G87" i="1"/>
  <c r="F87" i="1"/>
  <c r="E87" i="1"/>
  <c r="AY86" i="1"/>
  <c r="I86" i="1"/>
  <c r="H86" i="1"/>
  <c r="G86" i="1"/>
  <c r="F86" i="1"/>
  <c r="E86" i="1"/>
  <c r="AY85" i="1"/>
  <c r="I85" i="1"/>
  <c r="H85" i="1"/>
  <c r="G85" i="1"/>
  <c r="F85" i="1"/>
  <c r="E85" i="1"/>
  <c r="AY84" i="1"/>
  <c r="I84" i="1"/>
  <c r="H84" i="1"/>
  <c r="G84" i="1"/>
  <c r="F84" i="1"/>
  <c r="E84" i="1"/>
  <c r="AY83" i="1"/>
  <c r="I83" i="1"/>
  <c r="H83" i="1"/>
  <c r="G83" i="1"/>
  <c r="F83" i="1"/>
  <c r="E83" i="1"/>
  <c r="AY82" i="1"/>
  <c r="I82" i="1"/>
  <c r="H82" i="1"/>
  <c r="G82" i="1"/>
  <c r="F82" i="1"/>
  <c r="E82" i="1"/>
  <c r="AY81" i="1"/>
  <c r="I81" i="1"/>
  <c r="H81" i="1"/>
  <c r="G81" i="1"/>
  <c r="F81" i="1"/>
  <c r="E81" i="1"/>
  <c r="AY80" i="1"/>
  <c r="I80" i="1"/>
  <c r="H80" i="1"/>
  <c r="G80" i="1"/>
  <c r="F80" i="1"/>
  <c r="E80" i="1"/>
  <c r="AY79" i="1"/>
  <c r="I79" i="1"/>
  <c r="H79" i="1"/>
  <c r="G79" i="1"/>
  <c r="F79" i="1"/>
  <c r="E79" i="1"/>
  <c r="AY78" i="1"/>
  <c r="I78" i="1"/>
  <c r="H78" i="1"/>
  <c r="G78" i="1"/>
  <c r="F78" i="1"/>
  <c r="E78" i="1"/>
  <c r="AY77" i="1"/>
  <c r="I77" i="1"/>
  <c r="H77" i="1"/>
  <c r="G77" i="1"/>
  <c r="F77" i="1"/>
  <c r="E77" i="1"/>
  <c r="AY76" i="1"/>
  <c r="I76" i="1"/>
  <c r="H76" i="1"/>
  <c r="G76" i="1"/>
  <c r="F76" i="1"/>
  <c r="E76" i="1"/>
  <c r="AY75" i="1"/>
  <c r="I75" i="1"/>
  <c r="H75" i="1"/>
  <c r="G75" i="1"/>
  <c r="F75" i="1"/>
  <c r="E75" i="1"/>
  <c r="AY74" i="1"/>
  <c r="I74" i="1"/>
  <c r="H74" i="1"/>
  <c r="G74" i="1"/>
  <c r="F74" i="1"/>
  <c r="E74" i="1"/>
  <c r="AY73" i="1"/>
  <c r="I73" i="1"/>
  <c r="H73" i="1"/>
  <c r="G73" i="1"/>
  <c r="F73" i="1"/>
  <c r="E73" i="1"/>
  <c r="AY72" i="1"/>
  <c r="I72" i="1"/>
  <c r="H72" i="1"/>
  <c r="G72" i="1"/>
  <c r="F72" i="1"/>
  <c r="E72" i="1"/>
  <c r="AY71" i="1"/>
  <c r="I71" i="1"/>
  <c r="H71" i="1"/>
  <c r="G71" i="1"/>
  <c r="F71" i="1"/>
  <c r="E71" i="1"/>
  <c r="AY70" i="1"/>
  <c r="I70" i="1"/>
  <c r="H70" i="1"/>
  <c r="G70" i="1"/>
  <c r="F70" i="1"/>
  <c r="E70" i="1"/>
  <c r="AY69" i="1"/>
  <c r="I69" i="1"/>
  <c r="H69" i="1"/>
  <c r="G69" i="1"/>
  <c r="F69" i="1"/>
  <c r="E69" i="1"/>
  <c r="AY68" i="1"/>
  <c r="I68" i="1"/>
  <c r="H68" i="1"/>
  <c r="G68" i="1"/>
  <c r="F68" i="1"/>
  <c r="E68" i="1"/>
  <c r="AY67" i="1"/>
  <c r="I67" i="1"/>
  <c r="H67" i="1"/>
  <c r="G67" i="1"/>
  <c r="F67" i="1"/>
  <c r="E67" i="1"/>
  <c r="AY66" i="1"/>
  <c r="I66" i="1"/>
  <c r="H66" i="1"/>
  <c r="G66" i="1"/>
  <c r="F66" i="1"/>
  <c r="E66" i="1"/>
  <c r="AY65" i="1"/>
  <c r="I65" i="1"/>
  <c r="H65" i="1"/>
  <c r="G65" i="1"/>
  <c r="F65" i="1"/>
  <c r="E65" i="1"/>
  <c r="AY64" i="1"/>
  <c r="I64" i="1"/>
  <c r="H64" i="1"/>
  <c r="G64" i="1"/>
  <c r="F64" i="1"/>
  <c r="E64" i="1"/>
  <c r="AY63" i="1"/>
  <c r="I63" i="1"/>
  <c r="H63" i="1"/>
  <c r="G63" i="1"/>
  <c r="F63" i="1"/>
  <c r="E63" i="1"/>
  <c r="AY62" i="1"/>
  <c r="I62" i="1"/>
  <c r="H62" i="1"/>
  <c r="G62" i="1"/>
  <c r="F62" i="1"/>
  <c r="E62" i="1"/>
  <c r="AY61" i="1"/>
  <c r="I61" i="1"/>
  <c r="H61" i="1"/>
  <c r="G61" i="1"/>
  <c r="F61" i="1"/>
  <c r="E61" i="1"/>
  <c r="AY60" i="1"/>
  <c r="I60" i="1"/>
  <c r="H60" i="1"/>
  <c r="G60" i="1"/>
  <c r="F60" i="1"/>
  <c r="E60" i="1"/>
  <c r="AY59" i="1"/>
  <c r="I59" i="1"/>
  <c r="H59" i="1"/>
  <c r="G59" i="1"/>
  <c r="F59" i="1"/>
  <c r="E59" i="1"/>
  <c r="AY58" i="1"/>
  <c r="I58" i="1"/>
  <c r="H58" i="1"/>
  <c r="G58" i="1"/>
  <c r="F58" i="1"/>
  <c r="E58" i="1"/>
  <c r="AY57" i="1"/>
  <c r="I57" i="1"/>
  <c r="H57" i="1"/>
  <c r="G57" i="1"/>
  <c r="F57" i="1"/>
  <c r="E57" i="1"/>
  <c r="AY56" i="1"/>
  <c r="I56" i="1"/>
  <c r="H56" i="1"/>
  <c r="G56" i="1"/>
  <c r="F56" i="1"/>
  <c r="E56" i="1"/>
  <c r="AY55" i="1"/>
  <c r="I55" i="1"/>
  <c r="H55" i="1"/>
  <c r="G55" i="1"/>
  <c r="F55" i="1"/>
  <c r="E55" i="1"/>
  <c r="AY54" i="1"/>
  <c r="I54" i="1"/>
  <c r="H54" i="1"/>
  <c r="G54" i="1"/>
  <c r="F54" i="1"/>
  <c r="E54" i="1"/>
  <c r="AY53" i="1"/>
  <c r="I53" i="1"/>
  <c r="H53" i="1"/>
  <c r="G53" i="1"/>
  <c r="F53" i="1"/>
  <c r="E53" i="1"/>
  <c r="AY52" i="1"/>
  <c r="I52" i="1"/>
  <c r="H52" i="1"/>
  <c r="G52" i="1"/>
  <c r="F52" i="1"/>
  <c r="E52" i="1"/>
  <c r="AY51" i="1"/>
  <c r="I51" i="1"/>
  <c r="H51" i="1"/>
  <c r="G51" i="1"/>
  <c r="F51" i="1"/>
  <c r="E51" i="1"/>
  <c r="AY50" i="1"/>
  <c r="I50" i="1"/>
  <c r="H50" i="1"/>
  <c r="G50" i="1"/>
  <c r="F50" i="1"/>
  <c r="E50" i="1"/>
  <c r="AY49" i="1"/>
  <c r="I49" i="1"/>
  <c r="H49" i="1"/>
  <c r="G49" i="1"/>
  <c r="F49" i="1"/>
  <c r="E49" i="1"/>
  <c r="AY48" i="1"/>
  <c r="I48" i="1"/>
  <c r="H48" i="1"/>
  <c r="G48" i="1"/>
  <c r="F48" i="1"/>
  <c r="E48" i="1"/>
  <c r="AY47" i="1"/>
  <c r="I47" i="1"/>
  <c r="H47" i="1"/>
  <c r="G47" i="1"/>
  <c r="F47" i="1"/>
  <c r="E47" i="1"/>
  <c r="AY46" i="1"/>
  <c r="I46" i="1"/>
  <c r="H46" i="1"/>
  <c r="G46" i="1"/>
  <c r="F46" i="1"/>
  <c r="E46" i="1"/>
  <c r="AY45" i="1"/>
  <c r="I45" i="1"/>
  <c r="H45" i="1"/>
  <c r="G45" i="1"/>
  <c r="F45" i="1"/>
  <c r="E45" i="1"/>
  <c r="AY44" i="1"/>
  <c r="I44" i="1"/>
  <c r="H44" i="1"/>
  <c r="G44" i="1"/>
  <c r="F44" i="1"/>
  <c r="E44" i="1"/>
  <c r="AY43" i="1"/>
  <c r="I43" i="1"/>
  <c r="H43" i="1"/>
  <c r="G43" i="1"/>
  <c r="F43" i="1"/>
  <c r="E43" i="1"/>
  <c r="AY42" i="1"/>
  <c r="I42" i="1"/>
  <c r="H42" i="1"/>
  <c r="G42" i="1"/>
  <c r="F42" i="1"/>
  <c r="E42" i="1"/>
  <c r="AY41" i="1"/>
  <c r="I41" i="1"/>
  <c r="H41" i="1"/>
  <c r="G41" i="1"/>
  <c r="F41" i="1"/>
  <c r="C41" i="1" s="1"/>
  <c r="B41" i="1" s="1"/>
  <c r="E41" i="1"/>
  <c r="AY40" i="1"/>
  <c r="I40" i="1"/>
  <c r="H40" i="1"/>
  <c r="G40" i="1"/>
  <c r="F40" i="1"/>
  <c r="E40" i="1"/>
  <c r="AY39" i="1"/>
  <c r="I39" i="1"/>
  <c r="H39" i="1"/>
  <c r="G39" i="1"/>
  <c r="F39" i="1"/>
  <c r="E39" i="1"/>
  <c r="AY38" i="1"/>
  <c r="I38" i="1"/>
  <c r="H38" i="1"/>
  <c r="G38" i="1"/>
  <c r="F38" i="1"/>
  <c r="E38" i="1"/>
  <c r="AY37" i="1"/>
  <c r="I37" i="1"/>
  <c r="H37" i="1"/>
  <c r="G37" i="1"/>
  <c r="F37" i="1"/>
  <c r="E37" i="1"/>
  <c r="AY36" i="1"/>
  <c r="I36" i="1"/>
  <c r="H36" i="1"/>
  <c r="G36" i="1"/>
  <c r="F36" i="1"/>
  <c r="E36" i="1"/>
  <c r="AY35" i="1"/>
  <c r="I35" i="1"/>
  <c r="H35" i="1"/>
  <c r="G35" i="1"/>
  <c r="F35" i="1"/>
  <c r="E35" i="1"/>
  <c r="AY34" i="1"/>
  <c r="I34" i="1"/>
  <c r="H34" i="1"/>
  <c r="G34" i="1"/>
  <c r="F34" i="1"/>
  <c r="E34" i="1"/>
  <c r="AY33" i="1"/>
  <c r="I33" i="1"/>
  <c r="H33" i="1"/>
  <c r="G33" i="1"/>
  <c r="F33" i="1"/>
  <c r="E33" i="1"/>
  <c r="AY32" i="1"/>
  <c r="I32" i="1"/>
  <c r="H32" i="1"/>
  <c r="G32" i="1"/>
  <c r="F32" i="1"/>
  <c r="E32" i="1"/>
  <c r="AY31" i="1"/>
  <c r="I31" i="1"/>
  <c r="H31" i="1"/>
  <c r="G31" i="1"/>
  <c r="F31" i="1"/>
  <c r="E31" i="1"/>
  <c r="AY30" i="1"/>
  <c r="I30" i="1"/>
  <c r="H30" i="1"/>
  <c r="G30" i="1"/>
  <c r="F30" i="1"/>
  <c r="E30" i="1"/>
  <c r="AY29" i="1"/>
  <c r="I29" i="1"/>
  <c r="H29" i="1"/>
  <c r="G29" i="1"/>
  <c r="F29" i="1"/>
  <c r="E29" i="1"/>
  <c r="AY28" i="1"/>
  <c r="I28" i="1"/>
  <c r="H28" i="1"/>
  <c r="G28" i="1"/>
  <c r="F28" i="1"/>
  <c r="E28" i="1"/>
  <c r="AY27" i="1"/>
  <c r="I27" i="1"/>
  <c r="H27" i="1"/>
  <c r="G27" i="1"/>
  <c r="C27" i="1" s="1"/>
  <c r="B27" i="1" s="1"/>
  <c r="F27" i="1"/>
  <c r="E27" i="1"/>
  <c r="AY26" i="1"/>
  <c r="I26" i="1"/>
  <c r="H26" i="1"/>
  <c r="G26" i="1"/>
  <c r="F26" i="1"/>
  <c r="E26" i="1"/>
  <c r="AY25" i="1"/>
  <c r="I25" i="1"/>
  <c r="H25" i="1"/>
  <c r="G25" i="1"/>
  <c r="F25" i="1"/>
  <c r="E25" i="1"/>
  <c r="AY24" i="1"/>
  <c r="I24" i="1"/>
  <c r="H24" i="1"/>
  <c r="G24" i="1"/>
  <c r="F24" i="1"/>
  <c r="E24" i="1"/>
  <c r="AY23" i="1"/>
  <c r="I23" i="1"/>
  <c r="H23" i="1"/>
  <c r="G23" i="1"/>
  <c r="F23" i="1"/>
  <c r="E23" i="1"/>
  <c r="AY22" i="1"/>
  <c r="I22" i="1"/>
  <c r="H22" i="1"/>
  <c r="G22" i="1"/>
  <c r="F22" i="1"/>
  <c r="E22" i="1"/>
  <c r="AY21" i="1"/>
  <c r="I21" i="1"/>
  <c r="H21" i="1"/>
  <c r="G21" i="1"/>
  <c r="F21" i="1"/>
  <c r="E21" i="1"/>
  <c r="AY20" i="1"/>
  <c r="I20" i="1"/>
  <c r="H20" i="1"/>
  <c r="G20" i="1"/>
  <c r="F20" i="1"/>
  <c r="E20" i="1"/>
  <c r="C20" i="1" s="1"/>
  <c r="B20" i="1" s="1"/>
  <c r="AY19" i="1"/>
  <c r="I19" i="1"/>
  <c r="H19" i="1"/>
  <c r="G19" i="1"/>
  <c r="F19" i="1"/>
  <c r="E19" i="1"/>
  <c r="AY18" i="1"/>
  <c r="I18" i="1"/>
  <c r="H18" i="1"/>
  <c r="G18" i="1"/>
  <c r="F18" i="1"/>
  <c r="E18" i="1"/>
  <c r="AY17" i="1"/>
  <c r="I17" i="1"/>
  <c r="H17" i="1"/>
  <c r="G17" i="1"/>
  <c r="F17" i="1"/>
  <c r="E17" i="1"/>
  <c r="AY16" i="1"/>
  <c r="I16" i="1"/>
  <c r="H16" i="1"/>
  <c r="G16" i="1"/>
  <c r="F16" i="1"/>
  <c r="E16" i="1"/>
  <c r="AY15" i="1"/>
  <c r="I15" i="1"/>
  <c r="H15" i="1"/>
  <c r="G15" i="1"/>
  <c r="F15" i="1"/>
  <c r="E15" i="1"/>
  <c r="AY14" i="1"/>
  <c r="I14" i="1"/>
  <c r="H14" i="1"/>
  <c r="G14" i="1"/>
  <c r="F14" i="1"/>
  <c r="E14" i="1"/>
  <c r="AY13" i="1"/>
  <c r="I13" i="1"/>
  <c r="H13" i="1"/>
  <c r="G13" i="1"/>
  <c r="F13" i="1"/>
  <c r="E13" i="1"/>
  <c r="AY12" i="1"/>
  <c r="I12" i="1"/>
  <c r="H12" i="1"/>
  <c r="G12" i="1"/>
  <c r="F12" i="1"/>
  <c r="E12" i="1"/>
  <c r="AY11" i="1"/>
  <c r="I11" i="1"/>
  <c r="H11" i="1"/>
  <c r="G11" i="1"/>
  <c r="F11" i="1"/>
  <c r="E11" i="1"/>
  <c r="AY10" i="1"/>
  <c r="I10" i="1"/>
  <c r="H10" i="1"/>
  <c r="G10" i="1"/>
  <c r="F10" i="1"/>
  <c r="E10" i="1"/>
  <c r="AY9" i="1"/>
  <c r="I9" i="1"/>
  <c r="H9" i="1"/>
  <c r="G9" i="1"/>
  <c r="F9" i="1"/>
  <c r="E9" i="1"/>
  <c r="AY8" i="1"/>
  <c r="I8" i="1"/>
  <c r="H8" i="1"/>
  <c r="G8" i="1"/>
  <c r="F8" i="1"/>
  <c r="E8" i="1"/>
  <c r="AY7" i="1"/>
  <c r="I7" i="1"/>
  <c r="H7" i="1"/>
  <c r="G7" i="1"/>
  <c r="F7" i="1"/>
  <c r="E7" i="1"/>
  <c r="AY6" i="1"/>
  <c r="I6" i="1"/>
  <c r="H6" i="1"/>
  <c r="G6" i="1"/>
  <c r="F6" i="1"/>
  <c r="E6" i="1"/>
  <c r="AY5" i="1"/>
  <c r="I5" i="1"/>
  <c r="H5" i="1"/>
  <c r="G5" i="1"/>
  <c r="F5" i="1"/>
  <c r="E5" i="1"/>
  <c r="AY4" i="1"/>
  <c r="I4" i="1"/>
  <c r="H4" i="1"/>
  <c r="G4" i="1"/>
  <c r="F4" i="1"/>
  <c r="E4" i="1"/>
  <c r="AY3" i="1"/>
  <c r="I3" i="1"/>
  <c r="H3" i="1"/>
  <c r="G3" i="1"/>
  <c r="F3" i="1"/>
  <c r="E3" i="1"/>
  <c r="AY2" i="1"/>
  <c r="I2" i="1"/>
  <c r="H2" i="1"/>
  <c r="G2" i="1"/>
  <c r="F2" i="1"/>
  <c r="E2" i="1"/>
  <c r="C104" i="1" l="1"/>
  <c r="B104" i="1" s="1"/>
  <c r="C248" i="1"/>
  <c r="B248" i="1" s="1"/>
  <c r="C382" i="1"/>
  <c r="B382" i="1" s="1"/>
  <c r="C163" i="1"/>
  <c r="B163" i="1" s="1"/>
  <c r="C182" i="1"/>
  <c r="B182" i="1" s="1"/>
  <c r="C174" i="1"/>
  <c r="B174" i="1" s="1"/>
  <c r="C211" i="1"/>
  <c r="B211" i="1" s="1"/>
  <c r="C56" i="1"/>
  <c r="B56" i="1" s="1"/>
  <c r="C155" i="1"/>
  <c r="B155" i="1" s="1"/>
  <c r="C212" i="1"/>
  <c r="B212" i="1" s="1"/>
  <c r="C262" i="1"/>
  <c r="B262" i="1" s="1"/>
  <c r="C42" i="1"/>
  <c r="B42" i="1" s="1"/>
  <c r="C91" i="1"/>
  <c r="B91" i="1" s="1"/>
  <c r="C107" i="1"/>
  <c r="B107" i="1" s="1"/>
  <c r="C127" i="1"/>
  <c r="B127" i="1" s="1"/>
  <c r="C137" i="1"/>
  <c r="B137" i="1" s="1"/>
  <c r="C192" i="1"/>
  <c r="B192" i="1" s="1"/>
  <c r="C45" i="1"/>
  <c r="B45" i="1" s="1"/>
  <c r="C253" i="1"/>
  <c r="B253" i="1" s="1"/>
  <c r="C256" i="1"/>
  <c r="B256" i="1" s="1"/>
  <c r="C295" i="1"/>
  <c r="B295" i="1" s="1"/>
  <c r="C351" i="1"/>
  <c r="B351" i="1" s="1"/>
  <c r="C365" i="1"/>
  <c r="B365" i="1" s="1"/>
  <c r="C240" i="1"/>
  <c r="B240" i="1" s="1"/>
  <c r="C270" i="1"/>
  <c r="B270" i="1" s="1"/>
  <c r="C293" i="1"/>
  <c r="B293" i="1" s="1"/>
  <c r="C300" i="1"/>
  <c r="B300" i="1" s="1"/>
  <c r="C7" i="1"/>
  <c r="B7" i="1" s="1"/>
  <c r="C85" i="1"/>
  <c r="B85" i="1" s="1"/>
  <c r="C121" i="1"/>
  <c r="B121" i="1" s="1"/>
  <c r="C11" i="1"/>
  <c r="B11" i="1" s="1"/>
  <c r="C18" i="1"/>
  <c r="B18" i="1" s="1"/>
  <c r="C25" i="1"/>
  <c r="B25" i="1" s="1"/>
  <c r="C178" i="1"/>
  <c r="B178" i="1" s="1"/>
  <c r="C181" i="1"/>
  <c r="B181" i="1" s="1"/>
  <c r="C204" i="1"/>
  <c r="B204" i="1" s="1"/>
  <c r="C268" i="1"/>
  <c r="B268" i="1" s="1"/>
  <c r="C363" i="1"/>
  <c r="B363" i="1" s="1"/>
  <c r="C370" i="1"/>
  <c r="B370" i="1" s="1"/>
  <c r="C69" i="1"/>
  <c r="B69" i="1" s="1"/>
  <c r="C83" i="1"/>
  <c r="B83" i="1" s="1"/>
  <c r="C96" i="1"/>
  <c r="B96" i="1" s="1"/>
  <c r="C238" i="1"/>
  <c r="B238" i="1" s="1"/>
  <c r="C16" i="1"/>
  <c r="B16" i="1" s="1"/>
  <c r="C160" i="1"/>
  <c r="B160" i="1" s="1"/>
  <c r="C176" i="1"/>
  <c r="B176" i="1" s="1"/>
  <c r="C280" i="1"/>
  <c r="B280" i="1" s="1"/>
  <c r="C289" i="1"/>
  <c r="B289" i="1" s="1"/>
  <c r="C384" i="1"/>
  <c r="B384" i="1" s="1"/>
  <c r="C60" i="1"/>
  <c r="B60" i="1" s="1"/>
  <c r="C116" i="1"/>
  <c r="B116" i="1" s="1"/>
  <c r="C145" i="1"/>
  <c r="B145" i="1" s="1"/>
  <c r="C165" i="1"/>
  <c r="B165" i="1" s="1"/>
  <c r="C216" i="1"/>
  <c r="B216" i="1" s="1"/>
  <c r="C26" i="1"/>
  <c r="B26" i="1" s="1"/>
  <c r="C40" i="1"/>
  <c r="B40" i="1" s="1"/>
  <c r="C58" i="1"/>
  <c r="B58" i="1" s="1"/>
  <c r="C134" i="1"/>
  <c r="B134" i="1" s="1"/>
  <c r="C152" i="1"/>
  <c r="B152" i="1" s="1"/>
  <c r="C245" i="1"/>
  <c r="B245" i="1" s="1"/>
  <c r="C387" i="1"/>
  <c r="B387" i="1" s="1"/>
  <c r="C422" i="1"/>
  <c r="B422" i="1" s="1"/>
  <c r="C429" i="1"/>
  <c r="B429" i="1" s="1"/>
  <c r="C22" i="1"/>
  <c r="B22" i="1" s="1"/>
  <c r="C114" i="1"/>
  <c r="B114" i="1" s="1"/>
  <c r="C161" i="1"/>
  <c r="B161" i="1" s="1"/>
  <c r="C214" i="1"/>
  <c r="B214" i="1" s="1"/>
  <c r="C263" i="1"/>
  <c r="B263" i="1" s="1"/>
  <c r="C6" i="1"/>
  <c r="B6" i="1" s="1"/>
  <c r="C79" i="1"/>
  <c r="B79" i="1" s="1"/>
  <c r="C119" i="1"/>
  <c r="B119" i="1" s="1"/>
  <c r="BA158" i="1"/>
  <c r="BC158" i="1" s="1"/>
  <c r="C302" i="1"/>
  <c r="B302" i="1" s="1"/>
  <c r="C309" i="1"/>
  <c r="B309" i="1" s="1"/>
  <c r="C316" i="1"/>
  <c r="B316" i="1" s="1"/>
  <c r="C323" i="1"/>
  <c r="B323" i="1" s="1"/>
  <c r="C330" i="1"/>
  <c r="B330" i="1" s="1"/>
  <c r="C337" i="1"/>
  <c r="B337" i="1" s="1"/>
  <c r="C23" i="1"/>
  <c r="B23" i="1" s="1"/>
  <c r="C39" i="1"/>
  <c r="B39" i="1" s="1"/>
  <c r="C111" i="1"/>
  <c r="B111" i="1" s="1"/>
  <c r="C186" i="1"/>
  <c r="B186" i="1" s="1"/>
  <c r="C241" i="1"/>
  <c r="B241" i="1" s="1"/>
  <c r="C57" i="1"/>
  <c r="B57" i="1" s="1"/>
  <c r="C89" i="1"/>
  <c r="B89" i="1" s="1"/>
  <c r="C102" i="1"/>
  <c r="B102" i="1" s="1"/>
  <c r="C149" i="1"/>
  <c r="B149" i="1" s="1"/>
  <c r="C202" i="1"/>
  <c r="B202" i="1" s="1"/>
  <c r="C375" i="1"/>
  <c r="B375" i="1" s="1"/>
  <c r="C242" i="1"/>
  <c r="B242" i="1" s="1"/>
  <c r="C258" i="1"/>
  <c r="B258" i="1" s="1"/>
  <c r="C276" i="1"/>
  <c r="B276" i="1" s="1"/>
  <c r="C315" i="1"/>
  <c r="B315" i="1" s="1"/>
  <c r="C317" i="1"/>
  <c r="B317" i="1" s="1"/>
  <c r="C352" i="1"/>
  <c r="B352" i="1" s="1"/>
  <c r="C391" i="1"/>
  <c r="B391" i="1" s="1"/>
  <c r="C84" i="1"/>
  <c r="B84" i="1" s="1"/>
  <c r="C61" i="1"/>
  <c r="B61" i="1" s="1"/>
  <c r="C168" i="1"/>
  <c r="B168" i="1" s="1"/>
  <c r="C239" i="1"/>
  <c r="B239" i="1" s="1"/>
  <c r="C342" i="1"/>
  <c r="B342" i="1" s="1"/>
  <c r="C5" i="1"/>
  <c r="B5" i="1" s="1"/>
  <c r="C140" i="1"/>
  <c r="B140" i="1" s="1"/>
  <c r="C237" i="1"/>
  <c r="B237" i="1" s="1"/>
  <c r="C244" i="1"/>
  <c r="B244" i="1" s="1"/>
  <c r="C324" i="1"/>
  <c r="B324" i="1" s="1"/>
  <c r="C338" i="1"/>
  <c r="B338" i="1" s="1"/>
  <c r="C386" i="1"/>
  <c r="B386" i="1" s="1"/>
  <c r="C393" i="1"/>
  <c r="B393" i="1" s="1"/>
  <c r="C414" i="1"/>
  <c r="B414" i="1" s="1"/>
  <c r="C421" i="1"/>
  <c r="B421" i="1" s="1"/>
  <c r="C428" i="1"/>
  <c r="B428" i="1" s="1"/>
  <c r="C3" i="1"/>
  <c r="B3" i="1" s="1"/>
  <c r="C21" i="1"/>
  <c r="B21" i="1" s="1"/>
  <c r="C46" i="1"/>
  <c r="B46" i="1" s="1"/>
  <c r="C87" i="1"/>
  <c r="B87" i="1" s="1"/>
  <c r="C260" i="1"/>
  <c r="B260" i="1" s="1"/>
  <c r="C19" i="1"/>
  <c r="B19" i="1" s="1"/>
  <c r="C53" i="1"/>
  <c r="B53" i="1" s="1"/>
  <c r="C100" i="1"/>
  <c r="B100" i="1" s="1"/>
  <c r="C167" i="1"/>
  <c r="B167" i="1" s="1"/>
  <c r="C180" i="1"/>
  <c r="B180" i="1" s="1"/>
  <c r="C191" i="1"/>
  <c r="B191" i="1" s="1"/>
  <c r="C200" i="1"/>
  <c r="B200" i="1" s="1"/>
  <c r="C218" i="1"/>
  <c r="B218" i="1" s="1"/>
  <c r="C294" i="1"/>
  <c r="B294" i="1" s="1"/>
  <c r="C373" i="1"/>
  <c r="B373" i="1" s="1"/>
  <c r="C8" i="1"/>
  <c r="B8" i="1" s="1"/>
  <c r="C179" i="1"/>
  <c r="B179" i="1" s="1"/>
  <c r="C13" i="1"/>
  <c r="B13" i="1" s="1"/>
  <c r="C221" i="1"/>
  <c r="B221" i="1" s="1"/>
  <c r="C243" i="1"/>
  <c r="B243" i="1" s="1"/>
  <c r="C278" i="1"/>
  <c r="B278" i="1" s="1"/>
  <c r="C314" i="1"/>
  <c r="B314" i="1" s="1"/>
  <c r="C318" i="1"/>
  <c r="B318" i="1" s="1"/>
  <c r="C321" i="1"/>
  <c r="B321" i="1" s="1"/>
  <c r="C358" i="1"/>
  <c r="B358" i="1" s="1"/>
  <c r="C413" i="1"/>
  <c r="B413" i="1" s="1"/>
  <c r="C415" i="1"/>
  <c r="B415" i="1" s="1"/>
  <c r="C33" i="1"/>
  <c r="B33" i="1" s="1"/>
  <c r="AY431" i="1"/>
  <c r="C148" i="1"/>
  <c r="B148" i="1" s="1"/>
  <c r="C62" i="1"/>
  <c r="B62" i="1" s="1"/>
  <c r="C349" i="1"/>
  <c r="B349" i="1" s="1"/>
  <c r="C76" i="1"/>
  <c r="B76" i="1" s="1"/>
  <c r="C213" i="1"/>
  <c r="B213" i="1" s="1"/>
  <c r="C226" i="1"/>
  <c r="B226" i="1" s="1"/>
  <c r="C234" i="1"/>
  <c r="B234" i="1" s="1"/>
  <c r="C254" i="1"/>
  <c r="B254" i="1" s="1"/>
  <c r="C325" i="1"/>
  <c r="B325" i="1" s="1"/>
  <c r="C345" i="1"/>
  <c r="B345" i="1" s="1"/>
  <c r="C347" i="1"/>
  <c r="B347" i="1" s="1"/>
  <c r="C353" i="1"/>
  <c r="B353" i="1" s="1"/>
  <c r="C356" i="1"/>
  <c r="B356" i="1" s="1"/>
  <c r="C380" i="1"/>
  <c r="B380" i="1" s="1"/>
  <c r="C404" i="1"/>
  <c r="B404" i="1" s="1"/>
  <c r="C51" i="1"/>
  <c r="B51" i="1" s="1"/>
  <c r="C78" i="1"/>
  <c r="B78" i="1" s="1"/>
  <c r="C36" i="1"/>
  <c r="B36" i="1" s="1"/>
  <c r="C199" i="1"/>
  <c r="B199" i="1" s="1"/>
  <c r="C346" i="1"/>
  <c r="B346" i="1" s="1"/>
  <c r="C284" i="1"/>
  <c r="B284" i="1" s="1"/>
  <c r="C297" i="1"/>
  <c r="B297" i="1" s="1"/>
  <c r="C47" i="1"/>
  <c r="B47" i="1" s="1"/>
  <c r="C93" i="1"/>
  <c r="B93" i="1" s="1"/>
  <c r="C217" i="1"/>
  <c r="B217" i="1" s="1"/>
  <c r="C304" i="1"/>
  <c r="B304" i="1" s="1"/>
  <c r="C124" i="1"/>
  <c r="B124" i="1" s="1"/>
  <c r="C153" i="1"/>
  <c r="B153" i="1" s="1"/>
  <c r="C162" i="1"/>
  <c r="B162" i="1" s="1"/>
  <c r="C32" i="1"/>
  <c r="B32" i="1" s="1"/>
  <c r="C50" i="1"/>
  <c r="B50" i="1" s="1"/>
  <c r="C59" i="1"/>
  <c r="B59" i="1" s="1"/>
  <c r="C112" i="1"/>
  <c r="B112" i="1" s="1"/>
  <c r="C187" i="1"/>
  <c r="B187" i="1" s="1"/>
  <c r="C198" i="1"/>
  <c r="B198" i="1" s="1"/>
  <c r="C267" i="1"/>
  <c r="B267" i="1" s="1"/>
  <c r="C296" i="1"/>
  <c r="B296" i="1" s="1"/>
  <c r="C305" i="1"/>
  <c r="B305" i="1" s="1"/>
  <c r="C312" i="1"/>
  <c r="B312" i="1" s="1"/>
  <c r="C319" i="1"/>
  <c r="B319" i="1" s="1"/>
  <c r="C388" i="1"/>
  <c r="B388" i="1" s="1"/>
  <c r="C411" i="1"/>
  <c r="B411" i="1" s="1"/>
  <c r="C4" i="1"/>
  <c r="B4" i="1" s="1"/>
  <c r="C12" i="1"/>
  <c r="B12" i="1" s="1"/>
  <c r="C35" i="1"/>
  <c r="B35" i="1" s="1"/>
  <c r="C48" i="1"/>
  <c r="B48" i="1" s="1"/>
  <c r="C77" i="1"/>
  <c r="B77" i="1" s="1"/>
  <c r="C88" i="1"/>
  <c r="B88" i="1" s="1"/>
  <c r="C105" i="1"/>
  <c r="B105" i="1" s="1"/>
  <c r="C141" i="1"/>
  <c r="B141" i="1" s="1"/>
  <c r="C151" i="1"/>
  <c r="B151" i="1" s="1"/>
  <c r="C158" i="1"/>
  <c r="B158" i="1" s="1"/>
  <c r="C172" i="1"/>
  <c r="B172" i="1" s="1"/>
  <c r="C224" i="1"/>
  <c r="B224" i="1" s="1"/>
  <c r="C269" i="1"/>
  <c r="B269" i="1" s="1"/>
  <c r="C274" i="1"/>
  <c r="B274" i="1" s="1"/>
  <c r="C328" i="1"/>
  <c r="B328" i="1" s="1"/>
  <c r="C354" i="1"/>
  <c r="B354" i="1" s="1"/>
  <c r="C360" i="1"/>
  <c r="B360" i="1" s="1"/>
  <c r="C15" i="1"/>
  <c r="B15" i="1" s="1"/>
  <c r="C44" i="1"/>
  <c r="B44" i="1" s="1"/>
  <c r="C131" i="1"/>
  <c r="B131" i="1" s="1"/>
  <c r="C255" i="1"/>
  <c r="B255" i="1" s="1"/>
  <c r="C277" i="1"/>
  <c r="B277" i="1" s="1"/>
  <c r="C117" i="1"/>
  <c r="B117" i="1" s="1"/>
  <c r="C138" i="1"/>
  <c r="B138" i="1" s="1"/>
  <c r="C195" i="1"/>
  <c r="B195" i="1" s="1"/>
  <c r="C275" i="1"/>
  <c r="B275" i="1" s="1"/>
  <c r="C67" i="1"/>
  <c r="B67" i="1" s="1"/>
  <c r="C146" i="1"/>
  <c r="B146" i="1" s="1"/>
  <c r="C37" i="1"/>
  <c r="B37" i="1" s="1"/>
  <c r="C118" i="1"/>
  <c r="B118" i="1" s="1"/>
  <c r="C189" i="1"/>
  <c r="B189" i="1" s="1"/>
  <c r="C193" i="1"/>
  <c r="B193" i="1" s="1"/>
  <c r="C55" i="1"/>
  <c r="B55" i="1" s="1"/>
  <c r="C65" i="1"/>
  <c r="B65" i="1" s="1"/>
  <c r="C143" i="1"/>
  <c r="B143" i="1" s="1"/>
  <c r="C24" i="1"/>
  <c r="B24" i="1" s="1"/>
  <c r="C30" i="1"/>
  <c r="B30" i="1" s="1"/>
  <c r="C70" i="1"/>
  <c r="B70" i="1" s="1"/>
  <c r="C82" i="1"/>
  <c r="B82" i="1" s="1"/>
  <c r="C86" i="1"/>
  <c r="B86" i="1" s="1"/>
  <c r="C110" i="1"/>
  <c r="B110" i="1" s="1"/>
  <c r="C120" i="1"/>
  <c r="B120" i="1" s="1"/>
  <c r="C183" i="1"/>
  <c r="B183" i="1" s="1"/>
  <c r="C205" i="1"/>
  <c r="B205" i="1" s="1"/>
  <c r="C252" i="1"/>
  <c r="B252" i="1" s="1"/>
  <c r="C265" i="1"/>
  <c r="B265" i="1" s="1"/>
  <c r="C281" i="1"/>
  <c r="B281" i="1" s="1"/>
  <c r="C292" i="1"/>
  <c r="B292" i="1" s="1"/>
  <c r="C332" i="1"/>
  <c r="B332" i="1" s="1"/>
  <c r="C425" i="1"/>
  <c r="B425" i="1" s="1"/>
  <c r="C68" i="1"/>
  <c r="B68" i="1" s="1"/>
  <c r="C147" i="1"/>
  <c r="B147" i="1" s="1"/>
  <c r="C272" i="1"/>
  <c r="B272" i="1" s="1"/>
  <c r="C310" i="1"/>
  <c r="B310" i="1" s="1"/>
  <c r="C335" i="1"/>
  <c r="B335" i="1" s="1"/>
  <c r="C385" i="1"/>
  <c r="B385" i="1" s="1"/>
  <c r="C400" i="1"/>
  <c r="B400" i="1" s="1"/>
  <c r="C407" i="1"/>
  <c r="B407" i="1" s="1"/>
  <c r="C135" i="1"/>
  <c r="B135" i="1" s="1"/>
  <c r="C225" i="1"/>
  <c r="B225" i="1" s="1"/>
  <c r="C235" i="1"/>
  <c r="B235" i="1" s="1"/>
  <c r="C283" i="1"/>
  <c r="B283" i="1" s="1"/>
  <c r="C288" i="1"/>
  <c r="B288" i="1" s="1"/>
  <c r="C333" i="1"/>
  <c r="B333" i="1" s="1"/>
  <c r="C367" i="1"/>
  <c r="B367" i="1" s="1"/>
  <c r="C395" i="1"/>
  <c r="B395" i="1" s="1"/>
  <c r="C402" i="1"/>
  <c r="B402" i="1" s="1"/>
  <c r="C405" i="1"/>
  <c r="B405" i="1" s="1"/>
  <c r="C261" i="1"/>
  <c r="B261" i="1" s="1"/>
  <c r="C279" i="1"/>
  <c r="B279" i="1" s="1"/>
  <c r="C339" i="1"/>
  <c r="B339" i="1" s="1"/>
  <c r="C361" i="1"/>
  <c r="B361" i="1" s="1"/>
  <c r="C389" i="1"/>
  <c r="B389" i="1" s="1"/>
  <c r="C409" i="1"/>
  <c r="B409" i="1" s="1"/>
  <c r="C412" i="1"/>
  <c r="B412" i="1" s="1"/>
  <c r="C416" i="1"/>
  <c r="B416" i="1" s="1"/>
  <c r="C419" i="1"/>
  <c r="B419" i="1" s="1"/>
  <c r="C331" i="1"/>
  <c r="B331" i="1" s="1"/>
  <c r="C396" i="1"/>
  <c r="B396" i="1" s="1"/>
  <c r="C403" i="1"/>
  <c r="B403" i="1" s="1"/>
  <c r="C359" i="1"/>
  <c r="B359" i="1" s="1"/>
  <c r="C374" i="1"/>
  <c r="B374" i="1" s="1"/>
  <c r="C377" i="1"/>
  <c r="B377" i="1" s="1"/>
  <c r="C394" i="1"/>
  <c r="B394" i="1" s="1"/>
  <c r="C410" i="1"/>
  <c r="B410" i="1" s="1"/>
  <c r="C423" i="1"/>
  <c r="B423" i="1" s="1"/>
  <c r="C227" i="1"/>
  <c r="B227" i="1" s="1"/>
  <c r="C99" i="1"/>
  <c r="B99" i="1" s="1"/>
  <c r="C71" i="1"/>
  <c r="B71" i="1" s="1"/>
  <c r="C381" i="1"/>
  <c r="B381" i="1" s="1"/>
  <c r="C426" i="1"/>
  <c r="B426" i="1" s="1"/>
  <c r="C28" i="1"/>
  <c r="B28" i="1" s="1"/>
  <c r="C430" i="1"/>
  <c r="B430" i="1" s="1"/>
  <c r="C10" i="1"/>
  <c r="B10" i="1" s="1"/>
  <c r="C54" i="1"/>
  <c r="B54" i="1" s="1"/>
  <c r="C81" i="1"/>
  <c r="B81" i="1" s="1"/>
  <c r="C108" i="1"/>
  <c r="B108" i="1" s="1"/>
  <c r="C123" i="1"/>
  <c r="B123" i="1" s="1"/>
  <c r="C125" i="1"/>
  <c r="B125" i="1" s="1"/>
  <c r="C171" i="1"/>
  <c r="B171" i="1" s="1"/>
  <c r="C188" i="1"/>
  <c r="B188" i="1" s="1"/>
  <c r="C223" i="1"/>
  <c r="B223" i="1" s="1"/>
  <c r="C231" i="1"/>
  <c r="B231" i="1" s="1"/>
  <c r="C246" i="1"/>
  <c r="B246" i="1" s="1"/>
  <c r="C366" i="1"/>
  <c r="B366" i="1" s="1"/>
  <c r="C368" i="1"/>
  <c r="B368" i="1" s="1"/>
  <c r="C398" i="1"/>
  <c r="B398" i="1" s="1"/>
  <c r="C427" i="1"/>
  <c r="B427" i="1" s="1"/>
  <c r="C66" i="1"/>
  <c r="B66" i="1" s="1"/>
  <c r="C133" i="1"/>
  <c r="B133" i="1" s="1"/>
  <c r="C170" i="1"/>
  <c r="B170" i="1" s="1"/>
  <c r="C122" i="1"/>
  <c r="B122" i="1" s="1"/>
  <c r="C64" i="1"/>
  <c r="B64" i="1" s="1"/>
  <c r="C74" i="1"/>
  <c r="B74" i="1" s="1"/>
  <c r="C103" i="1"/>
  <c r="B103" i="1" s="1"/>
  <c r="C207" i="1"/>
  <c r="B207" i="1" s="1"/>
  <c r="C249" i="1"/>
  <c r="B249" i="1" s="1"/>
  <c r="C259" i="1"/>
  <c r="B259" i="1" s="1"/>
  <c r="C327" i="1"/>
  <c r="B327" i="1" s="1"/>
  <c r="C343" i="1"/>
  <c r="B343" i="1" s="1"/>
  <c r="C417" i="1"/>
  <c r="B417" i="1" s="1"/>
  <c r="C287" i="1"/>
  <c r="B287" i="1" s="1"/>
  <c r="C9" i="1"/>
  <c r="B9" i="1" s="1"/>
  <c r="C49" i="1"/>
  <c r="B49" i="1" s="1"/>
  <c r="C285" i="1"/>
  <c r="B285" i="1" s="1"/>
  <c r="C329" i="1"/>
  <c r="B329" i="1" s="1"/>
  <c r="C17" i="1"/>
  <c r="B17" i="1" s="1"/>
  <c r="C38" i="1"/>
  <c r="B38" i="1" s="1"/>
  <c r="C72" i="1"/>
  <c r="B72" i="1" s="1"/>
  <c r="C80" i="1"/>
  <c r="B80" i="1" s="1"/>
  <c r="C154" i="1"/>
  <c r="B154" i="1" s="1"/>
  <c r="C203" i="1"/>
  <c r="B203" i="1" s="1"/>
  <c r="C222" i="1"/>
  <c r="B222" i="1" s="1"/>
  <c r="C247" i="1"/>
  <c r="B247" i="1" s="1"/>
  <c r="C273" i="1"/>
  <c r="B273" i="1" s="1"/>
  <c r="C298" i="1"/>
  <c r="B298" i="1" s="1"/>
  <c r="C307" i="1"/>
  <c r="B307" i="1" s="1"/>
  <c r="C341" i="1"/>
  <c r="B341" i="1" s="1"/>
  <c r="C408" i="1"/>
  <c r="B408" i="1" s="1"/>
  <c r="BA156" i="1"/>
  <c r="BC156" i="1" s="1"/>
  <c r="C31" i="1"/>
  <c r="B31" i="1" s="1"/>
  <c r="C130" i="1"/>
  <c r="B130" i="1" s="1"/>
  <c r="C383" i="1"/>
  <c r="B383" i="1" s="1"/>
  <c r="C2" i="1"/>
  <c r="B2" i="1" s="1"/>
  <c r="C208" i="1"/>
  <c r="B208" i="1" s="1"/>
  <c r="C250" i="1"/>
  <c r="B250" i="1" s="1"/>
  <c r="C63" i="1"/>
  <c r="B63" i="1" s="1"/>
  <c r="C92" i="1"/>
  <c r="B92" i="1" s="1"/>
  <c r="C98" i="1"/>
  <c r="B98" i="1" s="1"/>
  <c r="C233" i="1"/>
  <c r="B233" i="1" s="1"/>
  <c r="C14" i="1"/>
  <c r="B14" i="1" s="1"/>
  <c r="C29" i="1"/>
  <c r="B29" i="1" s="1"/>
  <c r="C52" i="1"/>
  <c r="B52" i="1" s="1"/>
  <c r="C75" i="1"/>
  <c r="B75" i="1" s="1"/>
  <c r="C132" i="1"/>
  <c r="B132" i="1" s="1"/>
  <c r="C185" i="1"/>
  <c r="B185" i="1" s="1"/>
  <c r="C196" i="1"/>
  <c r="B196" i="1" s="1"/>
  <c r="C286" i="1"/>
  <c r="B286" i="1" s="1"/>
  <c r="C336" i="1"/>
  <c r="B336" i="1" s="1"/>
  <c r="C73" i="1"/>
  <c r="B73" i="1" s="1"/>
  <c r="C101" i="1"/>
  <c r="B101" i="1" s="1"/>
  <c r="C175" i="1"/>
  <c r="B175" i="1" s="1"/>
  <c r="C220" i="1"/>
  <c r="B220" i="1" s="1"/>
  <c r="C322" i="1"/>
  <c r="B322" i="1" s="1"/>
  <c r="C326" i="1"/>
  <c r="B326" i="1" s="1"/>
  <c r="C420" i="1"/>
  <c r="B420" i="1" s="1"/>
  <c r="C424" i="1"/>
  <c r="B424" i="1" s="1"/>
  <c r="C301" i="1"/>
  <c r="B301" i="1" s="1"/>
  <c r="C303" i="1"/>
  <c r="B303" i="1" s="1"/>
  <c r="C362" i="1"/>
  <c r="B362" i="1" s="1"/>
  <c r="C364" i="1"/>
  <c r="B364" i="1" s="1"/>
  <c r="C399" i="1"/>
  <c r="B399" i="1" s="1"/>
  <c r="C401" i="1"/>
  <c r="B401" i="1" s="1"/>
  <c r="C139" i="1"/>
  <c r="B139" i="1" s="1"/>
  <c r="C156" i="1"/>
  <c r="B156" i="1" s="1"/>
  <c r="C201" i="1"/>
  <c r="B201" i="1" s="1"/>
  <c r="C209" i="1"/>
  <c r="B209" i="1" s="1"/>
  <c r="C215" i="1"/>
  <c r="B215" i="1" s="1"/>
  <c r="C320" i="1"/>
  <c r="B320" i="1" s="1"/>
  <c r="C340" i="1"/>
  <c r="B340" i="1" s="1"/>
  <c r="C418" i="1"/>
  <c r="B418" i="1" s="1"/>
  <c r="C34" i="1"/>
  <c r="B34" i="1" s="1"/>
  <c r="C43" i="1"/>
  <c r="B43" i="1" s="1"/>
  <c r="C94" i="1"/>
  <c r="B94" i="1" s="1"/>
  <c r="C109" i="1"/>
  <c r="B109" i="1" s="1"/>
  <c r="C299" i="1"/>
  <c r="B299" i="1" s="1"/>
  <c r="C308" i="1"/>
  <c r="B308" i="1" s="1"/>
  <c r="C397" i="1"/>
  <c r="B397" i="1" s="1"/>
  <c r="C406" i="1"/>
  <c r="B406" i="1" s="1"/>
  <c r="C173" i="1"/>
  <c r="B173" i="1" s="1"/>
  <c r="C271" i="1"/>
  <c r="B271" i="1" s="1"/>
  <c r="C376" i="1"/>
  <c r="B376" i="1" s="1"/>
  <c r="C378" i="1"/>
  <c r="B378" i="1" s="1"/>
  <c r="C136" i="1"/>
  <c r="B136" i="1" s="1"/>
  <c r="C236" i="1"/>
  <c r="B236" i="1" s="1"/>
  <c r="C355" i="1"/>
  <c r="B355" i="1" s="1"/>
  <c r="C357" i="1"/>
  <c r="B357" i="1" s="1"/>
  <c r="C229" i="1"/>
  <c r="B229" i="1" s="1"/>
  <c r="C390" i="1"/>
  <c r="B390" i="1" s="1"/>
  <c r="C392" i="1"/>
  <c r="B392" i="1" s="1"/>
  <c r="C194" i="1"/>
  <c r="B194" i="1" s="1"/>
  <c r="C369" i="1"/>
  <c r="B369" i="1" s="1"/>
  <c r="C371" i="1"/>
  <c r="B371" i="1" s="1"/>
  <c r="C128" i="1"/>
  <c r="B128" i="1" s="1"/>
  <c r="C159" i="1"/>
  <c r="B159" i="1" s="1"/>
  <c r="C257" i="1"/>
  <c r="B257" i="1" s="1"/>
  <c r="C290" i="1"/>
  <c r="B290" i="1" s="1"/>
  <c r="C311" i="1"/>
  <c r="B311" i="1" s="1"/>
  <c r="C348" i="1"/>
  <c r="B348" i="1" s="1"/>
  <c r="C350" i="1"/>
  <c r="B350" i="1" s="1"/>
</calcChain>
</file>

<file path=xl/sharedStrings.xml><?xml version="1.0" encoding="utf-8"?>
<sst xmlns="http://schemas.openxmlformats.org/spreadsheetml/2006/main" count="46730" uniqueCount="2767">
  <si>
    <t>AREA</t>
  </si>
  <si>
    <t>NOMAREA</t>
  </si>
  <si>
    <t>DIR</t>
  </si>
  <si>
    <t>NOMDIR</t>
  </si>
  <si>
    <t>DEPTO</t>
  </si>
  <si>
    <t>NOMDEPTO</t>
  </si>
  <si>
    <t>CTASCTASSC</t>
  </si>
  <si>
    <t>NOMCTA</t>
  </si>
  <si>
    <t>PAUTO</t>
  </si>
  <si>
    <t>PMOD</t>
  </si>
  <si>
    <t>MODIFICADO</t>
  </si>
  <si>
    <t>PRECOMP</t>
  </si>
  <si>
    <t>PCOMP</t>
  </si>
  <si>
    <t>PDEVEN</t>
  </si>
  <si>
    <t>PEJER</t>
  </si>
  <si>
    <t>PPAG</t>
  </si>
  <si>
    <t>P_PEJER</t>
  </si>
  <si>
    <t>SALDO_CONT</t>
  </si>
  <si>
    <t>NO_PRESUP</t>
  </si>
  <si>
    <t>0001</t>
  </si>
  <si>
    <t>PRESIDENCIA</t>
  </si>
  <si>
    <t>SECRETARÍA PARTICULAR DE PRESIDENCIA</t>
  </si>
  <si>
    <t>544110010011</t>
  </si>
  <si>
    <t>AYUDAS SOCIALES A PERSONAS-RECURSOS FISCALES-SIN DESCRIPCIÓN PARA DESTINOS 00</t>
  </si>
  <si>
    <t>544510010411</t>
  </si>
  <si>
    <t>AYUDAS SOCIALES A INSTITUCIONES SIN FINES DE LUCRO-RECURSOS FISCALES-TELETON</t>
  </si>
  <si>
    <t>544510010511</t>
  </si>
  <si>
    <t>AYUDAS SOCIALES A INSTITUCIONES SIN FINES DE LUCRO-RECURSOS FISCALES-FIESTAS DE OCTUBRE</t>
  </si>
  <si>
    <t>544510010611</t>
  </si>
  <si>
    <t>AYUDAS SOCIALES A INSTITUCIONES SIN FINES DE LUCRO-RECURSOS FISCALES-ALDEA PASITOS</t>
  </si>
  <si>
    <t>544510010711</t>
  </si>
  <si>
    <t>AYUDAS SOCIALES A INSTITUCIONES SIN FINES DE LUCRO-RECURSOS FISCALES-BIBLIOREFRI</t>
  </si>
  <si>
    <t>0002</t>
  </si>
  <si>
    <t>SECRETARÍA GENERAL</t>
  </si>
  <si>
    <t>DIRECCIÓN EJECUTIVA DE LA SECRETARIA GENERAL</t>
  </si>
  <si>
    <t>521110020011</t>
  </si>
  <si>
    <t>MATERIALES, ÚTILES Y EQUIPOS MENORES DE OFICINA-RECURSOS FISCALES-SIN DESCRIPCIÓN PARA DESTINOS 00</t>
  </si>
  <si>
    <t>522110020011</t>
  </si>
  <si>
    <t>PRODUCTOS ALIMENTICIOS PARA PERSONAS-RECURSOS FISCALES-SIN DESCRIPCIÓN PARA DESTINOS 00</t>
  </si>
  <si>
    <t>533110020011</t>
  </si>
  <si>
    <t>SERVICIOS LEGALES, DE CONTABILIDAD, AUDITORÍA Y RELACIONADOS-RECURSOS FISCALES-SIN DESCRIPCIÓN PARA DESTINOS 00</t>
  </si>
  <si>
    <t>534110020011</t>
  </si>
  <si>
    <t>SERVICIOS FINANCIEROS Y BANCARIOS-RECURSOS FISCALES-SIN DESCRIPCIÓN PARA DESTINOS 00</t>
  </si>
  <si>
    <t>544810030811</t>
  </si>
  <si>
    <t>AYUDAS POR DESASTRES NATURALES Y OTROS SINIESTROS-RECURSOS FISCALES-FONDO MUNICIPAL DESASTRES</t>
  </si>
  <si>
    <t>544810030911</t>
  </si>
  <si>
    <t>AYUDAS POR DESASTRES NATURALES Y OTROS SINIESTROS-RECURSOS FISCALES-FOEDEN</t>
  </si>
  <si>
    <t>558110020011</t>
  </si>
  <si>
    <t>TERRENOS-RECURSOS FISCALES-SIN DESCRIPCIÓN PARA DESTINOS 00</t>
  </si>
  <si>
    <t>558114028211</t>
  </si>
  <si>
    <t>TERRENOS-RECURSOS FISCALES-RESERVAS TERRITORIALES</t>
  </si>
  <si>
    <t>0003</t>
  </si>
  <si>
    <t>SINDICATURA MUNICIPAL</t>
  </si>
  <si>
    <t>DESPACHO DE LA SINDICATURA</t>
  </si>
  <si>
    <t>521110040011</t>
  </si>
  <si>
    <t>522110040011</t>
  </si>
  <si>
    <t>533110040011</t>
  </si>
  <si>
    <t>534110040011</t>
  </si>
  <si>
    <t>534410040011</t>
  </si>
  <si>
    <t>SEGUROS DE RESPONSABILIDAD PATRIMONIAL Y FIANZAS-RECURSOS FISCALES-SIN DESCRIPCIÓN PARA DESTINOS 00</t>
  </si>
  <si>
    <t>0004</t>
  </si>
  <si>
    <t>TESORERÍA MUNICIPAL</t>
  </si>
  <si>
    <t>DIRECCIÓN DE INGRESOS</t>
  </si>
  <si>
    <t>521810050011</t>
  </si>
  <si>
    <t>MATERIALES PARA EL REGISTRO E IDENTIFICACIÓN DE BIENES Y PERSONAS-RECURSOS FISCALES-SIN DESCRIPCIÓN PARA DESTINOS 00</t>
  </si>
  <si>
    <t>539410050011</t>
  </si>
  <si>
    <t>SENTENCIAS Y RESOLUCIONES POR AUTORIDAD COMPETENTE-RECURSOS FISCALES-SIN DESCRIPCIÓN PARA DESTINOS 00</t>
  </si>
  <si>
    <t>539420050011</t>
  </si>
  <si>
    <t>0005</t>
  </si>
  <si>
    <t>DIRECCIÓN DE PROCESOS ADMINISTRATIVOS Y PROYECTOS</t>
  </si>
  <si>
    <t>521110060011</t>
  </si>
  <si>
    <t>521410060011</t>
  </si>
  <si>
    <t>MATERIALES, ÚTILES Y EQUIPOS MENORES DE TECNOLOGÍAS DE LA INFORMACIÓN Y COMUNICACIONES-RECURSOS FISCALES-SIN DESCRIPCIÓN PARA DESTINOS 00</t>
  </si>
  <si>
    <t>521610060011</t>
  </si>
  <si>
    <t>MATERIAL DE LIMPIEZA-RECURSOS FISCALES-SIN DESCRIPCIÓN PARA DESTINOS 00</t>
  </si>
  <si>
    <t>521810060011</t>
  </si>
  <si>
    <t>522110060011</t>
  </si>
  <si>
    <t>524410060011</t>
  </si>
  <si>
    <t>MADERA Y PRODUCTOS DE MADERA-RECURSOS FISCALES-SIN DESCRIPCIÓN PARA DESTINOS 00</t>
  </si>
  <si>
    <t>524610060011</t>
  </si>
  <si>
    <t>MATERIAL ELÉCTRICO Y ELECTRÓNICO-RECURSOS FISCALES-SIN DESCRIPCIÓN PARA DESTINOS 00</t>
  </si>
  <si>
    <t>524710060011</t>
  </si>
  <si>
    <t>ARTÍCULOS METÁLICOS PARA LA CONSTRUCCIÓN-RECURSOS FISCALES-SIN DESCRIPCIÓN PARA DESTINOS 00</t>
  </si>
  <si>
    <t>527210060011</t>
  </si>
  <si>
    <t>PRENDAS DE SEGURIDAD Y PROTECCIÓN PERSONAL-RECURSOS FISCALES-SIN DESCRIPCIÓN PARA DESTINOS 00</t>
  </si>
  <si>
    <t>529110060011</t>
  </si>
  <si>
    <t>HERRAMIENTAS MENORES-RECURSOS FISCALES-SIN DESCRIPCIÓN PARA DESTINOS 00</t>
  </si>
  <si>
    <t>529210060011</t>
  </si>
  <si>
    <t>REFACCIONES Y ACCESORIOS MENORES DE EDIFICIOS-RECURSOS FISCALES-SIN DESCRIPCIÓN PARA DESTINOS 00</t>
  </si>
  <si>
    <t>529410060011</t>
  </si>
  <si>
    <t>REFACCIONES Y ACCESORIOS MENORES DE EQUIPO DE CÓMPUTO Y TECNOLOGÍAS DE LA INFORMACIÓN-RECURSOS FISCALES-SIN DESCRIPCIÓN PARA DESTINOS 00</t>
  </si>
  <si>
    <t>529610060011</t>
  </si>
  <si>
    <t>REFACCIONES Y ACCESORIOS MENORES DE EQUIPO DE TRANSPORTE-RECURSOS FISCALES-SIN DESCRIPCIÓN PARA DESTINOS 00</t>
  </si>
  <si>
    <t>531810060011</t>
  </si>
  <si>
    <t>SERVICIOS POSTALES Y TELEGRÁFICOS-RECURSOS FISCALES-SIN DESCRIPCIÓN PARA DESTINOS 00</t>
  </si>
  <si>
    <t>533110060011</t>
  </si>
  <si>
    <t>533310060011</t>
  </si>
  <si>
    <t>SERVICIOS DE CONSULTORÍA ADMINISTRATIVA, PROCESOS, TÉCNICA Y EN TECNOLOGÍAS DE LA INFORMACIÓN-RECURSOS FISCALES-SIN DESCRIPCIÓN PARA DESTINOS 00</t>
  </si>
  <si>
    <t>533610060011</t>
  </si>
  <si>
    <t>SERVICIOS DE APOYO ADMINISTRATIVO, FOTOCOPIADO E IMPRESIÓN-RECURSOS FISCALES-SIN DESCRIPCIÓN PARA DESTINOS 00</t>
  </si>
  <si>
    <t>533910070011</t>
  </si>
  <si>
    <t>SERVICIOS PROFESIONALES, CIENTÍFICOS Y TÉCNICOS INTEGRALES-RECURSOS FISCALES-SIN DESCRIPCIÓN PARA DESTINOS 00</t>
  </si>
  <si>
    <t>534110060011</t>
  </si>
  <si>
    <t>534210060011</t>
  </si>
  <si>
    <t>SERVICIOS DE COBRANZA, INVESTIGACIÓN CREDITICIA Y SIMILAR-RECURSOS FISCALES-SIN DESCRIPCIÓN PARA DESTINOS 00</t>
  </si>
  <si>
    <t>534310060011</t>
  </si>
  <si>
    <t>SERVICIOS DE RECAUDACIÓN, TRASLADO Y CUSTODIA DE VALORES-RECURSOS FISCALES-SIN DESCRIPCIÓN PARA DESTINOS 00</t>
  </si>
  <si>
    <t>535110061211</t>
  </si>
  <si>
    <t>CONSERVACIÓN Y MANTENIMIENTO MENOR DE INMUEBLES-RECURSOS FISCALES-CAT</t>
  </si>
  <si>
    <t>535710067311</t>
  </si>
  <si>
    <t>INSTALACIÓN, REPARACIÓN Y MANTENIMIENTO DE MAQUINARIA, OTROS EQUIPOS Y HERRAMIENTA-RECURSOS FISCALES-MEDIDORES</t>
  </si>
  <si>
    <t>537110060011</t>
  </si>
  <si>
    <t>PASAJES AÉREOS-RECURSOS FISCALES-SIN DESCRIPCIÓN PARA DESTINOS 00</t>
  </si>
  <si>
    <t>537210060011</t>
  </si>
  <si>
    <t>PASAJES TERRESTRES-RECURSOS FISCALES-SIN DESCRIPCIÓN PARA DESTINOS 00</t>
  </si>
  <si>
    <t>537510060011</t>
  </si>
  <si>
    <t>VIÁTICOS EN EL PAÍS-RECURSOS FISCALES-SIN DESCRIPCIÓN PARA DESTINOS 00</t>
  </si>
  <si>
    <t>539410060011</t>
  </si>
  <si>
    <t>539610060011</t>
  </si>
  <si>
    <t>OTROS GASTOS POR RESPONSABILIDADES-RECURSOS FISCALES-SIN DESCRIPCIÓN PARA DESTINOS 00</t>
  </si>
  <si>
    <t>551510060011</t>
  </si>
  <si>
    <t>EQUIPO DE CÓMPUTO DE TECNOLOGÍAS DE LA INFORMACIÓN-RECURSOS FISCALES-SIN DESCRIPCIÓN PARA DESTINOS 00</t>
  </si>
  <si>
    <t>551910060011</t>
  </si>
  <si>
    <t>OTROS MOBILIARIOS Y EQUIPOS DE ADMINISTRACIÓN-RECURSOS FISCALES-SIN DESCRIPCIÓN PARA DESTINOS 00</t>
  </si>
  <si>
    <t>558110061311</t>
  </si>
  <si>
    <t>TERRENOS-RECURSOS FISCALES-RECONOCIMIENTO CONTRA DERECHOS</t>
  </si>
  <si>
    <t>559110060011</t>
  </si>
  <si>
    <t>SOFTWARE-RECURSOS FISCALES-SIN DESCRIPCIÓN PARA DESTINOS 00</t>
  </si>
  <si>
    <t>559710060011</t>
  </si>
  <si>
    <t>LICENCIAS INFORMÁTICAS E INTELECTUALES-RECURSOS FISCALES-SIN DESCRIPCIÓN PARA DESTINOS 00</t>
  </si>
  <si>
    <t>563210061011</t>
  </si>
  <si>
    <t>EJECUCIÓN DE PROYECTOS PRODUCTIVOS NO INCLUIDOS EN CONCEPTOS ANTERIORES DE ESTE CAPÍTULO-RECURSOS FISCALES-CAT</t>
  </si>
  <si>
    <t>563210061111</t>
  </si>
  <si>
    <t>EJECUCIÓN DE PROYECTOS PRODUCTIVOS NO INCLUIDOS EN CONCEPTOS ANTERIORES DE ESTE CAPÍTULO-RECURSOS FISCALES-PLANTAS DE TRATAMIENTO</t>
  </si>
  <si>
    <t>579910060011</t>
  </si>
  <si>
    <t>OTRAS EROGACIONES ESPECIALES-RECURSOS FISCALES-SIN DESCRIPCIÓN PARA DESTINOS 00</t>
  </si>
  <si>
    <t>0006</t>
  </si>
  <si>
    <t>DIRECCIÓN DE FINANZAS</t>
  </si>
  <si>
    <t>539211086825</t>
  </si>
  <si>
    <t>IMPUESTOS Y DERECHOS-RECURSOS FEDERALES-INFRAESTRUCTURA SOCIAL MUNICIPAL</t>
  </si>
  <si>
    <t>539211086926</t>
  </si>
  <si>
    <t>IMPUESTOS Y DERECHOS-RECURSOS ESTATALES-POLICIA METROPOLITANA</t>
  </si>
  <si>
    <t>539212086725</t>
  </si>
  <si>
    <t>IMPUESTOS Y DERECHOS-RECURSOS FEDERALES-FORTALECIMIENTO MUNICIPAL</t>
  </si>
  <si>
    <t>542110080011</t>
  </si>
  <si>
    <t>TRANSFERENCIAS OTORGADAS A ENTIDADES PARAESTATALES NO EMPRESARIALES Y NO FINANCIERAS-RECURSOS FISCALES-SIN DESCRIPCIÓN PARA DESTINOS 00</t>
  </si>
  <si>
    <t>542511080016</t>
  </si>
  <si>
    <t>TRANSFERENCIAS A FIDEICOMISOS DE ENTIDADES FEDERATIVAS Y MUNICIPIOS-RECURSOS ESTATALES-SIN DESCRIPCIÓN PARA DESTINOS 00</t>
  </si>
  <si>
    <t>591111080015</t>
  </si>
  <si>
    <t>AMORTIZACIÓN DE LA DEUDA INTERNA CON INSTITUCIONES DE CRÉDITO-RECURSOS FEDERALES-SIN DESCRIPCIÓN PARA DESTINOS 00</t>
  </si>
  <si>
    <t>591112080025</t>
  </si>
  <si>
    <t>592111080015</t>
  </si>
  <si>
    <t>INTERESES DE LA DEUDA INTERNA CON INSTITUCIONES  DE CRÉDITO-RECURSOS FEDERALES-SIN DESCRIPCIÓN PARA DESTINOS 00</t>
  </si>
  <si>
    <t>592112080025</t>
  </si>
  <si>
    <t>OFICIALÍA MAYOR ADMINISTRATIVA</t>
  </si>
  <si>
    <t>0007</t>
  </si>
  <si>
    <t>DIRECCIÓN DE ADMINISTRACIÓN</t>
  </si>
  <si>
    <t>521110090011</t>
  </si>
  <si>
    <t>521610090011</t>
  </si>
  <si>
    <t>522110090011</t>
  </si>
  <si>
    <t>524110090011</t>
  </si>
  <si>
    <t>PRODUCTOS MINERALES NO METÁLICOS-RECURSOS FISCALES-SIN DESCRIPCIÓN PARA DESTINOS 00</t>
  </si>
  <si>
    <t>524210090011</t>
  </si>
  <si>
    <t>CEMENTO Y PRODUCTOS DE CONCRETO-RECURSOS FISCALES-SIN DESCRIPCIÓN PARA DESTINOS 00</t>
  </si>
  <si>
    <t>524510090011</t>
  </si>
  <si>
    <t>VIDRIO Y PRODUCTOS DE VIDRIO-RECURSOS FISCALES-SIN DESCRIPCIÓN PARA DESTINOS 00</t>
  </si>
  <si>
    <t>524610090011</t>
  </si>
  <si>
    <t>524710090011</t>
  </si>
  <si>
    <t>524910090011</t>
  </si>
  <si>
    <t>OTROS MATERIALES Y ARTÍCULOS DE CONSTRUCCIÓN Y REPARACIÓN-RECURSOS FISCALES-SIN DESCRIPCIÓN PARA DESTINOS 00</t>
  </si>
  <si>
    <t>526110090011</t>
  </si>
  <si>
    <t>COMBUSTIBLES, LUBRICANTES Y ADITIVOS-RECURSOS FISCALES-SIN DESCRIPCIÓN PARA DESTINOS 00</t>
  </si>
  <si>
    <t>526110110011</t>
  </si>
  <si>
    <t>526112100025</t>
  </si>
  <si>
    <t>COMBUSTIBLES, LUBRICANTES Y ADITIVOS-RECURSOS FEDERALES-SIN DESCRIPCIÓN PARA DESTINOS 00</t>
  </si>
  <si>
    <t>529110090011</t>
  </si>
  <si>
    <t>529210090011</t>
  </si>
  <si>
    <t>529610090011</t>
  </si>
  <si>
    <t>529810090011</t>
  </si>
  <si>
    <t>REFACCIONES Y ACCESORIOS MENORES DE MAQUINARIA Y OTROS EQUIPOS-RECURSOS FISCALES-SIN DESCRIPCIÓN PARA DESTINOS 00</t>
  </si>
  <si>
    <t>531110090011</t>
  </si>
  <si>
    <t>ENERGÍA ELÉCTRICA-RECURSOS FISCALES-SIN DESCRIPCIÓN PARA DESTINOS 00</t>
  </si>
  <si>
    <t>531410090011</t>
  </si>
  <si>
    <t>TELEFONÍA TRADICIONAL-RECURSOS FISCALES-SIN DESCRIPCIÓN PARA DESTINOS 00</t>
  </si>
  <si>
    <t>531610090011</t>
  </si>
  <si>
    <t>SERVICIOS DE TELECOMUNICACIONES Y SATÉLITES-RECURSOS FISCALES-SIN DESCRIPCIÓN PARA DESTINOS 00</t>
  </si>
  <si>
    <t>532210090011</t>
  </si>
  <si>
    <t>ARRENDAMIENTO DE EDIFICIOS-RECURSOS FISCALES-SIN DESCRIPCIÓN PARA DESTINOS 00</t>
  </si>
  <si>
    <t>532512090025</t>
  </si>
  <si>
    <t>ARRENDAMIENTO DE EQUIPO DE TRANSPORTE-RECURSOS FEDERALES-SIN DESCRIPCIÓN PARA DESTINOS 00</t>
  </si>
  <si>
    <t>532512100025</t>
  </si>
  <si>
    <t>532610090011</t>
  </si>
  <si>
    <t>ARRENDAMIENTO DE MAQUINARIA, OTROS EQUIPOS Y HERRAMIENTAS-RECURSOS FISCALES-SIN DESCRIPCIÓN PARA DESTINOS 00</t>
  </si>
  <si>
    <t>532910090011</t>
  </si>
  <si>
    <t>OTROS ARRENDAMIENTOS-RECURSOS FISCALES-SIN DESCRIPCIÓN PARA DESTINOS 00</t>
  </si>
  <si>
    <t>533110090011</t>
  </si>
  <si>
    <t>533310090011</t>
  </si>
  <si>
    <t>533410090011</t>
  </si>
  <si>
    <t>SERVICIOS DE CAPACITACIÓN-RECURSOS FISCALES-SIN DESCRIPCIÓN PARA DESTINOS 00</t>
  </si>
  <si>
    <t>533810090011</t>
  </si>
  <si>
    <t>SERVICIOS DE VIGILANCIA-RECURSOS FISCALES-SIN DESCRIPCIÓN PARA DESTINOS 00</t>
  </si>
  <si>
    <t>534410090011</t>
  </si>
  <si>
    <t>534510090011</t>
  </si>
  <si>
    <t>SEGURO DE BIENES PATRIMONIALES-RECURSOS FISCALES-SIN DESCRIPCIÓN PARA DESTINOS 00</t>
  </si>
  <si>
    <t>534810090011</t>
  </si>
  <si>
    <t>COMISIONES POR VENTAS-RECURSOS FISCALES-SIN DESCRIPCIÓN PARA DESTINOS 00</t>
  </si>
  <si>
    <t>535110090011</t>
  </si>
  <si>
    <t>CONSERVACIÓN Y MANTENIMIENTO MENOR DE INMUEBLES-RECURSOS FISCALES-SIN DESCRIPCIÓN PARA DESTINOS 00</t>
  </si>
  <si>
    <t>535210090011</t>
  </si>
  <si>
    <t>INSTALACIÓN, REPARACIÓN Y MANTENIMIENTO DE MOBILIARIO Y EQUIPO DE ADMINISTRACIÓN, EDUCACIONAL Y RECREATIVO-RECURSOS FISCALES-SIN DESCRIPCIÓN PARA DESTINOS 00</t>
  </si>
  <si>
    <t>535510090011</t>
  </si>
  <si>
    <t>REPARACIÓN Y MANTENIMIENTO DE EQUIPO DE TRANSPORTE-RECURSOS FISCALES-SIN DESCRIPCIÓN PARA DESTINOS 00</t>
  </si>
  <si>
    <t>535710090011</t>
  </si>
  <si>
    <t>INSTALACIÓN, REPARACIÓN Y MANTENIMIENTO DE MAQUINARIA, OTROS EQUIPOS Y HERRAMIENTA-RECURSOS FISCALES-SIN DESCRIPCIÓN PARA DESTINOS 00</t>
  </si>
  <si>
    <t>535810090011</t>
  </si>
  <si>
    <t>SERVICIOS DE LIMPIEZA Y MANEJO DE DESECHOS-RECURSOS FISCALES 2026-SIN DESCRIPCIÓN PARA DESTINOS 00</t>
  </si>
  <si>
    <t>538210090011</t>
  </si>
  <si>
    <t>GASTOS DE ORDEN  SOCIAL Y CULTURAL-RECURSOS FISCALES-SIN DESCRIPCIÓN PARA DESTINOS 00</t>
  </si>
  <si>
    <t>539220090011</t>
  </si>
  <si>
    <t>IMPUESTOS Y DERECHOS-RECURSOS FISCALES-SIN DESCRIPCIÓN PARA DESTINOS 00</t>
  </si>
  <si>
    <t>539620090011</t>
  </si>
  <si>
    <t>551110090011</t>
  </si>
  <si>
    <t>MUEBLES DE OFICINA Y ESTANTERÍA-RECURSOS FISCALES-SIN DESCRIPCIÓN PARA DESTINOS 00</t>
  </si>
  <si>
    <t>551112097625</t>
  </si>
  <si>
    <t>MUEBLES DE OFICINA Y ESTANTERÍA-RECURSOS FEDERALES-VEHICULO UTILITARIO / TODO TERRENO</t>
  </si>
  <si>
    <t>551210090011</t>
  </si>
  <si>
    <t>MUEBLES, EXCEPTO DE OFICINA Y ESTANTERÍA-RECURSOS FISCALES-SIN DESCRIPCIÓN PARA DESTINOS 00</t>
  </si>
  <si>
    <t>551910090011</t>
  </si>
  <si>
    <t>554112097625</t>
  </si>
  <si>
    <t>VEHICULOS Y EQUIPO DE TRANSPORTE-RECURSOS FEDERALES-VEHICULO UTILITARIO / TODO TERRENO</t>
  </si>
  <si>
    <t>554112097725</t>
  </si>
  <si>
    <t>VEHICULOS Y EQUIPO DE TRANSPORTE-RECURSOS FEDERALES-PATRULLAS</t>
  </si>
  <si>
    <t>556410090011</t>
  </si>
  <si>
    <t>SISTEMAS DE AIRE ACONDICIONADO, CALEFACCIÓN Y DE REFRIGERACIÓN INDUSTRIAL Y COMERCIAL-RECURSOS FISCALES-SIN DESCRIPCIÓN PARA DESTINOS 00</t>
  </si>
  <si>
    <t>556620090011</t>
  </si>
  <si>
    <t>EQUIPO DE GENERACIÓN ELÉCTRICA, APARATOS Y ACCESORIOS ELÉCTRICOS-RECURSOS FISCALES-SIN DESCRIPCIÓN PARA DESTINOS 00</t>
  </si>
  <si>
    <t>0008</t>
  </si>
  <si>
    <t>DIRECCIÓN DE ADMINISTRACIÓN DE PERSONAL</t>
  </si>
  <si>
    <t>511111120115</t>
  </si>
  <si>
    <t>DIETAS-RECURSOS FEDERALES-PLANTILLA</t>
  </si>
  <si>
    <t>511311120115</t>
  </si>
  <si>
    <t>SUELDO BASE AL PERSONAL PERMANENTE ANUAL-RECURSOS FEDERALES-PLANTILLA</t>
  </si>
  <si>
    <t>511311130315</t>
  </si>
  <si>
    <t>SUELDO BASE AL PERSONAL PERMANENTE ANUAL-RECURSOS FEDERALES-COMISARIA</t>
  </si>
  <si>
    <t>512110120011</t>
  </si>
  <si>
    <t>HONORARIOS ASIMILABLES A SALARIOS-RECURSOS FISCALES-SIN DESCRIPCIÓN PARA DESTINOS 00</t>
  </si>
  <si>
    <t>512211120216</t>
  </si>
  <si>
    <t>SUELDOS BASE AL PERSONAL EVENTUAL-RECURSOS ESTATALES-EVENTUAL</t>
  </si>
  <si>
    <t>512311120016</t>
  </si>
  <si>
    <t>RETRIBUCIONES POR SERVICIOS DE CARACTER SOCIAL-RECURSOS ESTATALES-SIN DESCRIPCIÓN PARA DESTINOS 00</t>
  </si>
  <si>
    <t>513211120115</t>
  </si>
  <si>
    <t>PRIMAS VACACIONALES-RECURSOS FEDERALES-PLANTILLA</t>
  </si>
  <si>
    <t>513211120216</t>
  </si>
  <si>
    <t>PRIMAS VACACIONALES-RECURSOS ESTATALES-EVENTUAL</t>
  </si>
  <si>
    <t>513211130315</t>
  </si>
  <si>
    <t>PRIMAS VACACIONALES-RECURSOS FEDERALES-COMISARIA</t>
  </si>
  <si>
    <t>513221120115</t>
  </si>
  <si>
    <t>513221120215</t>
  </si>
  <si>
    <t>PRIMAS VACACIONALES-RECURSOS FEDERALES-EVENTUAL</t>
  </si>
  <si>
    <t>513221120216</t>
  </si>
  <si>
    <t>513221130315</t>
  </si>
  <si>
    <t>513311120016</t>
  </si>
  <si>
    <t>HORAS EXTRAORDINARIAS-RECURSOS ESTATALES-SIN DESCRIPCIÓN PARA DESTINOS 00</t>
  </si>
  <si>
    <t>513411120016</t>
  </si>
  <si>
    <t>COMPENSACIONES-RECURSOS ESTATALES-SIN DESCRIPCIÓN PARA DESTINOS 00</t>
  </si>
  <si>
    <t>514111120115</t>
  </si>
  <si>
    <t>CUOTAS AL IMSS POR ENFERMEDADES Y MATERNIDAD-RECURSOS FEDERALES-PLANTILLA</t>
  </si>
  <si>
    <t>514111120216</t>
  </si>
  <si>
    <t>CUOTAS AL IMSS POR ENFERMEDADES Y MATERNIDAD-RECURSOS ESTATALES-EVENTUAL</t>
  </si>
  <si>
    <t>514111130315</t>
  </si>
  <si>
    <t>CUOTAS AL IMSS POR ENFERMEDADES Y MATERNIDAD-RECURSOS FEDERALES-COMISARIA</t>
  </si>
  <si>
    <t>514211120115</t>
  </si>
  <si>
    <t>APORTACIONES A FONDOS DE VIVIENDA-RECURSOS FEDERALES-PLANTILLA</t>
  </si>
  <si>
    <t>514211120216</t>
  </si>
  <si>
    <t>APORTACIONES A FONDOS DE VIVIENDA-RECURSOS ESTATALES-EVENTUAL</t>
  </si>
  <si>
    <t>514211130315</t>
  </si>
  <si>
    <t>APORTACIONES A FONDOS DE VIVIENDA-RECURSOS FEDERALES-COMISARIA</t>
  </si>
  <si>
    <t>514311120115</t>
  </si>
  <si>
    <t>APORTACIONES AL SISTEMA DE RETIRO SEDAR-RECURSOS FEDERALES-PLANTILLA</t>
  </si>
  <si>
    <t>514311120216</t>
  </si>
  <si>
    <t>APORTACIONES AL SISTEMA DE RETIRO SEDAR-RECURSOS ESTATALES-EVENTUAL</t>
  </si>
  <si>
    <t>514311130315</t>
  </si>
  <si>
    <t>APORTACIONES AL SISTEMA DE RETIRO SEDAR-RECURSOS FEDERALES-COMISARIA</t>
  </si>
  <si>
    <t>514321120115</t>
  </si>
  <si>
    <t>514321120216</t>
  </si>
  <si>
    <t>514321130315</t>
  </si>
  <si>
    <t>514410120011</t>
  </si>
  <si>
    <t>APORTACIONES PARA SEGUROS-RECURSOS FISCALES-SIN DESCRIPCIÓN PARA DESTINOS 00</t>
  </si>
  <si>
    <t>514410130011</t>
  </si>
  <si>
    <t>515211120016</t>
  </si>
  <si>
    <t>INDEMNIZACIONES-RECURSOS ESTATALES-SIN DESCRIPCIÓN PARA DESTINOS 00</t>
  </si>
  <si>
    <t>515910130311</t>
  </si>
  <si>
    <t>OTRAS PRESTACIONES SOCIALES Y ECONÓMICAS-RECURSOS FISCALES-COMISARIA</t>
  </si>
  <si>
    <t>515911120115</t>
  </si>
  <si>
    <t>OTRAS PRESTACIONES SOCIALES Y ECONÓMICAS-RECURSOS FEDERALES-PLANTILLA</t>
  </si>
  <si>
    <t>515911120116</t>
  </si>
  <si>
    <t>OTRAS PRESTACIONES SOCIALES Y ECONÓMICAS-RECURSOS ESTATALES-PLANTILLA</t>
  </si>
  <si>
    <t>515911130315</t>
  </si>
  <si>
    <t>OTRAS PRESTACIONES SOCIALES Y ECONÓMICAS-RECURSOS FEDERALES-COMISARIA</t>
  </si>
  <si>
    <t>515911130316</t>
  </si>
  <si>
    <t>OTRAS PRESTACIONES SOCIALES Y ECONÓMICAS-RECURSOS ESTATALES-COMISARIA</t>
  </si>
  <si>
    <t>516111120015</t>
  </si>
  <si>
    <t>PREVISIONES DE CARACTER LABORAL, ECONOMICA Y DE SEGURIDAD SOCIAL-RECURSOS FEDERALES-SIN DESCRIPCIÓN PARA DESTINOS 00</t>
  </si>
  <si>
    <t>516111120016</t>
  </si>
  <si>
    <t>PREVISIONES DE CARACTER LABORAL, ECONOMICA Y DE SEGURIDAD SOCIAL-RECURSOS ESTATALES-SIN DESCRIPCIÓN PARA DESTINOS 00</t>
  </si>
  <si>
    <t>517111137026</t>
  </si>
  <si>
    <t>ESTÍMULOS-RECURSOS ESTATALES-OPERATIVOS POLICIA METROPOLITANA</t>
  </si>
  <si>
    <t>517111137126</t>
  </si>
  <si>
    <t>ESTÍMULOS-RECURSOS ESTATALES-COMISIONADOS POLICIA METROPOLITANA</t>
  </si>
  <si>
    <t>533910120011</t>
  </si>
  <si>
    <t>539110120011</t>
  </si>
  <si>
    <t>SERVICIOS FUNERARIOS Y DE CEMENTERIOS-RECURSOS FISCALES-SIN DESCRIPCIÓN PARA DESTINOS 00</t>
  </si>
  <si>
    <t>539410120011</t>
  </si>
  <si>
    <t>JEFATURA DE GABINETE</t>
  </si>
  <si>
    <t>0009</t>
  </si>
  <si>
    <t>DIRECCIÓN DE RELACIONES PÚBLICAS</t>
  </si>
  <si>
    <t>522110140011</t>
  </si>
  <si>
    <t>524610140011</t>
  </si>
  <si>
    <t>0010</t>
  </si>
  <si>
    <t>DIRECCIÓN DE PROTOCOLO</t>
  </si>
  <si>
    <t>535810152011</t>
  </si>
  <si>
    <t>SERVICIOS DE LIMPIEZA Y MANEJO DE DESECHOS-RECURSOS FISCALES-LIMPIEZA DE MOBILIARIO</t>
  </si>
  <si>
    <t>538210151511</t>
  </si>
  <si>
    <t>GASTOS DE ORDEN  SOCIAL Y CULTURAL-RECURSOS FISCALES-POSADA GENERAL</t>
  </si>
  <si>
    <t>538210151611</t>
  </si>
  <si>
    <t>GASTOS DE ORDEN  SOCIAL Y CULTURAL-RECURSOS FISCALES-EVENTOS DE LA AGENDA MUNICIPAL</t>
  </si>
  <si>
    <t>538210151711</t>
  </si>
  <si>
    <t>GASTOS DE ORDEN  SOCIAL Y CULTURAL-RECURSOS FISCALES-INFORME DE GOBIERNO</t>
  </si>
  <si>
    <t>551210151811</t>
  </si>
  <si>
    <t>MUEBLES, EXCEPTO DE OFICINA Y ESTANTERÍA-RECURSOS FISCALES-COMPRA DE MOBILIARIO</t>
  </si>
  <si>
    <t>0011</t>
  </si>
  <si>
    <t>DIRECCIÓN DE CENSOS Y ESTADISTICAS</t>
  </si>
  <si>
    <t>533910160011</t>
  </si>
  <si>
    <t>0012</t>
  </si>
  <si>
    <t>DESPACHO DE LA JEFATURA DE GABINETE</t>
  </si>
  <si>
    <t>527110170011</t>
  </si>
  <si>
    <t>VESTUARIO Y UNIFORMES-RECURSOS FISCALES-SIN DESCRIPCIÓN PARA DESTINOS 00</t>
  </si>
  <si>
    <t>533610170011</t>
  </si>
  <si>
    <t>537110170011</t>
  </si>
  <si>
    <t>537510170011</t>
  </si>
  <si>
    <t>544510171911</t>
  </si>
  <si>
    <t>AYUDAS SOCIALES A INSTITUCIONES SIN FINES DE LUCRO-RECURSOS FISCALES-FIL</t>
  </si>
  <si>
    <t>0013</t>
  </si>
  <si>
    <t>COORDINACION GENERAL DE COMUNICACIÓN EST</t>
  </si>
  <si>
    <t>533910180011</t>
  </si>
  <si>
    <t>SERVICIOS PROFESIONALES, CIENTÍFICOS Y TÉCNICOS INTEGRALES-RECURSOS FISCALES 2026-SIN DESCRIPCIÓN PARA DESTINOS 00</t>
  </si>
  <si>
    <t>536110180011</t>
  </si>
  <si>
    <t>DIFUSIÓN POR RADIO, TELEVISIÓN Y OTROS MEDIOS DE MENSAJES SOBRE PROGRAMAS Y ACTIVIDADES GUBERNAMENTALES-RECURSOS FISCALES-SIN DESCRIPCIÓN PARA DESTINOS 00</t>
  </si>
  <si>
    <t>536310180011</t>
  </si>
  <si>
    <t>SERVICIOS DE CREATIVIDAD, PREPRODUCCIÓN Y PRODUCCIÓN DE PUBLICIDAD, EXCEPTO INTERNET-RECURSOS FISCALES-SIN DESCRIPCIÓN PARA DESTINOS 00</t>
  </si>
  <si>
    <t>536510180011</t>
  </si>
  <si>
    <t>SERVICIOS DE LA INDUSTRIA FÍLMICA, DEL SONIDO Y DEL VIDEO-RECURSOS FISCALES-SIN DESCRIPCIÓN PARA DESTINOS 00</t>
  </si>
  <si>
    <t>536610180011</t>
  </si>
  <si>
    <t>SERVICIO DE CREACIÓN Y DIFUSIÓN DE CONTENIDO EXCLUSIVAMENTE A  TRAVÉS DE INTERNET-RECURSOS FISCALES-SIN DESCRIPCIÓN PARA DESTINOS 00</t>
  </si>
  <si>
    <t>0014</t>
  </si>
  <si>
    <t>COORDINACION GENERAL DE PROYECTOS ESTRATEGICOS</t>
  </si>
  <si>
    <t>525910191411</t>
  </si>
  <si>
    <t>OTROS PRODUCTOS QUÍMICOS-RECURSOS FISCALES-COBRE IONIZADO</t>
  </si>
  <si>
    <t>527110190011</t>
  </si>
  <si>
    <t>529110190011</t>
  </si>
  <si>
    <t>533610196511</t>
  </si>
  <si>
    <t>SERVICIOS DE APOYO ADMINISTRATIVO, FOTOCOPIADO E IMPRESIÓN-RECURSOS FISCALES-SEÑALETICA</t>
  </si>
  <si>
    <t>556710196611</t>
  </si>
  <si>
    <t>HERRAMIENTAS Y MÁQUINAS-HERRAMIENTA-RECURSOS FISCALES-BARREDORA</t>
  </si>
  <si>
    <t>COORDINACIÓN GENERAL DE PREVENCIÓN Y SERVICIOS DE EMERGENCIA</t>
  </si>
  <si>
    <t>0015</t>
  </si>
  <si>
    <t>COMISARIA DE LA POLICIA PREVENTIVA MUNIC</t>
  </si>
  <si>
    <t>521810210011</t>
  </si>
  <si>
    <t>522110210011</t>
  </si>
  <si>
    <t>527110200011</t>
  </si>
  <si>
    <t>528210210011</t>
  </si>
  <si>
    <t>MATRIALES Y SUMINISTROS PARA SEGURIDAD-RECURSOS FISCALES-SIN DESCRIPCIÓN PARA DESTINOS 00</t>
  </si>
  <si>
    <t>528312200025</t>
  </si>
  <si>
    <t>PRENDAS DE PROTECCIÓN PARA SEGURIDAD PÚBLICA Y NACIONAL-RECURSOS FEDERALES-SIN DESCRIPCIÓN PARA DESTINOS 00</t>
  </si>
  <si>
    <t>531610210011</t>
  </si>
  <si>
    <t>533412200025</t>
  </si>
  <si>
    <t>SERVICIOS DE CAPACITACIÓN-RECURSOS FEDERALES-SIN DESCRIPCIÓN PARA DESTINOS 00</t>
  </si>
  <si>
    <t>533610212111</t>
  </si>
  <si>
    <t>SERVICIOS DE APOYO ADMINISTRATIVO, FOTOCOPIADO E IMPRESIÓN-RECURSOS FISCALES-FORMATOS IPH</t>
  </si>
  <si>
    <t>533910210011</t>
  </si>
  <si>
    <t>539410210011</t>
  </si>
  <si>
    <t>539620210011</t>
  </si>
  <si>
    <t>554912212325</t>
  </si>
  <si>
    <t>OTROS EQUIPOS DE TRANSPORTE-RECURSOS FEDERALES-BICICLETAS ELECTRICAS</t>
  </si>
  <si>
    <t>0016</t>
  </si>
  <si>
    <t>DESPACHO DE LA COORDINACIÓN GENERAL DE PREVENCIÓN Y SERVICIOS DE EMERGENCIA</t>
  </si>
  <si>
    <t>522110220011</t>
  </si>
  <si>
    <t>0017</t>
  </si>
  <si>
    <t>DIRECCIÓN DE PROTECCIÓN CIVIL Y BOMBEROS</t>
  </si>
  <si>
    <t>522110230011</t>
  </si>
  <si>
    <t>PRODUCTOS ALIMENTICIOS PARA PERSONAS-RECURSOS FISCALES-PATRULLAS</t>
  </si>
  <si>
    <t>522310230011</t>
  </si>
  <si>
    <t>UTENSILIOS PARA EL SERVICIO DE ALIMENTACIÓN-RECURSOS FISCALES-SIN DESCRIPCIÓN PARA DESTINOS 00</t>
  </si>
  <si>
    <t>525310230011</t>
  </si>
  <si>
    <t>MEDICINAS Y PRODUCTOS FARMACÉUTICOS-RECURSOS FISCALES-SIN DESCRIPCIÓN PARA DESTINOS 00</t>
  </si>
  <si>
    <t>525410230011</t>
  </si>
  <si>
    <t>MATERIALES, ACCESORIOS Y SUMINISTROS MÉDICOS-RECURSOS FISCALES-SIN DESCRIPCIÓN PARA DESTINOS 00</t>
  </si>
  <si>
    <t>527110230011</t>
  </si>
  <si>
    <t>527210230011</t>
  </si>
  <si>
    <t>529110230011</t>
  </si>
  <si>
    <t>529610230011</t>
  </si>
  <si>
    <t>532512232225</t>
  </si>
  <si>
    <t>ARRENDAMIENTO DE EQUIPO DE TRANSPORTE-RECURSOS FEDERALES-ARRENDAMIENTO DE HELICOPTERO</t>
  </si>
  <si>
    <t>533910238011</t>
  </si>
  <si>
    <t>SERVICIOS PROFESIONALES, CIENTÍFICOS Y TÉCNICOS INTEGRALES-RECURSOS FISCALES-ATLAS DE RIESGOS</t>
  </si>
  <si>
    <t>535210230011</t>
  </si>
  <si>
    <t>535710230011</t>
  </si>
  <si>
    <t>538210230011</t>
  </si>
  <si>
    <t>556510230011</t>
  </si>
  <si>
    <t>EQUIPO DE COMUNICACIÓN Y TELECOMUNICACIÓN-RECURSOS FISCALES-SIN DESCRIPCIÓN PARA DESTINOS 00</t>
  </si>
  <si>
    <t>556910230011</t>
  </si>
  <si>
    <t>OTROS EQUIPOS-RECURSOS FISCALES-SIN DESCRIPCIÓN PARA DESTINOS 00</t>
  </si>
  <si>
    <t>559110230011</t>
  </si>
  <si>
    <t>0018</t>
  </si>
  <si>
    <t>DIRECCIÓN DE SALUD PÚBLICA</t>
  </si>
  <si>
    <t>521610240011</t>
  </si>
  <si>
    <t>525210240011</t>
  </si>
  <si>
    <t>FERTILIZANTES, PESTICIDAS Y OTROS AGROQUÍMICOS-RECURSOS FISCALES-SIN DESCRIPCIÓN PARA DESTINOS 00</t>
  </si>
  <si>
    <t>525310240011</t>
  </si>
  <si>
    <t>525410240011</t>
  </si>
  <si>
    <t>527110240011</t>
  </si>
  <si>
    <t>527210240011</t>
  </si>
  <si>
    <t>533910240011</t>
  </si>
  <si>
    <t>535410240011</t>
  </si>
  <si>
    <t>INSTALACIÓN, REPARACIÓN Y MANTENIMIENTO DE EQUIPO E INSTRUMENTAL MÉDICO Y DE LABORATORIO-RECURSOS FISCALES-SIN DESCRIPCIÓN PARA DESTINOS 00</t>
  </si>
  <si>
    <t>535810240011</t>
  </si>
  <si>
    <t>SERVICIOS DE LIMPIEZA Y MANEJO DE DESECHOS-RECURSOS FISCALES-SIN DESCRIPCIÓN PARA DESTINOS 00</t>
  </si>
  <si>
    <t>553110240011</t>
  </si>
  <si>
    <t>EQUIPO MÉDICO Y DE LABORATORIO-RECURSOS FISCALES-SIN DESCRIPCIÓN PARA DESTINOS 00</t>
  </si>
  <si>
    <t>553210240011</t>
  </si>
  <si>
    <t>INSTRUMENTAL MÉDICO Y DE LABORATORIO-RECURSOS FISCALES-SIN DESCRIPCIÓN PARA DESTINOS 00</t>
  </si>
  <si>
    <t>556610240011</t>
  </si>
  <si>
    <t>0046</t>
  </si>
  <si>
    <t>DIRECCION DE MOVILIDAD Y CULTIRA VIAL</t>
  </si>
  <si>
    <t>DIRECCION DEL CENTRO DE ATENCION DE TRAMITES Y SERVICIOS</t>
  </si>
  <si>
    <t>527110730011</t>
  </si>
  <si>
    <t>COORDINACIÓN GENERAL DE FORTALECIMIENTO A LOS SERVICIOS PÚBLICOS MUNICIPALES</t>
  </si>
  <si>
    <t>0019</t>
  </si>
  <si>
    <t>DIRECCIÓN ADMINISTRATIVA</t>
  </si>
  <si>
    <t>521610250011</t>
  </si>
  <si>
    <t>524110250011</t>
  </si>
  <si>
    <t>524210250011</t>
  </si>
  <si>
    <t>524710250011</t>
  </si>
  <si>
    <t>524910250011</t>
  </si>
  <si>
    <t>527210250011</t>
  </si>
  <si>
    <t>529110250011</t>
  </si>
  <si>
    <t>529810250011</t>
  </si>
  <si>
    <t>535110250011</t>
  </si>
  <si>
    <t>535110257411</t>
  </si>
  <si>
    <t>CONSERVACIÓN Y MANTENIMIENTO MENOR DE INMUEBLES-RECURSOS FISCALES-CAMELLONES</t>
  </si>
  <si>
    <t>535710250011</t>
  </si>
  <si>
    <t>535910250011</t>
  </si>
  <si>
    <t>SERVICIOS DE JARDINERÍA Y FUMIGACIÓN-RECURSOS FISCALES-SIN DESCRIPCIÓN PARA DESTINOS 00</t>
  </si>
  <si>
    <t>556710250011</t>
  </si>
  <si>
    <t>HERRAMIENTAS Y MÁQUINAS-HERRAMIENTA-RECURSOS FISCALES-SIN DESCRIPCIÓN PARA DESTINOS 00</t>
  </si>
  <si>
    <t>0020</t>
  </si>
  <si>
    <t>DIRECCIÓN DE ALUMBRADO PÚBLICO</t>
  </si>
  <si>
    <t>524610260011</t>
  </si>
  <si>
    <t>524610262411</t>
  </si>
  <si>
    <t>MATERIAL ELÉCTRICO Y ELECTRÓNICO-RECURSOS FISCALES-RENOVACIÓN DE LUMINARIAS LED</t>
  </si>
  <si>
    <t>524610262511</t>
  </si>
  <si>
    <t>MATERIAL ELÉCTRICO Y ELECTRÓNICO-RECURSOS FISCALES-POSTES PARA ALUMBRADO</t>
  </si>
  <si>
    <t>527210260011</t>
  </si>
  <si>
    <t>529110260011</t>
  </si>
  <si>
    <t>531112260025</t>
  </si>
  <si>
    <t>ENERGÍA ELÉCTRICA-RECURSOS FEDERALES-SIN DESCRIPCIÓN PARA DESTINOS 00</t>
  </si>
  <si>
    <t>535710260011</t>
  </si>
  <si>
    <t>0021</t>
  </si>
  <si>
    <t>DIRECCIÓN DE ASEO PÚBLICO</t>
  </si>
  <si>
    <t>521610270011</t>
  </si>
  <si>
    <t>527210270011</t>
  </si>
  <si>
    <t>529110270011</t>
  </si>
  <si>
    <t>535812270025</t>
  </si>
  <si>
    <t>SERVICIOS DE LIMPIEZA Y MANEJO DE DESECHOS-RECURSOS FEDERALES-SIN DESCRIPCIÓN PARA DESTINOS 00</t>
  </si>
  <si>
    <t>0022</t>
  </si>
  <si>
    <t>DIRECCIÓN DE MOVILIDAD</t>
  </si>
  <si>
    <t>527110280011</t>
  </si>
  <si>
    <t>0023</t>
  </si>
  <si>
    <t>DIRECCIÓN DE RASTROS MUNICIPALES</t>
  </si>
  <si>
    <t>521610290011</t>
  </si>
  <si>
    <t>522210290011</t>
  </si>
  <si>
    <t>PRODUCTOS ALIMENTICIOS PARA ANIMALES-RECURSOS FISCALES-SIN DESCRIPCIÓN PARA DESTINOS 00</t>
  </si>
  <si>
    <t>525210290011</t>
  </si>
  <si>
    <t>527210290011</t>
  </si>
  <si>
    <t>529110290011</t>
  </si>
  <si>
    <t>535710290011</t>
  </si>
  <si>
    <t>556210290011</t>
  </si>
  <si>
    <t>MAQUINARIA Y EQUIPO INDUSTRIAL-RECURSOS FISCALES-SIN DESCRIPCIÓN PARA DESTINOS 00</t>
  </si>
  <si>
    <t>0024</t>
  </si>
  <si>
    <t>UNIDAD DE ACOPIO Y SALUD ANIMAL TLAJOMUL</t>
  </si>
  <si>
    <t>522210300011</t>
  </si>
  <si>
    <t>525310300011</t>
  </si>
  <si>
    <t>525410300011</t>
  </si>
  <si>
    <t>527210300011</t>
  </si>
  <si>
    <t>529110300011</t>
  </si>
  <si>
    <t>538210300011</t>
  </si>
  <si>
    <t>553110300011</t>
  </si>
  <si>
    <t>556910300011</t>
  </si>
  <si>
    <t>COORDINACIÓN GENERAL DE CERCANÍA Y CORRESPONSABILIDAD SOCIAL</t>
  </si>
  <si>
    <t>0025</t>
  </si>
  <si>
    <t>DESPACHO DE LA COORDINACIÓN GENERAL DE C</t>
  </si>
  <si>
    <t>537610310011</t>
  </si>
  <si>
    <t>VIÁTICOS EN EL EXTRANJERO-RECURSOS FISCALES 2026-SIN DESCRIPCIÓN PARA DESTINOS 00</t>
  </si>
  <si>
    <t>538210310011</t>
  </si>
  <si>
    <t>538210313011</t>
  </si>
  <si>
    <t>GASTOS DE ORDEN  SOCIAL Y CULTURAL-RECURSOS FISCALES-EVENTO CUIDADORAS Y ESTUDIANTES DE SECUNDARIA</t>
  </si>
  <si>
    <t>544110320011</t>
  </si>
  <si>
    <t>0026</t>
  </si>
  <si>
    <t>DIRECCIÓN DE CULTURA</t>
  </si>
  <si>
    <t>533410330011</t>
  </si>
  <si>
    <t>538210330011</t>
  </si>
  <si>
    <t>538410330011</t>
  </si>
  <si>
    <t>EXPOSICIONES-RECURSOS FISCALES-SIN DESCRIPCIÓN PARA DESTINOS 00</t>
  </si>
  <si>
    <t>0027</t>
  </si>
  <si>
    <t>DIRECCION DE DESARROLLO Y CERCANIA SOCIA</t>
  </si>
  <si>
    <t>535110340011</t>
  </si>
  <si>
    <t>538210350011</t>
  </si>
  <si>
    <t>0028</t>
  </si>
  <si>
    <t>DIRECCIÓN DE EDUCACIÓN</t>
  </si>
  <si>
    <t>524910360011</t>
  </si>
  <si>
    <t>525210360011</t>
  </si>
  <si>
    <t>538210360011</t>
  </si>
  <si>
    <t>538210362911</t>
  </si>
  <si>
    <t>GASTOS DE ORDEN  SOCIAL Y CULTURAL-RECURSOS FISCALES-DIA DEL MAESTRO</t>
  </si>
  <si>
    <t>544310360011</t>
  </si>
  <si>
    <t>AYUDAS SOCIALES A INSTITUCIONES DE ENSEÑANZA-RECURSOS FISCALES-SIN DESCRIPCIÓN PARA DESTINOS 00</t>
  </si>
  <si>
    <t>556710360011</t>
  </si>
  <si>
    <t>0029</t>
  </si>
  <si>
    <t>DIRECCIÓN DE POLÍTICA SOCIAL</t>
  </si>
  <si>
    <t>524910370011</t>
  </si>
  <si>
    <t>544110370011</t>
  </si>
  <si>
    <t>544110392811</t>
  </si>
  <si>
    <t>AYUDAS SOCIALES A PERSONAS-RECURSOS FISCALES-RENTA TU CASA</t>
  </si>
  <si>
    <t>544110402611</t>
  </si>
  <si>
    <t>AYUDAS SOCIALES A PERSONAS-RECURSOS FISCALES-MOCHILAS Y ÚTILES ESCOLARES</t>
  </si>
  <si>
    <t>544110412711</t>
  </si>
  <si>
    <t>AYUDAS SOCIALES A PERSONAS-RECURSOS FISCALES-ESTUDIANTES DE SECUNDARIA</t>
  </si>
  <si>
    <t>544110417511</t>
  </si>
  <si>
    <t>AYUDAS SOCIALES A PERSONAS-RECURSOS FISCALES-CHIP</t>
  </si>
  <si>
    <t>544210383111</t>
  </si>
  <si>
    <t>BECAS Y OTRAS AYUDAS PARA PROGRAMAS DE CAPACITACIÓN-RECURSOS FISCALES-ABC</t>
  </si>
  <si>
    <t>0030</t>
  </si>
  <si>
    <t>DIRECCIÓN DE RED DE BASES Y COLMENAS</t>
  </si>
  <si>
    <t>521710420011</t>
  </si>
  <si>
    <t>MATERIALES Y ÚTILES DE ENSEÑANZA-RECURSOS FISCALES-SIN DESCRIPCIÓN PARA DESTINOS 00</t>
  </si>
  <si>
    <t>538210420011</t>
  </si>
  <si>
    <t>556710420011</t>
  </si>
  <si>
    <t>COORDINACIÓN GENERAL DE GESTIÓN DEL TERRITORIO Y OBRAS PÚBLICAS</t>
  </si>
  <si>
    <t>0031</t>
  </si>
  <si>
    <t>DIRECCIÓN DE AGUA POTABLE E INFRAESTRUCTURA HIDRAULICA</t>
  </si>
  <si>
    <t>524110430011</t>
  </si>
  <si>
    <t>524210430011</t>
  </si>
  <si>
    <t>524610430011</t>
  </si>
  <si>
    <t>524710430011</t>
  </si>
  <si>
    <t>525110430011</t>
  </si>
  <si>
    <t>PRODUCTOS QUÍMICOS BÁSICOS-RECURSOS FISCALES-SIN DESCRIPCIÓN PARA DESTINOS 00</t>
  </si>
  <si>
    <t>525610430011</t>
  </si>
  <si>
    <t>FIBRAS SINTÉTICAS, HULES PLÁSTICOS Y DERIVADOS-RECURSOS FISCALES-SIN DESCRIPCIÓN PARA DESTINOS 00</t>
  </si>
  <si>
    <t>527210430011</t>
  </si>
  <si>
    <t>529110430011</t>
  </si>
  <si>
    <t>529810430011</t>
  </si>
  <si>
    <t>531110430011</t>
  </si>
  <si>
    <t>531112430025</t>
  </si>
  <si>
    <t>532610430011</t>
  </si>
  <si>
    <t>533110430011</t>
  </si>
  <si>
    <t>533210430011</t>
  </si>
  <si>
    <t>SERVICIOS DE DISEÑO, ARQUITECTURA, INGENIERÍA Y ACTIVIDADES RELACIONADAS-RECURSOS FISCALES-SIN DESCRIPCIÓN PARA DESTINOS 00</t>
  </si>
  <si>
    <t>535710430011</t>
  </si>
  <si>
    <t>535710433211</t>
  </si>
  <si>
    <t>INSTALACIÓN, REPARACIÓN Y MANTENIMIENTO DE MAQUINARIA, OTROS EQUIPOS Y HERRAMIENTA-RECURSOS FISCALES-CORRECTIVOS</t>
  </si>
  <si>
    <t>535710433311</t>
  </si>
  <si>
    <t>535712433225</t>
  </si>
  <si>
    <t>INSTALACIÓN, REPARACIÓN Y MANTENIMIENTO DE MAQUINARIA, OTROS EQUIPOS Y HERRAMIENTA-RECURSOS FEDERALES-CORRECTIVOS</t>
  </si>
  <si>
    <t>539220433411</t>
  </si>
  <si>
    <t>IMPUESTOS Y DERECHOS-RECURSOS FISCALES-CNA</t>
  </si>
  <si>
    <t>556610430011</t>
  </si>
  <si>
    <t>0032</t>
  </si>
  <si>
    <t>DIRECCIÓN DE GESTION DEL MEDIO AMBIENTE</t>
  </si>
  <si>
    <t>544110443511</t>
  </si>
  <si>
    <t>AYUDAS SOCIALES A PERSONAS-RECURSOS FISCALES-PROGRAMA DE APOYO A LADRILLEROS</t>
  </si>
  <si>
    <t>557810450011</t>
  </si>
  <si>
    <t>ÁRBOLES Y PLANTAS-RECURSOS FISCALES-SIN DESCRIPCIÓN PARA DESTINOS 00</t>
  </si>
  <si>
    <t>0033</t>
  </si>
  <si>
    <t>DIRECCIÓN DE OBRAS PÚBLICAS</t>
  </si>
  <si>
    <t>561210460011</t>
  </si>
  <si>
    <t>EDIFICACIÓN NO  HABITACIONAL-RECURSOS FISCALES-SIN DESCRIPCIÓN PARA DESTINOS 00</t>
  </si>
  <si>
    <t>561210463611</t>
  </si>
  <si>
    <t>EDIFICACIÓN NO  HABITACIONAL-RECURSOS FISCALES-C5</t>
  </si>
  <si>
    <t>561210470011</t>
  </si>
  <si>
    <t>561210480011</t>
  </si>
  <si>
    <t>561212480025</t>
  </si>
  <si>
    <t>EDIFICACIÓN NO  HABITACIONAL-RECURSOS FEDERALES-SIN DESCRIPCIÓN PARA DESTINOS 00</t>
  </si>
  <si>
    <t>561310460011</t>
  </si>
  <si>
    <t>CONSTRUCCIÓN DE OBRAS PARA EL ABASTECIMIENTO DE AGUA, PETRÓLEO, GAS, ELECTRICIDAD Y TELECOMUNICACIONES-RECURSOS FISCALES-SIN DESCRIPCIÓN PARA DESTINOS 00</t>
  </si>
  <si>
    <t>561310463711</t>
  </si>
  <si>
    <t>CONSTRUCCIÓN DE OBRAS PARA EL ABASTECIMIENTO DE AGUA, PETRÓLEO, GAS, ELECTRICIDAD Y TELECOMUNICACIONES-RECURSOS FISCALES-MULTIANUAL DE POZOS</t>
  </si>
  <si>
    <t>561310480011</t>
  </si>
  <si>
    <t>561311480025</t>
  </si>
  <si>
    <t>CONSTRUCCIÓN DE OBRAS PARA EL ABASTECIMIENTO DE AGUA, PETRÓLEO, GAS, ELECTRICIDAD Y TELECOMUNICACIONES-RECURSOS FEDERALES-SIN DESCRIPCIÓN PARA DESTINOS 00</t>
  </si>
  <si>
    <t>561311487925</t>
  </si>
  <si>
    <t>CONSTRUCCIÓN DE OBRAS PARA EL ABASTECIMIENTO DE AGUA, PETRÓLEO, GAS, ELECTRICIDAD Y TELECOMUNICACIONES-RECURSOS FEDERALES-INTERESES</t>
  </si>
  <si>
    <t>561510460011</t>
  </si>
  <si>
    <t>CONSTRUCCIÓN DE VÍAS DE COMUNICACIÓN-RECURSOS FISCALES-SIN DESCRIPCIÓN PARA DESTINOS 00</t>
  </si>
  <si>
    <t>561510470011</t>
  </si>
  <si>
    <t>561510480011</t>
  </si>
  <si>
    <t>561511480025</t>
  </si>
  <si>
    <t>CONSTRUCCIÓN DE VÍAS DE COMUNICACIÓN-RECURSOS FEDERALES-SIN DESCRIPCIÓN PARA DESTINOS 00</t>
  </si>
  <si>
    <t>561512480025</t>
  </si>
  <si>
    <t>COORDINACIÓN GENERAL DE POTENCIA ECONÓMICA</t>
  </si>
  <si>
    <t>0034</t>
  </si>
  <si>
    <t>DESPACHO DE LA COORDINACIÓN GENERAL DE DE POTENCIA ECONÓMICA</t>
  </si>
  <si>
    <t>524410490011</t>
  </si>
  <si>
    <t>538210494911</t>
  </si>
  <si>
    <t>GASTOS DE ORDEN  SOCIAL Y CULTURAL-RECURSOS FISCALES-FORO EMPRESARIAL</t>
  </si>
  <si>
    <t>538210495011</t>
  </si>
  <si>
    <t>GASTOS DE ORDEN  SOCIAL Y CULTURAL-RECURSOS FISCALES-FERIAS DEL EMPLEO</t>
  </si>
  <si>
    <t>556710490011</t>
  </si>
  <si>
    <t>0035</t>
  </si>
  <si>
    <t>DIRECCIÓN DE DESARROLLO RURAL</t>
  </si>
  <si>
    <t>523510540011</t>
  </si>
  <si>
    <t>PRODUCTOS QUÍMICOS, FARMACÉUTICOS Y DE LABORATORIO ADQUIRIDOS COMO MATERIA PRIMA-RECURSOS FISCALES-SIN DESCRIPCIÓN PARA DESTINOS 00</t>
  </si>
  <si>
    <t>523910550011</t>
  </si>
  <si>
    <t>OTROS PRODUCTOS ADQUIRIDOS COMO MATERIA PRIMA-RECURSOS FISCALES-SIN DESCRIPCIÓN PARA DESTINOS 00</t>
  </si>
  <si>
    <t>527210590011</t>
  </si>
  <si>
    <t>529110590011</t>
  </si>
  <si>
    <t>534510590011</t>
  </si>
  <si>
    <t>538210564511</t>
  </si>
  <si>
    <t>GASTOS DE ORDEN  SOCIAL Y CULTURAL-RECURSOS FISCALES-EXPO AGROPECUARIA</t>
  </si>
  <si>
    <t>543110505311</t>
  </si>
  <si>
    <t>SUBSIDIOS A LA PRODUCCIÓN-RECURSOS FISCALES-APICULTORES</t>
  </si>
  <si>
    <t>543110513811</t>
  </si>
  <si>
    <t>SUBSIDIOS A LA PRODUCCIÓN-RECURSOS FISCALES-PRODUCTORES DE MAIZ</t>
  </si>
  <si>
    <t>543110523911</t>
  </si>
  <si>
    <t>SUBSIDIOS A LA PRODUCCIÓN-RECURSOS FISCALES-CAL AGRICOLA</t>
  </si>
  <si>
    <t>543110585111</t>
  </si>
  <si>
    <t>SUBSIDIOS A LA PRODUCCIÓN-RECURSOS FISCALES-INDEMNIZACIÓN AL PRODUCTOR GANADERO</t>
  </si>
  <si>
    <t>544110534011</t>
  </si>
  <si>
    <t>AYUDAS SOCIALES A PERSONAS-RECURSOS FISCALES-APOYO AL SECTOR PESQUERO</t>
  </si>
  <si>
    <t>556710570011</t>
  </si>
  <si>
    <t>0036</t>
  </si>
  <si>
    <t>DIRECCIÓN DE PROMOCIÓN ECONÓMICA</t>
  </si>
  <si>
    <t>543910604211</t>
  </si>
  <si>
    <t>OTROS SUBSIDIOS-RECURSOS FISCALES-INCUBADORA</t>
  </si>
  <si>
    <t>543910607211</t>
  </si>
  <si>
    <t>OTROS SUBSIDIOS-RECURSOS FISCALES-TLAJO IMPULSA</t>
  </si>
  <si>
    <t>544110610011</t>
  </si>
  <si>
    <t>544110750011</t>
  </si>
  <si>
    <t>544110768111</t>
  </si>
  <si>
    <t>AYUDAS SOCIALES A PERSONAS-RECURSOS FISCALES-BICICLETAS</t>
  </si>
  <si>
    <t>0037</t>
  </si>
  <si>
    <t>DIRECCIÓN DE TURISMO Y PROMOCIÓN A LAS T</t>
  </si>
  <si>
    <t>522110654311</t>
  </si>
  <si>
    <t>PRODUCTOS ALIMENTICIOS PARA PERSONAS-RECURSOS FISCALES-CAJITITLAN</t>
  </si>
  <si>
    <t>522210620011</t>
  </si>
  <si>
    <t>532610654411</t>
  </si>
  <si>
    <t>ARRENDAMIENTO DE MAQUINARIA, OTROS EQUIPOS Y HERRAMIENTAS-RECURSOS FISCALES-LIMPIEZA DE MINAS DE BASALTO</t>
  </si>
  <si>
    <t>538210620011</t>
  </si>
  <si>
    <t>538210625711</t>
  </si>
  <si>
    <t>GASTOS DE ORDEN  SOCIAL Y CULTURAL-RECURSOS FISCALES-CIERRE ANUAL DE LA ESCUELA DE CHARRERIA</t>
  </si>
  <si>
    <t>538210640011</t>
  </si>
  <si>
    <t>538210650011</t>
  </si>
  <si>
    <t>538210654111</t>
  </si>
  <si>
    <t>GASTOS DE ORDEN  SOCIAL Y CULTURAL-RECURSOS FISCALES-ARBOL NAVIDEÑO Y PISTA HIELO</t>
  </si>
  <si>
    <t>538210654611</t>
  </si>
  <si>
    <t>GASTOS DE ORDEN  SOCIAL Y CULTURAL-RECURSOS FISCALES-FESTIVAL DEL MARIACHI</t>
  </si>
  <si>
    <t>538210654711</t>
  </si>
  <si>
    <t>GASTOS DE ORDEN  SOCIAL Y CULTURAL-RECURSOS FISCALES-CABALGATA</t>
  </si>
  <si>
    <t>538210654811</t>
  </si>
  <si>
    <t>GASTOS DE ORDEN  SOCIAL Y CULTURAL-RECURSOS FISCALES-FESTIVAL DEL CEMPASUCHIL</t>
  </si>
  <si>
    <t>538210655211</t>
  </si>
  <si>
    <t>GASTOS DE ORDEN  SOCIAL Y CULTURAL-RECURSOS FISCALES-ROSCA DE REYES</t>
  </si>
  <si>
    <t>538210655411</t>
  </si>
  <si>
    <t>GASTOS DE ORDEN  SOCIAL Y CULTURAL-RECURSOS FISCALES-FESTIVAL DEL SABOR</t>
  </si>
  <si>
    <t>538210655511</t>
  </si>
  <si>
    <t>GASTOS DE ORDEN  SOCIAL Y CULTURAL-RECURSOS FISCALES-FERIA DE LAS FLORES</t>
  </si>
  <si>
    <t>538210655611</t>
  </si>
  <si>
    <t>GASTOS DE ORDEN  SOCIAL Y CULTURAL-RECURSOS FISCALES-FESTIVAL DEL TACO</t>
  </si>
  <si>
    <t>542110630011</t>
  </si>
  <si>
    <t>544110650011</t>
  </si>
  <si>
    <t>544110655811</t>
  </si>
  <si>
    <t>AYUDAS SOCIALES A PERSONAS-RECURSOS FISCALES-APOYO A LAS TRADICIONES</t>
  </si>
  <si>
    <t>COORDINACIÓN GENERAL DE INTELIGENCIA E INNOVACIÓN SOCIAL</t>
  </si>
  <si>
    <t>0038</t>
  </si>
  <si>
    <t>DESPACHO DE LA COORDINACIÓN GENERAL DE INTELIGENCIA E INNOVACIÓN SOCIAL</t>
  </si>
  <si>
    <t>521410660011</t>
  </si>
  <si>
    <t>524610660011</t>
  </si>
  <si>
    <t>529410660011</t>
  </si>
  <si>
    <t>531410660011</t>
  </si>
  <si>
    <t>531610660011</t>
  </si>
  <si>
    <t>531710666111</t>
  </si>
  <si>
    <t>SERVICIOS DE ACCESO DE INTERNET, REDES Y PROCESAMIENTO DE INFORMACIÓN-RECURSOS FISCALES-C4</t>
  </si>
  <si>
    <t>531712666425</t>
  </si>
  <si>
    <t>SERVICIOS DE ACCESO DE INTERNET, REDES Y PROCESAMIENTO DE INFORMACIÓN-RECURSOS FEDERALES-C4</t>
  </si>
  <si>
    <t>532310666011</t>
  </si>
  <si>
    <t>ARRENDAMIENTO DE MOBILIARIO Y EQUIPO DE ADMINISTRACIÓN, EDUCACIONAL Y RECREATIVO-RECURSOS FISCALES-MULTIANUAL 11</t>
  </si>
  <si>
    <t>532310666211</t>
  </si>
  <si>
    <t>ARRENDAMIENTO DE MOBILIARIO Y EQUIPO DE ADMINISTRACIÓN, EDUCACIONAL Y RECREATIVO-RECURSOS FISCALES-MULTIANUAL 16</t>
  </si>
  <si>
    <t>533310660011</t>
  </si>
  <si>
    <t>533910660011</t>
  </si>
  <si>
    <t>535210660011</t>
  </si>
  <si>
    <t>535310660011</t>
  </si>
  <si>
    <t>INSTALACIÓN, REPARACIÓN Y MANTENIMIENTO DE EQUIPO DE CÓMPUTO Y TECNOLOGÍA DE LA INFORMACIÓN-RECURSOS FISCALES-SIN DESCRIPCIÓN PARA DESTINOS 00</t>
  </si>
  <si>
    <t>552110660011</t>
  </si>
  <si>
    <t>EQUIPOS Y APARATOS AUDIOVISUALES-RECURSOS FISCALES-SIN DESCRIPCIÓN PARA DESTINOS 00</t>
  </si>
  <si>
    <t>556510660011</t>
  </si>
  <si>
    <t>556510667811</t>
  </si>
  <si>
    <t>EQUIPO DE COMUNICACIÓN Y TELECOMUNICACIÓN-RECURSOS FISCALES-ANTENAS</t>
  </si>
  <si>
    <t>556910665911</t>
  </si>
  <si>
    <t>OTROS EQUIPOS-RECURSOS FISCALES-C5</t>
  </si>
  <si>
    <t>559110660011</t>
  </si>
  <si>
    <t>559110666311</t>
  </si>
  <si>
    <t>SOFTWARE-RECURSOS FISCALES-SOFTWARE CONTABLE</t>
  </si>
  <si>
    <t>559710660011</t>
  </si>
  <si>
    <t>CENTRO DE ESTIMULACIÓN PARA PERSONAS CON DISCAPACIDAD INTELECTUAL (CENDI)</t>
  </si>
  <si>
    <t>0039</t>
  </si>
  <si>
    <t>CENTRO DE ESTIMULACIÓN PARA PERSONAS CON</t>
  </si>
  <si>
    <t>542110670011</t>
  </si>
  <si>
    <t>CONSEJO MUNICIPAL DEL DEPORTE (COMUDE)</t>
  </si>
  <si>
    <t>0040</t>
  </si>
  <si>
    <t>CONSEJO MUNICIPAL DEL DEPORTE</t>
  </si>
  <si>
    <t>542110680011</t>
  </si>
  <si>
    <t>INSTITUTO DE ALTERNATIVAS PARA LOS JÓVEN (INDAJO)</t>
  </si>
  <si>
    <t>0041</t>
  </si>
  <si>
    <t>INSTITUTO DE ALTERNATIVAS PARA LOS JÓVEN</t>
  </si>
  <si>
    <t>542110690011</t>
  </si>
  <si>
    <t>INSTITUTO MUNICIPAL DE LA MUJER TLAJOMULQUENSE (IMMT)</t>
  </si>
  <si>
    <t>0042</t>
  </si>
  <si>
    <t>INSTITUTO MUNICIPAL DE LA MUJER TLAJOMUL</t>
  </si>
  <si>
    <t>542110700011</t>
  </si>
  <si>
    <t>SISTEMA INTEGRAL PARA EL DESARROLLO DE LA FAMILIA  (DIF)</t>
  </si>
  <si>
    <t>0043</t>
  </si>
  <si>
    <t>SISTEMA INTEGRAL PARA EL DESARROLLO DE L</t>
  </si>
  <si>
    <t>542110710011</t>
  </si>
  <si>
    <t>ORGANO INTERNO DE CONTROL</t>
  </si>
  <si>
    <t>0045</t>
  </si>
  <si>
    <t>533110720011</t>
  </si>
  <si>
    <t>533410720011</t>
  </si>
  <si>
    <t>JALISCO</t>
  </si>
  <si>
    <t>0047</t>
  </si>
  <si>
    <t>SERVICIOS DE SALUD DEL MUNICIPIO DE TLAJOMULCO DE ZUÑIGA, JALISCO</t>
  </si>
  <si>
    <t>542110740011</t>
  </si>
  <si>
    <t>Partida</t>
  </si>
  <si>
    <t>4411</t>
  </si>
  <si>
    <t>4451</t>
  </si>
  <si>
    <t>2111</t>
  </si>
  <si>
    <t>2211</t>
  </si>
  <si>
    <t>3311</t>
  </si>
  <si>
    <t>3411</t>
  </si>
  <si>
    <t>4481</t>
  </si>
  <si>
    <t>5811</t>
  </si>
  <si>
    <t>3441</t>
  </si>
  <si>
    <t>2181</t>
  </si>
  <si>
    <t>3941</t>
  </si>
  <si>
    <t>3942</t>
  </si>
  <si>
    <t>2141</t>
  </si>
  <si>
    <t>2161</t>
  </si>
  <si>
    <t>2441</t>
  </si>
  <si>
    <t>2461</t>
  </si>
  <si>
    <t>2471</t>
  </si>
  <si>
    <t>2721</t>
  </si>
  <si>
    <t>2911</t>
  </si>
  <si>
    <t>2921</t>
  </si>
  <si>
    <t>2941</t>
  </si>
  <si>
    <t>2961</t>
  </si>
  <si>
    <t>3181</t>
  </si>
  <si>
    <t>3331</t>
  </si>
  <si>
    <t>3361</t>
  </si>
  <si>
    <t>3391</t>
  </si>
  <si>
    <t>3421</t>
  </si>
  <si>
    <t>3431</t>
  </si>
  <si>
    <t>3511</t>
  </si>
  <si>
    <t>3571</t>
  </si>
  <si>
    <t>3711</t>
  </si>
  <si>
    <t>3721</t>
  </si>
  <si>
    <t>3751</t>
  </si>
  <si>
    <t>3961</t>
  </si>
  <si>
    <t>5151</t>
  </si>
  <si>
    <t>5191</t>
  </si>
  <si>
    <t>5911</t>
  </si>
  <si>
    <t>5971</t>
  </si>
  <si>
    <t>6321</t>
  </si>
  <si>
    <t>7991</t>
  </si>
  <si>
    <t>3921</t>
  </si>
  <si>
    <t>4211</t>
  </si>
  <si>
    <t>4251</t>
  </si>
  <si>
    <t>9111</t>
  </si>
  <si>
    <t>9211</t>
  </si>
  <si>
    <t>2411</t>
  </si>
  <si>
    <t>2421</t>
  </si>
  <si>
    <t>2451</t>
  </si>
  <si>
    <t>2491</t>
  </si>
  <si>
    <t>2611</t>
  </si>
  <si>
    <t>2981</t>
  </si>
  <si>
    <t>3111</t>
  </si>
  <si>
    <t>3141</t>
  </si>
  <si>
    <t>3161</t>
  </si>
  <si>
    <t>3221</t>
  </si>
  <si>
    <t>3251</t>
  </si>
  <si>
    <t>3261</t>
  </si>
  <si>
    <t>3291</t>
  </si>
  <si>
    <t>3341</t>
  </si>
  <si>
    <t>3381</t>
  </si>
  <si>
    <t>3451</t>
  </si>
  <si>
    <t>3481</t>
  </si>
  <si>
    <t>3521</t>
  </si>
  <si>
    <t>3551</t>
  </si>
  <si>
    <t>3821</t>
  </si>
  <si>
    <t>3922</t>
  </si>
  <si>
    <t>3962</t>
  </si>
  <si>
    <t>5111</t>
  </si>
  <si>
    <t>5121</t>
  </si>
  <si>
    <t>5411</t>
  </si>
  <si>
    <t>5641</t>
  </si>
  <si>
    <t>5662</t>
  </si>
  <si>
    <t>1111</t>
  </si>
  <si>
    <t>1131</t>
  </si>
  <si>
    <t>1211</t>
  </si>
  <si>
    <t>1221</t>
  </si>
  <si>
    <t>1231</t>
  </si>
  <si>
    <t>1321</t>
  </si>
  <si>
    <t>1322</t>
  </si>
  <si>
    <t>1331</t>
  </si>
  <si>
    <t>1341</t>
  </si>
  <si>
    <t>1411</t>
  </si>
  <si>
    <t>1421</t>
  </si>
  <si>
    <t>1431</t>
  </si>
  <si>
    <t>1432</t>
  </si>
  <si>
    <t>1441</t>
  </si>
  <si>
    <t>1521</t>
  </si>
  <si>
    <t>1591</t>
  </si>
  <si>
    <t>1611</t>
  </si>
  <si>
    <t>1711</t>
  </si>
  <si>
    <t>3911</t>
  </si>
  <si>
    <t>3581</t>
  </si>
  <si>
    <t>2711</t>
  </si>
  <si>
    <t>3611</t>
  </si>
  <si>
    <t>3631</t>
  </si>
  <si>
    <t>3651</t>
  </si>
  <si>
    <t>3661</t>
  </si>
  <si>
    <t>2591</t>
  </si>
  <si>
    <t>5671</t>
  </si>
  <si>
    <t>2821</t>
  </si>
  <si>
    <t>2831</t>
  </si>
  <si>
    <t>5491</t>
  </si>
  <si>
    <t>2231</t>
  </si>
  <si>
    <t>2531</t>
  </si>
  <si>
    <t>2541</t>
  </si>
  <si>
    <t>5651</t>
  </si>
  <si>
    <t>5691</t>
  </si>
  <si>
    <t>2521</t>
  </si>
  <si>
    <t>3541</t>
  </si>
  <si>
    <t>5311</t>
  </si>
  <si>
    <t>5321</t>
  </si>
  <si>
    <t>5661</t>
  </si>
  <si>
    <t>3591</t>
  </si>
  <si>
    <t>2221</t>
  </si>
  <si>
    <t>5621</t>
  </si>
  <si>
    <t>3841</t>
  </si>
  <si>
    <t>4431</t>
  </si>
  <si>
    <t>4421</t>
  </si>
  <si>
    <t>2171</t>
  </si>
  <si>
    <t>2511</t>
  </si>
  <si>
    <t>2561</t>
  </si>
  <si>
    <t>3321</t>
  </si>
  <si>
    <t>5781</t>
  </si>
  <si>
    <t>6121</t>
  </si>
  <si>
    <t>6131</t>
  </si>
  <si>
    <t>6151</t>
  </si>
  <si>
    <t>2351</t>
  </si>
  <si>
    <t>2391</t>
  </si>
  <si>
    <t>4311</t>
  </si>
  <si>
    <t>4391</t>
  </si>
  <si>
    <t>3171</t>
  </si>
  <si>
    <t>3231</t>
  </si>
  <si>
    <t>3531</t>
  </si>
  <si>
    <t>5211</t>
  </si>
  <si>
    <t>PARTIDA</t>
  </si>
  <si>
    <t>FUENTE DE FINANCIAMIENTO</t>
  </si>
  <si>
    <t>RECURSOS FISCALES 2026</t>
  </si>
  <si>
    <t>RESERVAS TERRITORIALES 2026</t>
  </si>
  <si>
    <t>FONDO DE APORTACIONES A LA INFRAESTRUCTURA SOCIAL MUNICIPAL 2026 (FAISMUN)</t>
  </si>
  <si>
    <t>FONDO DE APORTACIONES AL FORTALECIMIENTO MUNICIPAL 2026 (FORTAMUN)</t>
  </si>
  <si>
    <t>SUBSIDIO A LA POLICIA METROPOLITANA 2026</t>
  </si>
  <si>
    <t>FINALIDAD</t>
  </si>
  <si>
    <t>NOMFINALID</t>
  </si>
  <si>
    <t>FUNCION</t>
  </si>
  <si>
    <t>NOMFUNCION</t>
  </si>
  <si>
    <t>SUBFUNCION</t>
  </si>
  <si>
    <t>NOMSUBFUN</t>
  </si>
  <si>
    <t>01</t>
  </si>
  <si>
    <t>Gobierno</t>
  </si>
  <si>
    <t>0103</t>
  </si>
  <si>
    <t>Coordinacion de la politica de gobierno</t>
  </si>
  <si>
    <t>010304</t>
  </si>
  <si>
    <t xml:space="preserve">	Función Pública</t>
  </si>
  <si>
    <t>010305</t>
  </si>
  <si>
    <t xml:space="preserve">	Asuntos Jurídicos</t>
  </si>
  <si>
    <t>0107</t>
  </si>
  <si>
    <t>Asuntos de orden público y de seguridad interior</t>
  </si>
  <si>
    <t>010701</t>
  </si>
  <si>
    <t xml:space="preserve">	Policía</t>
  </si>
  <si>
    <t>010702</t>
  </si>
  <si>
    <t xml:space="preserve">	Protección Civil</t>
  </si>
  <si>
    <t>02</t>
  </si>
  <si>
    <t>Desarrollo Social</t>
  </si>
  <si>
    <t>0201</t>
  </si>
  <si>
    <t>Proteccion ambiental</t>
  </si>
  <si>
    <t>020101</t>
  </si>
  <si>
    <t xml:space="preserve">	Ordenación de Desechos</t>
  </si>
  <si>
    <t>020105</t>
  </si>
  <si>
    <t xml:space="preserve">	Protección de la Diversidad Biológica y del Paisaje</t>
  </si>
  <si>
    <t>0202</t>
  </si>
  <si>
    <t>Vivienda y servicios a la comunidad</t>
  </si>
  <si>
    <t>020203</t>
  </si>
  <si>
    <t xml:space="preserve">	Abastecimiento de Agua</t>
  </si>
  <si>
    <t>020204</t>
  </si>
  <si>
    <t xml:space="preserve">	Alumbrado Público</t>
  </si>
  <si>
    <t>020207</t>
  </si>
  <si>
    <t xml:space="preserve">	Desarrollo Regional</t>
  </si>
  <si>
    <t>0203</t>
  </si>
  <si>
    <t>Salud</t>
  </si>
  <si>
    <t>020301</t>
  </si>
  <si>
    <t xml:space="preserve">	Prestación de Servicios de Salud a la Comunidad</t>
  </si>
  <si>
    <t>0204</t>
  </si>
  <si>
    <t>Recreacion, cultura y otras manifestaciones sociales</t>
  </si>
  <si>
    <t>020401</t>
  </si>
  <si>
    <t xml:space="preserve">	Deporte y Recreación</t>
  </si>
  <si>
    <t>020402</t>
  </si>
  <si>
    <t xml:space="preserve">	Cultura</t>
  </si>
  <si>
    <t>0206</t>
  </si>
  <si>
    <t>Proteccion social</t>
  </si>
  <si>
    <t>020603</t>
  </si>
  <si>
    <t xml:space="preserve">	Familia e Hijos</t>
  </si>
  <si>
    <t>020608</t>
  </si>
  <si>
    <t xml:space="preserve">	Otros Grupos Vulnerables</t>
  </si>
  <si>
    <t>03</t>
  </si>
  <si>
    <t>Desarrollo Económico</t>
  </si>
  <si>
    <t>0302</t>
  </si>
  <si>
    <t>Agropecuaria, silvicultura, pesca y caza</t>
  </si>
  <si>
    <t>030201</t>
  </si>
  <si>
    <t xml:space="preserve">	Agropecuaria</t>
  </si>
  <si>
    <t>0307</t>
  </si>
  <si>
    <t>Turismo</t>
  </si>
  <si>
    <t>030701</t>
  </si>
  <si>
    <t xml:space="preserve">	Turismo</t>
  </si>
  <si>
    <t>0308</t>
  </si>
  <si>
    <t>Ciencia, tecnologia e innovacion</t>
  </si>
  <si>
    <t>030804</t>
  </si>
  <si>
    <t xml:space="preserve">	Innovación</t>
  </si>
  <si>
    <t>TPOGAS</t>
  </si>
  <si>
    <t>NOMTPOGAS</t>
  </si>
  <si>
    <t>1</t>
  </si>
  <si>
    <t>Gasto Corriente</t>
  </si>
  <si>
    <t>2</t>
  </si>
  <si>
    <t>Gasto de Capital</t>
  </si>
  <si>
    <t>3</t>
  </si>
  <si>
    <t>Amortización de la deuda y disminución de pasivos</t>
  </si>
  <si>
    <t>TIPO DE GASTO</t>
  </si>
  <si>
    <t>CAPITULO</t>
  </si>
  <si>
    <t>NOMCAP</t>
  </si>
  <si>
    <t>CONCEPTO</t>
  </si>
  <si>
    <t>NOMCON</t>
  </si>
  <si>
    <t>GENERICA</t>
  </si>
  <si>
    <t>NOMGEN</t>
  </si>
  <si>
    <t>ESPECIFICA</t>
  </si>
  <si>
    <t>NOMESP</t>
  </si>
  <si>
    <t>1000</t>
  </si>
  <si>
    <t>Servicios Personales</t>
  </si>
  <si>
    <t>1100</t>
  </si>
  <si>
    <t>Remuneraciones al Personal de Caracter Permanente</t>
  </si>
  <si>
    <t>111</t>
  </si>
  <si>
    <t>Dietas</t>
  </si>
  <si>
    <t>11101</t>
  </si>
  <si>
    <t>DIETAS</t>
  </si>
  <si>
    <t>113</t>
  </si>
  <si>
    <t>Sueldos base al personal permanente</t>
  </si>
  <si>
    <t>11301</t>
  </si>
  <si>
    <t>SUELDO BASE AL PERSONAL PERMANENTE</t>
  </si>
  <si>
    <t>1200</t>
  </si>
  <si>
    <t>Remuneraciones al Personal de Caracter Transitorio</t>
  </si>
  <si>
    <t>121</t>
  </si>
  <si>
    <t>Honorarios asimilables a salarios</t>
  </si>
  <si>
    <t>12101</t>
  </si>
  <si>
    <t>HONORARIOS ASIMILABLES A SALARIOS</t>
  </si>
  <si>
    <t>122</t>
  </si>
  <si>
    <t>Sueldos base al personal eventual</t>
  </si>
  <si>
    <t>12201</t>
  </si>
  <si>
    <t>SUELDOS BASE AL PERSONAL EVENTUAL</t>
  </si>
  <si>
    <t>123</t>
  </si>
  <si>
    <t>Retribuciones por servicios de carácter social</t>
  </si>
  <si>
    <t>12301</t>
  </si>
  <si>
    <t>RETRIBUCIONES POR SERVICIOS DE CAR?CTER SOCIAL</t>
  </si>
  <si>
    <t>1300</t>
  </si>
  <si>
    <t>Remuneraciones Adicionales y Especiales</t>
  </si>
  <si>
    <t>132</t>
  </si>
  <si>
    <t>Primas de vacaciones, dominical y gratificación de fin de año</t>
  </si>
  <si>
    <t>13201</t>
  </si>
  <si>
    <t>PRIMAS VACACIONALES</t>
  </si>
  <si>
    <t>13202</t>
  </si>
  <si>
    <t>GRATIFICACI?N DE FIN DE AÑO</t>
  </si>
  <si>
    <t>133</t>
  </si>
  <si>
    <t>Horas extraordinarias</t>
  </si>
  <si>
    <t>13301</t>
  </si>
  <si>
    <t>HORAS EXTRAORDINARIAS</t>
  </si>
  <si>
    <t>134</t>
  </si>
  <si>
    <t>Compensaciones</t>
  </si>
  <si>
    <t>13401</t>
  </si>
  <si>
    <t>COMPENSACIONES</t>
  </si>
  <si>
    <t>1400</t>
  </si>
  <si>
    <t>Seguridad Social</t>
  </si>
  <si>
    <t>141</t>
  </si>
  <si>
    <t>Aportaciones de seguridad social</t>
  </si>
  <si>
    <t>14101</t>
  </si>
  <si>
    <t>CUOTAS AL IMSS POR ENFERMEDADES Y MATERNIDAD (MODALIDAD 38)</t>
  </si>
  <si>
    <t>142</t>
  </si>
  <si>
    <t>Aportaciones a fondos de vivienda</t>
  </si>
  <si>
    <t>14201</t>
  </si>
  <si>
    <t>CUOTAS PARA LA VIVIENDA (IPEJAL 3%)</t>
  </si>
  <si>
    <t>143</t>
  </si>
  <si>
    <t>Aportaciones al sistema para el retiro</t>
  </si>
  <si>
    <t>14301</t>
  </si>
  <si>
    <t>APORTACIONES AL SISTEMA DE RETIRO SEDAR</t>
  </si>
  <si>
    <t>14302</t>
  </si>
  <si>
    <t>APORTACIONES AL SISTEMA DE RETIRO DE PENSIONES</t>
  </si>
  <si>
    <t>144</t>
  </si>
  <si>
    <t>Aportaciones para seguros</t>
  </si>
  <si>
    <t>14401</t>
  </si>
  <si>
    <t>APORTACIONES PARA SEGUROS</t>
  </si>
  <si>
    <t>1500</t>
  </si>
  <si>
    <t>Otras Prestaciones Sociales y Economicas</t>
  </si>
  <si>
    <t>152</t>
  </si>
  <si>
    <t>Indemnizaciones</t>
  </si>
  <si>
    <t>15201</t>
  </si>
  <si>
    <t>INDEMNIZACIONES</t>
  </si>
  <si>
    <t>159</t>
  </si>
  <si>
    <t>Otras prestaciones sociales y económicas</t>
  </si>
  <si>
    <t>15901</t>
  </si>
  <si>
    <t>OTRAS PRESTACIONES SOCIALES Y ECON?MICAS</t>
  </si>
  <si>
    <t>1600</t>
  </si>
  <si>
    <t>Previsiones</t>
  </si>
  <si>
    <t>161</t>
  </si>
  <si>
    <t>Previsiones de carácter laboral, económica y de seguridad social</t>
  </si>
  <si>
    <t>16101</t>
  </si>
  <si>
    <t>1700</t>
  </si>
  <si>
    <t>Pago de Estimulos a Servidores Publicos</t>
  </si>
  <si>
    <t>171</t>
  </si>
  <si>
    <t>Estímulos</t>
  </si>
  <si>
    <t>17101</t>
  </si>
  <si>
    <t>ESTÍMULOS</t>
  </si>
  <si>
    <t>2000</t>
  </si>
  <si>
    <t>Materiales y Suministros</t>
  </si>
  <si>
    <t>2100</t>
  </si>
  <si>
    <t>Materiales de Administracion, Emision de Documentos y Articulos Oficiales</t>
  </si>
  <si>
    <t>211</t>
  </si>
  <si>
    <t>Materiales, útiles y equipos menores de oficina</t>
  </si>
  <si>
    <t>21101</t>
  </si>
  <si>
    <t>MATERIALES, ?TILES Y EQUIPOS MENORES DE OFICINA</t>
  </si>
  <si>
    <t>214</t>
  </si>
  <si>
    <t>Materiales, útiles y equipos menores de tecnologías de la información y comunicaciones</t>
  </si>
  <si>
    <t>21401</t>
  </si>
  <si>
    <t>MATERIALES, ?TILES Y EQUIPOS MENORES DE TECNOLOG?AS DE LA INFORMACI?N Y COMUNICACIONES</t>
  </si>
  <si>
    <t>216</t>
  </si>
  <si>
    <t>Material de limpieza</t>
  </si>
  <si>
    <t>21601</t>
  </si>
  <si>
    <t>MATERIAL DE LIMPIEZA</t>
  </si>
  <si>
    <t>217</t>
  </si>
  <si>
    <t>Materiales y útiles de enseñanza</t>
  </si>
  <si>
    <t>21701</t>
  </si>
  <si>
    <t>MATERIALES Y ?TILES DE ENSEÑANZA</t>
  </si>
  <si>
    <t>218</t>
  </si>
  <si>
    <t>Materiales para el registro e identificación de bienes y personas</t>
  </si>
  <si>
    <t>21801</t>
  </si>
  <si>
    <t>MATERIALES PARA EL REGISTRO E IDENTIFICACI?N DE BIENES Y PERSONAS</t>
  </si>
  <si>
    <t>2200</t>
  </si>
  <si>
    <t>Alimentos y Utensilios</t>
  </si>
  <si>
    <t>221</t>
  </si>
  <si>
    <t>Productos alimenticios para personas</t>
  </si>
  <si>
    <t>22101</t>
  </si>
  <si>
    <t>PRODUCTOS ALIMENTICIOS PARA PERSONAS</t>
  </si>
  <si>
    <t>222</t>
  </si>
  <si>
    <t>Productos alimenticios para animales</t>
  </si>
  <si>
    <t>22201</t>
  </si>
  <si>
    <t>PRODUCTOS ALIMENTICIOS PARA ANIMALES</t>
  </si>
  <si>
    <t>223</t>
  </si>
  <si>
    <t>Utensilios para el servicio de alimentación</t>
  </si>
  <si>
    <t>22301</t>
  </si>
  <si>
    <t>UTENSILIOS PARA EL SERVICIO DE ALIMENTACI?N</t>
  </si>
  <si>
    <t>2300</t>
  </si>
  <si>
    <t>Materias Primas y Materiales de Produccion y Comercializacion</t>
  </si>
  <si>
    <t>235</t>
  </si>
  <si>
    <t>Productos químicos, farmacéuticos y de laboratorio adquiridos como materia prima</t>
  </si>
  <si>
    <t>23501</t>
  </si>
  <si>
    <t>PRODUCTOS QU?MICOS, FARMACÉUTICOS Y DE LABORATORIO ADQUIRIDOS COMO MATERIA PRIMA</t>
  </si>
  <si>
    <t>239</t>
  </si>
  <si>
    <t>Otros productos adquiridos como materia prima</t>
  </si>
  <si>
    <t>23901</t>
  </si>
  <si>
    <t>OTROS PRODUCTOS ADQUIRIDOS COMO MATERIA PRIMA</t>
  </si>
  <si>
    <t>2400</t>
  </si>
  <si>
    <t>Materiales y Articulos de Construccion y de Reparacion</t>
  </si>
  <si>
    <t>241</t>
  </si>
  <si>
    <t>Productos minerales no metálicos</t>
  </si>
  <si>
    <t>24101</t>
  </si>
  <si>
    <t>PRODUCTOS MINERALES NO MET?LICOS</t>
  </si>
  <si>
    <t>242</t>
  </si>
  <si>
    <t>Cemento y productos de concreto</t>
  </si>
  <si>
    <t>24201</t>
  </si>
  <si>
    <t>CEMENTO Y PRODUCTOS DE CONCRETO</t>
  </si>
  <si>
    <t>244</t>
  </si>
  <si>
    <t>Madera y productos de madera</t>
  </si>
  <si>
    <t>24401</t>
  </si>
  <si>
    <t>MADERA Y PRODUCTOS DE MADERA</t>
  </si>
  <si>
    <t>245</t>
  </si>
  <si>
    <t>Vidrio y productos de vidrio</t>
  </si>
  <si>
    <t>24501</t>
  </si>
  <si>
    <t>VIDRIO Y PRODUCTOS DE VIDRIO</t>
  </si>
  <si>
    <t>246</t>
  </si>
  <si>
    <t>Material eléctrico y electrónico</t>
  </si>
  <si>
    <t>24601</t>
  </si>
  <si>
    <t>MATERIAL ELÉCTRICO Y ELECTR?NICO</t>
  </si>
  <si>
    <t>247</t>
  </si>
  <si>
    <t>Artículos metálicos para la construcción</t>
  </si>
  <si>
    <t>24701</t>
  </si>
  <si>
    <t>ART?CULOS MET?LICOS PARA LA CONSTRUCCI?N</t>
  </si>
  <si>
    <t>249</t>
  </si>
  <si>
    <t>Otros materiales y artículos de construcción y reparación</t>
  </si>
  <si>
    <t>24901</t>
  </si>
  <si>
    <t>OTROS MATERIALES Y ART?CULOS DE CONSTRUCCI?N Y REPARACI?N</t>
  </si>
  <si>
    <t>2500</t>
  </si>
  <si>
    <t>Productos Quimicos, Farmaceuticos y de Laboratorio</t>
  </si>
  <si>
    <t>251</t>
  </si>
  <si>
    <t>Productos químicos básicos</t>
  </si>
  <si>
    <t>25101</t>
  </si>
  <si>
    <t>PRODUCTOS QU?MICOS B?SICOS</t>
  </si>
  <si>
    <t>252</t>
  </si>
  <si>
    <t>Fertilizantes, pesticidas y otros agroquímicos</t>
  </si>
  <si>
    <t>25201</t>
  </si>
  <si>
    <t>FERTILIZANTES, PESTICIDAS Y OTROS AGROQU?MICOS</t>
  </si>
  <si>
    <t>253</t>
  </si>
  <si>
    <t>Medicinas y productos farmacéuticos</t>
  </si>
  <si>
    <t>25301</t>
  </si>
  <si>
    <t>MEDICINAS Y PRODUCTOS FARMACÉUTICOS</t>
  </si>
  <si>
    <t>254</t>
  </si>
  <si>
    <t>Materiales, accesorios y suministros médicos</t>
  </si>
  <si>
    <t>25401</t>
  </si>
  <si>
    <t>MATERIALES, ACCESORIOS Y SUMINISTROS MÉDICOS</t>
  </si>
  <si>
    <t>256</t>
  </si>
  <si>
    <t>Fibras sintéticas, hules, plásticos y derivados</t>
  </si>
  <si>
    <t>25601</t>
  </si>
  <si>
    <t>FIBRAS SINTÉTICAS, HULES PL?STICOS Y DERIVADOS</t>
  </si>
  <si>
    <t>259</t>
  </si>
  <si>
    <t>Otros productos químicos</t>
  </si>
  <si>
    <t>25901</t>
  </si>
  <si>
    <t>OTROS PRODUCTOS QU?MICOS</t>
  </si>
  <si>
    <t>2600</t>
  </si>
  <si>
    <t>Combustibles, Lubricantes y Aditivos</t>
  </si>
  <si>
    <t>261</t>
  </si>
  <si>
    <t>Combustibles, lubricantes y aditivos</t>
  </si>
  <si>
    <t>26101</t>
  </si>
  <si>
    <t>COMBUSTIBLES, LUBRICANTES Y ADITIVOS</t>
  </si>
  <si>
    <t>2700</t>
  </si>
  <si>
    <t>Vestuario, Blancos, Prendas de Proteccion y Articulos Deportivos</t>
  </si>
  <si>
    <t>271</t>
  </si>
  <si>
    <t>Vestuario y uniformes</t>
  </si>
  <si>
    <t>27101</t>
  </si>
  <si>
    <t>VESTUARIO Y UNIFORMES</t>
  </si>
  <si>
    <t>272</t>
  </si>
  <si>
    <t>Prendas de seguridad y protección personal</t>
  </si>
  <si>
    <t>27201</t>
  </si>
  <si>
    <t>PRENDAS DE SEGURIDAD Y PROTECCI?N PERSONAL</t>
  </si>
  <si>
    <t>2800</t>
  </si>
  <si>
    <t>282</t>
  </si>
  <si>
    <t>Materiales de seguridad pública</t>
  </si>
  <si>
    <t>28201</t>
  </si>
  <si>
    <t>MATRIALES Y SUMINISTROS PARA SEGURIDAD</t>
  </si>
  <si>
    <t>283</t>
  </si>
  <si>
    <t>Prendas de protección para seguridad pública y nacional</t>
  </si>
  <si>
    <t>28301</t>
  </si>
  <si>
    <t>PRENDAS DE PROTECCI?N PARA SEGURIDAD P?BLICA Y NACIONAL</t>
  </si>
  <si>
    <t>2900</t>
  </si>
  <si>
    <t>Herramientas, Refacciones y Accesorios Menores</t>
  </si>
  <si>
    <t>291</t>
  </si>
  <si>
    <t>Herramientas menores</t>
  </si>
  <si>
    <t>29101</t>
  </si>
  <si>
    <t>HERRAMIENTAS MENORES</t>
  </si>
  <si>
    <t>292</t>
  </si>
  <si>
    <t>Refacciones y accesorios menores de edificios</t>
  </si>
  <si>
    <t>29201</t>
  </si>
  <si>
    <t>REFACCIONES Y ACCESORIOS MENORES DE EDIFICIOS</t>
  </si>
  <si>
    <t>294</t>
  </si>
  <si>
    <t>Refacciones y accesorios menores de equipo de cómputo y tecnologías de la información</t>
  </si>
  <si>
    <t>29401</t>
  </si>
  <si>
    <t>REFACCIONES Y ACCESORIOS MENORES DE EQUIPO DE C?MPUTO Y TECNOLOG?AS DE LA INFORMACI?N</t>
  </si>
  <si>
    <t>296</t>
  </si>
  <si>
    <t>Refacciones y accesorios menores de equipo de transporte</t>
  </si>
  <si>
    <t>29601</t>
  </si>
  <si>
    <t>REFACCIONES Y ACCESORIOS MENORES DE EQUIPO DE TRANSPORTE</t>
  </si>
  <si>
    <t>298</t>
  </si>
  <si>
    <t>Refacciones y accesorios menores de maquinaria y otros equipos</t>
  </si>
  <si>
    <t>29801</t>
  </si>
  <si>
    <t>REFACCIONES Y ACCESORIOS MENORES DE MAQUINARIA Y OTROS EQUIPOS</t>
  </si>
  <si>
    <t>3000</t>
  </si>
  <si>
    <t>Servicios Generales</t>
  </si>
  <si>
    <t>3100</t>
  </si>
  <si>
    <t>Servicios Basicos</t>
  </si>
  <si>
    <t>311</t>
  </si>
  <si>
    <t>Energía eléctrica</t>
  </si>
  <si>
    <t>31101</t>
  </si>
  <si>
    <t>ENERG?A ELÉCTRICA</t>
  </si>
  <si>
    <t>314</t>
  </si>
  <si>
    <t>Telefonía tradicional</t>
  </si>
  <si>
    <t>31401</t>
  </si>
  <si>
    <t>TELEFON?A TRADICIONAL</t>
  </si>
  <si>
    <t>316</t>
  </si>
  <si>
    <t>Servicios de telecomunicaciones y satélites</t>
  </si>
  <si>
    <t>31601</t>
  </si>
  <si>
    <t>SERVICIOS DE TELECOMUNICACIONES Y SATÉLITES</t>
  </si>
  <si>
    <t>317</t>
  </si>
  <si>
    <t>Servicios de acceso de Internet, redes y procesamiento de información</t>
  </si>
  <si>
    <t>31701</t>
  </si>
  <si>
    <t>SERVICIOS DE ACCESO DE INTERNET, REDES Y PROCESAMIENTO DE INFORMACI?N</t>
  </si>
  <si>
    <t>318</t>
  </si>
  <si>
    <t>Servicios postales y telegráficos</t>
  </si>
  <si>
    <t>31801</t>
  </si>
  <si>
    <t>SERVICIOS POSTALES Y TELEGR?FICOS</t>
  </si>
  <si>
    <t>3200</t>
  </si>
  <si>
    <t>Servicios de Arrendamiento</t>
  </si>
  <si>
    <t>322</t>
  </si>
  <si>
    <t>Arrendamiento de edificios</t>
  </si>
  <si>
    <t>32201</t>
  </si>
  <si>
    <t>ARRENDAMIENTO DE EDIFICIOS</t>
  </si>
  <si>
    <t>323</t>
  </si>
  <si>
    <t>Arrendamiento de mobiliario y equipo de administración, educacional y recreativo</t>
  </si>
  <si>
    <t>32301</t>
  </si>
  <si>
    <t>ARRENDAMIENTO DE MOBILIARIO Y EQUIPO DE ADMINISTRACI?N, EDUCACIONAL Y RECREATIVO</t>
  </si>
  <si>
    <t>325</t>
  </si>
  <si>
    <t>Arrendamiento de equipo de transporte</t>
  </si>
  <si>
    <t>32501</t>
  </si>
  <si>
    <t>ARRENDAMIENTO DE EQUIPO DE TRANSPORTE</t>
  </si>
  <si>
    <t>326</t>
  </si>
  <si>
    <t>Arrendamiento de maquinaria, otros equipos y herramientas</t>
  </si>
  <si>
    <t>32601</t>
  </si>
  <si>
    <t>ARRENDAMIENTO DE MAQUINARIA, OTROS EQUIPOS Y HERRAMIENTAS</t>
  </si>
  <si>
    <t>329</t>
  </si>
  <si>
    <t>Otros arrendamientos</t>
  </si>
  <si>
    <t>32901</t>
  </si>
  <si>
    <t>OTROS ARRENDAMIENTOS</t>
  </si>
  <si>
    <t>3300</t>
  </si>
  <si>
    <t>Servicios Profesionales, Cientificos, Tecnicos y Otros Servicios</t>
  </si>
  <si>
    <t>331</t>
  </si>
  <si>
    <t>Servicios legales, de contabilidad, auditoría y relacionados</t>
  </si>
  <si>
    <t>33101</t>
  </si>
  <si>
    <t>SERVICIOS LEGALES, DE CONTABILIDAD, AUDITOR?A Y RELACIONADOS</t>
  </si>
  <si>
    <t>332</t>
  </si>
  <si>
    <t>Servicios de diseño, arquitectura, ingeniería y actividades relacionadas</t>
  </si>
  <si>
    <t>33201</t>
  </si>
  <si>
    <t>SERVICIOS DE DISEÑO, ARQUITECTURA, INGENIER?A Y ACTIVIDADES RELACIONADAS</t>
  </si>
  <si>
    <t>333</t>
  </si>
  <si>
    <t>Servicios de consultoría administrativa, procesos, técnica y en tecnologías de la información</t>
  </si>
  <si>
    <t>33301</t>
  </si>
  <si>
    <t>SERVICIOS DE CONSULTOR?A ADMINISTRATIVA, PROCESOS, TÉCNICA Y EN TECNOLOG?AS DE LA INFORMACI?N</t>
  </si>
  <si>
    <t>334</t>
  </si>
  <si>
    <t>Servicios de capacitación</t>
  </si>
  <si>
    <t>33401</t>
  </si>
  <si>
    <t>SERVICIOS DE CAPACITACI?N</t>
  </si>
  <si>
    <t>336</t>
  </si>
  <si>
    <t>Servicios de apoyo administrativo, traducción, fotocopiado e impresión</t>
  </si>
  <si>
    <t>33601</t>
  </si>
  <si>
    <t>SERVICIOS DE APOYO ADMINISTRATIVO, FOTOCOPIADO E IMPRESI?N</t>
  </si>
  <si>
    <t>338</t>
  </si>
  <si>
    <t>Servicios de vigilancia</t>
  </si>
  <si>
    <t>33801</t>
  </si>
  <si>
    <t>SERVICIOS DE VIGILANCIA</t>
  </si>
  <si>
    <t>339</t>
  </si>
  <si>
    <t>Servicios profesionales, científicos y técnicos integrales</t>
  </si>
  <si>
    <t>33901</t>
  </si>
  <si>
    <t>SERVICIOS PROFESIONALES, CIENT?FICOS Y TÉCNICOS INTEGRALES</t>
  </si>
  <si>
    <t>3400</t>
  </si>
  <si>
    <t>Servicios Financieros, Bancarios y Comerciales</t>
  </si>
  <si>
    <t>341</t>
  </si>
  <si>
    <t>Servicios financieros y bancarios</t>
  </si>
  <si>
    <t>34101</t>
  </si>
  <si>
    <t>SERVICIOS FINANCIEROS Y BANCARIOS</t>
  </si>
  <si>
    <t>342</t>
  </si>
  <si>
    <t>Servicios de cobranza, investigación crediticia y similar</t>
  </si>
  <si>
    <t>34201</t>
  </si>
  <si>
    <t>SERVICIOS DE COBRANZA, INVESTIGACI?N CREDITICIA Y SIMILAR</t>
  </si>
  <si>
    <t>343</t>
  </si>
  <si>
    <t>Servicios de recaudación, traslado y custodia de valores</t>
  </si>
  <si>
    <t>34301</t>
  </si>
  <si>
    <t>344</t>
  </si>
  <si>
    <t>Seguros de responsabilidad patrimonial y fianzas</t>
  </si>
  <si>
    <t>34401</t>
  </si>
  <si>
    <t>SEGUROS DE RESPONSABILIDAD PATRIMONIAL Y FIANZAS</t>
  </si>
  <si>
    <t>345</t>
  </si>
  <si>
    <t>Seguro de bienes patrimoniales</t>
  </si>
  <si>
    <t>34501</t>
  </si>
  <si>
    <t>SEGURO DE BIENES PATRIMONIALES</t>
  </si>
  <si>
    <t>348</t>
  </si>
  <si>
    <t>Comisiones por ventas</t>
  </si>
  <si>
    <t>34801</t>
  </si>
  <si>
    <t>COMISIONES POR VENTAS</t>
  </si>
  <si>
    <t>3500</t>
  </si>
  <si>
    <t>Servicios de Instalacion, Reparacion, Mantenimiento y Conservacion</t>
  </si>
  <si>
    <t>351</t>
  </si>
  <si>
    <t>Conservación y mantenimiento menor de inmuebles</t>
  </si>
  <si>
    <t>35101</t>
  </si>
  <si>
    <t>CONSERVACI?N Y MANTENIMIENTO MENOR DE INMUEBLES</t>
  </si>
  <si>
    <t>352</t>
  </si>
  <si>
    <t>Instalación, reparación y mantenimiento de mobiliario y equipo de administración, educacional y recreativo</t>
  </si>
  <si>
    <t>35201</t>
  </si>
  <si>
    <t>INSTALACI?N, REPARACI?N Y MANTENIMIENTO DE MOBILIARIO Y EQUIPO DE ADMINISTRACI?N, EDUCACIONAL Y RECREATIVO</t>
  </si>
  <si>
    <t>353</t>
  </si>
  <si>
    <t>Instalación, reparación y mantenimiento de equipo de cómputo y tecnología de la información</t>
  </si>
  <si>
    <t>35301</t>
  </si>
  <si>
    <t>INSTALACI?N, REPARACI?N Y MANTENIMIENTO DE EQUIPO DE C?MPUTO Y TECNOLOG?A DE LA INFORMACI?N</t>
  </si>
  <si>
    <t>354</t>
  </si>
  <si>
    <t>Instalación, reparación y mantenimiento de equipo e instrumental médico y de laboratorio</t>
  </si>
  <si>
    <t>35401</t>
  </si>
  <si>
    <t>INSTALACI?N, REPARACI?N Y MANTENIMIENTO DE EQUIPO E INSTRUMENTAL MÉDICO Y DE LABORATORIO</t>
  </si>
  <si>
    <t>355</t>
  </si>
  <si>
    <t>Reparación y mantenimiento de equipo de transporte</t>
  </si>
  <si>
    <t>35501</t>
  </si>
  <si>
    <t>REPARACI?N Y MANTENIMIENTO DE EQUIPO DE TRANSPORTE</t>
  </si>
  <si>
    <t>357</t>
  </si>
  <si>
    <t>Instalación, reparación y mantenimiento de maquinaria, otros equipos y herramienta</t>
  </si>
  <si>
    <t>35701</t>
  </si>
  <si>
    <t>INSTALACI?N, REPARACI?N Y MANTENIMIENTO DE MAQUINARIA, OTROS EQUIPOS Y HERRAMIENTA</t>
  </si>
  <si>
    <t>358</t>
  </si>
  <si>
    <t>Servicios de limpieza y manejo de desechos</t>
  </si>
  <si>
    <t>35801</t>
  </si>
  <si>
    <t>SERVICIOS DE LIMPIEZA Y MANEJO DE DESECHOS</t>
  </si>
  <si>
    <t>359</t>
  </si>
  <si>
    <t>Servicios de jardinería y fumigación</t>
  </si>
  <si>
    <t>35901</t>
  </si>
  <si>
    <t>SERVICIOS DE JARDINERIA Y FUMIGACION</t>
  </si>
  <si>
    <t>3600</t>
  </si>
  <si>
    <t>Servicios de Comunicacion Social y Publicidad</t>
  </si>
  <si>
    <t>361</t>
  </si>
  <si>
    <t>Difusión por radio, televisión y otros medios de mensajes sobre programas y actividades gubernamentales</t>
  </si>
  <si>
    <t>36101</t>
  </si>
  <si>
    <t>DIFUSI?N POR RADIO, TELEVISI?N Y OTROS MEDIOS DE MENSAJES SOBRE PROGRAMAS Y ACTIVIDADES GUBERNAMENTALES</t>
  </si>
  <si>
    <t>363</t>
  </si>
  <si>
    <t>Servicios de creatividad, preproducción y producción de publicidad, excepto Internet</t>
  </si>
  <si>
    <t>36301</t>
  </si>
  <si>
    <t>SERVICIOS DE CREATIVIDAD, PREPRODUCCI?N Y PRODUCCI?N DE PUBLICIDAD, EXCEPTO INTERNET</t>
  </si>
  <si>
    <t>365</t>
  </si>
  <si>
    <t>Servicios de la industria fílmica, del sonido y del video</t>
  </si>
  <si>
    <t>36501</t>
  </si>
  <si>
    <t>SERVICIOS DE LA INDUSTRIA F?LMICA, DEL SONIDO Y DEL VIDEO</t>
  </si>
  <si>
    <t>366</t>
  </si>
  <si>
    <t>Servicio de creación y difusión de contenido exclusivamente a través de Internet</t>
  </si>
  <si>
    <t>36601</t>
  </si>
  <si>
    <t>SERVICIO DE CREACI?N Y DIFUSI?N DE CONTENIDO EXCLUSIVAMENTE A  TRAVÉS DE INTERNET</t>
  </si>
  <si>
    <t>3700</t>
  </si>
  <si>
    <t>Servicios de Traslado y Viaticos</t>
  </si>
  <si>
    <t>371</t>
  </si>
  <si>
    <t>Pasajes aéreos</t>
  </si>
  <si>
    <t>37101</t>
  </si>
  <si>
    <t>PASAJES AÉREOS</t>
  </si>
  <si>
    <t>372</t>
  </si>
  <si>
    <t>Pasajes terrestres</t>
  </si>
  <si>
    <t>37201</t>
  </si>
  <si>
    <t>PASAJES TERRESTRES</t>
  </si>
  <si>
    <t>375</t>
  </si>
  <si>
    <t>Viáticos en el país</t>
  </si>
  <si>
    <t>37501</t>
  </si>
  <si>
    <t>VI?TICOS EN EL PA?S</t>
  </si>
  <si>
    <t>376</t>
  </si>
  <si>
    <t>Viáticos en el extranjero</t>
  </si>
  <si>
    <t>37601</t>
  </si>
  <si>
    <t>VIÁTICOS EN EL EXTRANJERO</t>
  </si>
  <si>
    <t>3800</t>
  </si>
  <si>
    <t>Servicios Oficiales</t>
  </si>
  <si>
    <t>382</t>
  </si>
  <si>
    <t>Gastos de orden social y cultural</t>
  </si>
  <si>
    <t>38201</t>
  </si>
  <si>
    <t>GASTOS DE ORDEN  SOCIAL Y CULTURAL</t>
  </si>
  <si>
    <t>384</t>
  </si>
  <si>
    <t>Exposiciones</t>
  </si>
  <si>
    <t>38401</t>
  </si>
  <si>
    <t>EXPOSICIONES</t>
  </si>
  <si>
    <t>3900</t>
  </si>
  <si>
    <t>Otros Servicios Generales</t>
  </si>
  <si>
    <t>391</t>
  </si>
  <si>
    <t>Servicios funerarios y de cementerios</t>
  </si>
  <si>
    <t>39101</t>
  </si>
  <si>
    <t>SERVICIOS FUNERARIOS Y DE CEMENTERIOS</t>
  </si>
  <si>
    <t>392</t>
  </si>
  <si>
    <t>Impuestos y derechos</t>
  </si>
  <si>
    <t>39202</t>
  </si>
  <si>
    <t>IMPUESTOS Y DERECHOS</t>
  </si>
  <si>
    <t>394</t>
  </si>
  <si>
    <t>Sentencias y resoluciones por autoridad competente</t>
  </si>
  <si>
    <t>39401</t>
  </si>
  <si>
    <t>SENTENCIAS Y RESOLUCIONES POR AUTORIDAD COMPETENTE</t>
  </si>
  <si>
    <t>39402</t>
  </si>
  <si>
    <t>DIVERSAS DEVOLUCIONES</t>
  </si>
  <si>
    <t>396</t>
  </si>
  <si>
    <t>Otros gastos por responsabilidades</t>
  </si>
  <si>
    <t>39601</t>
  </si>
  <si>
    <t>OTROS GASTOS POR RESPONSABILIDADES</t>
  </si>
  <si>
    <t>39602</t>
  </si>
  <si>
    <t>DIVERSOS GASTOS POR INCIDENTE VIAL</t>
  </si>
  <si>
    <t>4000</t>
  </si>
  <si>
    <t>Transferencias, Asignaciones, Subsidios y Otras Ayudas</t>
  </si>
  <si>
    <t>4200</t>
  </si>
  <si>
    <t>Transferencias al Resto del Sector Público</t>
  </si>
  <si>
    <t>421</t>
  </si>
  <si>
    <t>Transferencias otorgadas a entidades paraestatales no empresariales y no financieras</t>
  </si>
  <si>
    <t>42101</t>
  </si>
  <si>
    <t>TRANSFERENCIAS OTORGADAS A ENTIDADES PARAESTATALES NO EMPRESARIALES Y NO FINANCIERAS</t>
  </si>
  <si>
    <t>425</t>
  </si>
  <si>
    <t>Transferencias a fideicomisos de entidades federativas y municipios</t>
  </si>
  <si>
    <t>42501</t>
  </si>
  <si>
    <t>TRANSFERENCIAS A FIDEICOMISOS DE ENTIDADES FEDERATIVAS Y MUNICIPIOS</t>
  </si>
  <si>
    <t>4300</t>
  </si>
  <si>
    <t>Subsidios y Subvenciones</t>
  </si>
  <si>
    <t>431</t>
  </si>
  <si>
    <t>Subsidios a la producción</t>
  </si>
  <si>
    <t>43101</t>
  </si>
  <si>
    <t>SUBSIDIOS A LA PRODUCCI?N</t>
  </si>
  <si>
    <t>439</t>
  </si>
  <si>
    <t>Otros subsidios</t>
  </si>
  <si>
    <t>43901</t>
  </si>
  <si>
    <t>OTROS SUBSIDIOS</t>
  </si>
  <si>
    <t>4400</t>
  </si>
  <si>
    <t>Ayudas Sociales</t>
  </si>
  <si>
    <t>441</t>
  </si>
  <si>
    <t>Ayudas sociales a personas</t>
  </si>
  <si>
    <t>44101</t>
  </si>
  <si>
    <t>AYUDAS SOCIALES A PERSONAS</t>
  </si>
  <si>
    <t>442</t>
  </si>
  <si>
    <t>Becas y otras ayudas para programas de capacitación</t>
  </si>
  <si>
    <t>44201</t>
  </si>
  <si>
    <t>BECAS Y OTRAS AYUDAS PARA PROGRAMAS DE CAPACITACI?N</t>
  </si>
  <si>
    <t>443</t>
  </si>
  <si>
    <t>Ayudas sociales a instituciones de enseñanza</t>
  </si>
  <si>
    <t>44301</t>
  </si>
  <si>
    <t>AYUDAS SOCIALES A INSTITUCIONES DE ENSEÑANZA</t>
  </si>
  <si>
    <t>445</t>
  </si>
  <si>
    <t>Ayudas sociales a instituciones sin fines de lucro</t>
  </si>
  <si>
    <t>44501</t>
  </si>
  <si>
    <t>AYUDAS SOCIALES A INSTITUCIONES SIN FINES DE LUCRO</t>
  </si>
  <si>
    <t>448</t>
  </si>
  <si>
    <t>Ayudas por desastres naturales y otros siniestros</t>
  </si>
  <si>
    <t>44801</t>
  </si>
  <si>
    <t>AYUDAS POR DESASTRES NATURALES Y OTROS SINIESTROS</t>
  </si>
  <si>
    <t>5000</t>
  </si>
  <si>
    <t>Bienes Muebles, Inmuebles e Intangibles</t>
  </si>
  <si>
    <t>5100</t>
  </si>
  <si>
    <t>Mobiliario y Equipo de Administracion</t>
  </si>
  <si>
    <t>511</t>
  </si>
  <si>
    <t>Muebles de oficina y estantería</t>
  </si>
  <si>
    <t>51101</t>
  </si>
  <si>
    <t>MUEBLES DE OFICINA Y ESTANTER?A</t>
  </si>
  <si>
    <t>512</t>
  </si>
  <si>
    <t>Muebles, excepto de oficina y estantería</t>
  </si>
  <si>
    <t>51201</t>
  </si>
  <si>
    <t>MUEBLES, EXCEPTO DE OFICINA Y ESTANTER?A</t>
  </si>
  <si>
    <t>515</t>
  </si>
  <si>
    <t>Equipo de cómputo y de tecnologías de la información</t>
  </si>
  <si>
    <t>51501</t>
  </si>
  <si>
    <t>EQUIPO DE C?MPUTO DE TECNOLOG?AS DE LA INFORMACI?N</t>
  </si>
  <si>
    <t>519</t>
  </si>
  <si>
    <t>Otros mobiliarios y equipos de administración</t>
  </si>
  <si>
    <t>51901</t>
  </si>
  <si>
    <t>OTROS MOBILIARIOS Y EQUIPOS DE ADMINISTRACI?N</t>
  </si>
  <si>
    <t>5200</t>
  </si>
  <si>
    <t>Mobiliario y Equipo Educacional y Recreativo</t>
  </si>
  <si>
    <t>521</t>
  </si>
  <si>
    <t>Equipos y aparatos audiovisuales</t>
  </si>
  <si>
    <t>52101</t>
  </si>
  <si>
    <t>EQUIPOS Y APARATOS AUDIOVISUALES</t>
  </si>
  <si>
    <t>5300</t>
  </si>
  <si>
    <t>Equipo e Instrumental Medico y de Laboratorio</t>
  </si>
  <si>
    <t>531</t>
  </si>
  <si>
    <t>Equipo médico y de laboratorio</t>
  </si>
  <si>
    <t>53101</t>
  </si>
  <si>
    <t>EQUIPO MÉDICO Y DE LABORATORIO</t>
  </si>
  <si>
    <t>532</t>
  </si>
  <si>
    <t>Instrumental médico y de laboratorio</t>
  </si>
  <si>
    <t>53201</t>
  </si>
  <si>
    <t>INSTRUMENTAL MÉDICO Y DE LABORATORIO</t>
  </si>
  <si>
    <t>5400</t>
  </si>
  <si>
    <t>Vehiculos y Equipo de Transporte</t>
  </si>
  <si>
    <t>541</t>
  </si>
  <si>
    <t>Vehículos y equipo terrestre</t>
  </si>
  <si>
    <t>54101</t>
  </si>
  <si>
    <t>VEHICULOS Y EQUIPO DE TRANSPORTE</t>
  </si>
  <si>
    <t>549</t>
  </si>
  <si>
    <t>Otros equipos de transporte</t>
  </si>
  <si>
    <t>54901</t>
  </si>
  <si>
    <t>5600</t>
  </si>
  <si>
    <t>Maquinaria, Otros Equipos y Herramientas</t>
  </si>
  <si>
    <t>562</t>
  </si>
  <si>
    <t>Maquinaria y equipo industrial</t>
  </si>
  <si>
    <t>56201</t>
  </si>
  <si>
    <t>MAQUINARIA Y EQUIPO INDUSTRIAL</t>
  </si>
  <si>
    <t>564</t>
  </si>
  <si>
    <t>Sistemas de aire acondicionado, calefacción y de refrigeración industrial y comercial</t>
  </si>
  <si>
    <t>56401</t>
  </si>
  <si>
    <t>SISTEMAS DE AIRE ACONDICIONADO, CALEFACCI?N Y DE REFRIGERACI?N INDUSTRIAL Y COMERCIAL</t>
  </si>
  <si>
    <t>565</t>
  </si>
  <si>
    <t>Equipo de comunicación y telecomunicación</t>
  </si>
  <si>
    <t>56501</t>
  </si>
  <si>
    <t>EQUIPO DE COMUNICACI?N Y TELECOMUNICACI?N</t>
  </si>
  <si>
    <t>566</t>
  </si>
  <si>
    <t>Equipos de generación eléctrica, aparatos y accesorios eléctricos</t>
  </si>
  <si>
    <t>56601</t>
  </si>
  <si>
    <t>EQUIPO DE GENERACI?N ELÉCTRICA, APARATOS Y ACCESORIOS ELÉCTRICOS</t>
  </si>
  <si>
    <t>56602</t>
  </si>
  <si>
    <t>567</t>
  </si>
  <si>
    <t>Herramientas y máquinas-herramienta</t>
  </si>
  <si>
    <t>56701</t>
  </si>
  <si>
    <t>HERRAMIENTAS Y M?QUINAS-HERRAMIENTA</t>
  </si>
  <si>
    <t>569</t>
  </si>
  <si>
    <t>Otros equipos</t>
  </si>
  <si>
    <t>56901</t>
  </si>
  <si>
    <t>OTROS EQUIPOS</t>
  </si>
  <si>
    <t>5700</t>
  </si>
  <si>
    <t>Activos Biologicos</t>
  </si>
  <si>
    <t>578</t>
  </si>
  <si>
    <t>ÁRBOLES Y PLANTAS</t>
  </si>
  <si>
    <t>57801</t>
  </si>
  <si>
    <t>?RBOLES Y PLANTAS</t>
  </si>
  <si>
    <t>5800</t>
  </si>
  <si>
    <t>Bienes Inmuebles</t>
  </si>
  <si>
    <t>581</t>
  </si>
  <si>
    <t>Terrenos</t>
  </si>
  <si>
    <t>58101</t>
  </si>
  <si>
    <t>TERRENOS</t>
  </si>
  <si>
    <t>5900</t>
  </si>
  <si>
    <t>Activos Intangibles</t>
  </si>
  <si>
    <t>591</t>
  </si>
  <si>
    <t>Software</t>
  </si>
  <si>
    <t>59101</t>
  </si>
  <si>
    <t>SOFTWARE</t>
  </si>
  <si>
    <t>597</t>
  </si>
  <si>
    <t>Licencias informáticas e intelectuales</t>
  </si>
  <si>
    <t>59701</t>
  </si>
  <si>
    <t>LICENCIAS INFORM?TICAS E INTELECTUALES</t>
  </si>
  <si>
    <t>6000</t>
  </si>
  <si>
    <t>Inversion Pública</t>
  </si>
  <si>
    <t>6100</t>
  </si>
  <si>
    <t>Obra Pública en Bienes de Dominio Público</t>
  </si>
  <si>
    <t>612</t>
  </si>
  <si>
    <t>Edificación no habitacional</t>
  </si>
  <si>
    <t>61201</t>
  </si>
  <si>
    <t>EDIFICACI?N NO  HABITACIONAL</t>
  </si>
  <si>
    <t>613</t>
  </si>
  <si>
    <t>Construcción de obras para el abastecimiento de agua, petróleo, gas, electricidad y telecomunicaciones</t>
  </si>
  <si>
    <t>61301</t>
  </si>
  <si>
    <t>CONSTRUCCI?N DE OBRAS PARA EL ABASTECIMIENTO DE AGUA, PETR?LEO, GAS, ELECTRICIDAD Y TELECOMUNICACIONES</t>
  </si>
  <si>
    <t>615</t>
  </si>
  <si>
    <t>Construcción de vías de comunicación</t>
  </si>
  <si>
    <t>61501</t>
  </si>
  <si>
    <t>CONSTRUCCI?N DE V?AS DE COMUNICACI?N</t>
  </si>
  <si>
    <t>6300</t>
  </si>
  <si>
    <t>Proyectos Productivos y Acciones de Fomento</t>
  </si>
  <si>
    <t>632</t>
  </si>
  <si>
    <t>Ejecución de proyectos productivos no incluidos en conceptos anteriores de este capítulo</t>
  </si>
  <si>
    <t>63201</t>
  </si>
  <si>
    <t>EJECUCI?N DE PROYECTOS PRODUCTIVOS NO INCLUIDOS EN CONCEPTOS ANTERIORES DE ESTE CAP?TULO</t>
  </si>
  <si>
    <t>7000</t>
  </si>
  <si>
    <t>Inversiones Financieras y Otras Provisiones</t>
  </si>
  <si>
    <t>7900</t>
  </si>
  <si>
    <t>Provisiones para Contingencias y Otras Erogaciones Especiales</t>
  </si>
  <si>
    <t>799</t>
  </si>
  <si>
    <t>Otras erogaciones especiales</t>
  </si>
  <si>
    <t>79901</t>
  </si>
  <si>
    <t>9000</t>
  </si>
  <si>
    <t>Deuda Pública</t>
  </si>
  <si>
    <t>9100</t>
  </si>
  <si>
    <t>Amortizacion de la Deuda Pública</t>
  </si>
  <si>
    <t>911</t>
  </si>
  <si>
    <t>Amortización de la deuda interna con instituciones de crédito</t>
  </si>
  <si>
    <t>91101</t>
  </si>
  <si>
    <t>AMORTIZACI?N DE LA DEUDA INTERNA CON INSTITUCIONES DE CRÉDITO</t>
  </si>
  <si>
    <t>9200</t>
  </si>
  <si>
    <t>Intereses de la Deuda Pública</t>
  </si>
  <si>
    <t>921</t>
  </si>
  <si>
    <t>Intereses de la deuda interna con instituciones de crédito</t>
  </si>
  <si>
    <t>92101</t>
  </si>
  <si>
    <t>INTERESES DE LA DEUDA INTERNA CON INSTITUCIONES  DE CRÉDITO</t>
  </si>
  <si>
    <t>DIRECCION DE MOVILIDAD Y CULTURA VIAL</t>
  </si>
  <si>
    <t>DESTINO</t>
  </si>
  <si>
    <t>00</t>
  </si>
  <si>
    <t>04</t>
  </si>
  <si>
    <t>05</t>
  </si>
  <si>
    <t>06</t>
  </si>
  <si>
    <t>07</t>
  </si>
  <si>
    <t>08</t>
  </si>
  <si>
    <t>09</t>
  </si>
  <si>
    <t>82</t>
  </si>
  <si>
    <t>12</t>
  </si>
  <si>
    <t>73</t>
  </si>
  <si>
    <t>13</t>
  </si>
  <si>
    <t>10</t>
  </si>
  <si>
    <t>11</t>
  </si>
  <si>
    <t>68</t>
  </si>
  <si>
    <t>69</t>
  </si>
  <si>
    <t>67</t>
  </si>
  <si>
    <t>76</t>
  </si>
  <si>
    <t>77</t>
  </si>
  <si>
    <t>70</t>
  </si>
  <si>
    <t>71</t>
  </si>
  <si>
    <t>20</t>
  </si>
  <si>
    <t>15</t>
  </si>
  <si>
    <t>16</t>
  </si>
  <si>
    <t>17</t>
  </si>
  <si>
    <t>18</t>
  </si>
  <si>
    <t>19</t>
  </si>
  <si>
    <t>14</t>
  </si>
  <si>
    <t>65</t>
  </si>
  <si>
    <t>66</t>
  </si>
  <si>
    <t>21</t>
  </si>
  <si>
    <t>23</t>
  </si>
  <si>
    <t>22</t>
  </si>
  <si>
    <t>80</t>
  </si>
  <si>
    <t>74</t>
  </si>
  <si>
    <t>24</t>
  </si>
  <si>
    <t>25</t>
  </si>
  <si>
    <t>30</t>
  </si>
  <si>
    <t>29</t>
  </si>
  <si>
    <t>28</t>
  </si>
  <si>
    <t>26</t>
  </si>
  <si>
    <t>27</t>
  </si>
  <si>
    <t>75</t>
  </si>
  <si>
    <t>31</t>
  </si>
  <si>
    <t>32</t>
  </si>
  <si>
    <t>33</t>
  </si>
  <si>
    <t>34</t>
  </si>
  <si>
    <t>35</t>
  </si>
  <si>
    <t>36</t>
  </si>
  <si>
    <t>37</t>
  </si>
  <si>
    <t>79</t>
  </si>
  <si>
    <t>49</t>
  </si>
  <si>
    <t>50</t>
  </si>
  <si>
    <t>45</t>
  </si>
  <si>
    <t>53</t>
  </si>
  <si>
    <t>38</t>
  </si>
  <si>
    <t>39</t>
  </si>
  <si>
    <t>51</t>
  </si>
  <si>
    <t>40</t>
  </si>
  <si>
    <t>42</t>
  </si>
  <si>
    <t>72</t>
  </si>
  <si>
    <t>81</t>
  </si>
  <si>
    <t>43</t>
  </si>
  <si>
    <t>44</t>
  </si>
  <si>
    <t>57</t>
  </si>
  <si>
    <t>41</t>
  </si>
  <si>
    <t>46</t>
  </si>
  <si>
    <t>47</t>
  </si>
  <si>
    <t>48</t>
  </si>
  <si>
    <t>52</t>
  </si>
  <si>
    <t>54</t>
  </si>
  <si>
    <t>55</t>
  </si>
  <si>
    <t>56</t>
  </si>
  <si>
    <t>58</t>
  </si>
  <si>
    <t>61</t>
  </si>
  <si>
    <t>64</t>
  </si>
  <si>
    <t>60</t>
  </si>
  <si>
    <t>62</t>
  </si>
  <si>
    <t>78</t>
  </si>
  <si>
    <t>59</t>
  </si>
  <si>
    <t>63</t>
  </si>
  <si>
    <t>RESERVAS TERRITORIALES</t>
  </si>
  <si>
    <t>POLICIA METROPOLITANA</t>
  </si>
  <si>
    <t>VEHICULO UTILITARIO / TODO TERRENO</t>
  </si>
  <si>
    <t>PATRULLAS</t>
  </si>
  <si>
    <t>OPERATIVOS POLICIA METROPOLITANA</t>
  </si>
  <si>
    <t>COMISIONADOS POLICIA METROPOLITANA</t>
  </si>
  <si>
    <t>ATLAS DE RIESGOS</t>
  </si>
  <si>
    <t>CAMELLONES</t>
  </si>
  <si>
    <t>CHIP</t>
  </si>
  <si>
    <t>INTERESES</t>
  </si>
  <si>
    <t>TLAJO IMPULSA</t>
  </si>
  <si>
    <t>BICICLETAS</t>
  </si>
  <si>
    <t>ANTENAS</t>
  </si>
  <si>
    <t>Cuenta Contable</t>
  </si>
  <si>
    <t>Cuenta inicial</t>
  </si>
  <si>
    <t>Partida Generica cta</t>
  </si>
  <si>
    <t>Partida Especifica cta</t>
  </si>
  <si>
    <t>Fuente 2 cta</t>
  </si>
  <si>
    <t>Proyecto cta</t>
  </si>
  <si>
    <t>Destino cta</t>
  </si>
  <si>
    <t>Origen cta</t>
  </si>
  <si>
    <t>Codigo Origen</t>
  </si>
  <si>
    <t>Origen (FF)</t>
  </si>
  <si>
    <t>Codigo Subfuncion</t>
  </si>
  <si>
    <t>Nombre Subfuncion</t>
  </si>
  <si>
    <t>Codigo Clasifi. Prog</t>
  </si>
  <si>
    <t>Detalle Clasifi Prog</t>
  </si>
  <si>
    <t>Cod. Dependencia</t>
  </si>
  <si>
    <t>Dependencia</t>
  </si>
  <si>
    <t>Codigo Programa</t>
  </si>
  <si>
    <t>Nombre programa</t>
  </si>
  <si>
    <t>Codigo Proyecto</t>
  </si>
  <si>
    <t>Proyecto</t>
  </si>
  <si>
    <t>Cod. Unidad Ejectura</t>
  </si>
  <si>
    <t>Centro costos</t>
  </si>
  <si>
    <t>Capitulo codigo</t>
  </si>
  <si>
    <t>Capitulo nombre</t>
  </si>
  <si>
    <t>Generica</t>
  </si>
  <si>
    <t>Descripción</t>
  </si>
  <si>
    <t>Codigo Destino</t>
  </si>
  <si>
    <t>Concepto Destino</t>
  </si>
  <si>
    <t>2.5-02-26</t>
  </si>
  <si>
    <t>FONDO DE APORTACIÓN AL FORTALECIMIENTO MUNICIPAL 2026 (FORTAMUN)</t>
  </si>
  <si>
    <t>3.8.4</t>
  </si>
  <si>
    <t>INNOVACIÓN</t>
  </si>
  <si>
    <t>Q</t>
  </si>
  <si>
    <t>Investigación y desarrollo</t>
  </si>
  <si>
    <t>12_26</t>
  </si>
  <si>
    <t>TLAJO EFICIENTE</t>
  </si>
  <si>
    <t>038_26</t>
  </si>
  <si>
    <t>DESPACHO DE LA COORDINACIÓN GENERAL DE I</t>
  </si>
  <si>
    <t>SERVICIOS GENERALES</t>
  </si>
  <si>
    <t>SERVICIOS DE ACCESO DE INTERNET, REDES Y PROCESAMIENTO DE INFORMACIÓN</t>
  </si>
  <si>
    <t>C4</t>
  </si>
  <si>
    <t>2.1.1</t>
  </si>
  <si>
    <t>ORDENACIÓN DE DESECHOS</t>
  </si>
  <si>
    <t>E</t>
  </si>
  <si>
    <t>Actividades del sector público, que realiza en for</t>
  </si>
  <si>
    <t>08_26</t>
  </si>
  <si>
    <t>TLAJO DINAMICO</t>
  </si>
  <si>
    <t>SERVICIO DE RECOLECCIÓN DE RESIDUOS</t>
  </si>
  <si>
    <t>021_26</t>
  </si>
  <si>
    <t>SIN DESCRIPCIÓN PARA DESTINOS 00</t>
  </si>
  <si>
    <t>1.7.1</t>
  </si>
  <si>
    <t>POLICÍA</t>
  </si>
  <si>
    <t>07_26</t>
  </si>
  <si>
    <t>TLAJO DE PAZ</t>
  </si>
  <si>
    <t>CAPACITACIONES Y RECLUTAMIENTO DE ELEMENTOS</t>
  </si>
  <si>
    <t>015_26</t>
  </si>
  <si>
    <t>MATERIALES Y SUMINISTROS</t>
  </si>
  <si>
    <t>PRENDAS DE PROTECCIÓN PARA SEGURIDAD PÚBLICA Y NACIONAL</t>
  </si>
  <si>
    <t>SERVICIOS DE CAPACITACIÓN</t>
  </si>
  <si>
    <t>RONDINES DE VIGILANCIA</t>
  </si>
  <si>
    <t>BIENES MUEBLES, INMUEBLES E INTANGIBLES</t>
  </si>
  <si>
    <t>OTROS EQUIPOS DE TRANSPORTES</t>
  </si>
  <si>
    <t>BICICLETAS ELECTRICAS</t>
  </si>
  <si>
    <t>1.7.2</t>
  </si>
  <si>
    <t>PROTECCIÓN CIVIL</t>
  </si>
  <si>
    <t>TLAJO A FUTURO</t>
  </si>
  <si>
    <t>FORTALECIMIENTO A PROTECCIÓN CIVIL Y BOMBEROS</t>
  </si>
  <si>
    <t>017_26</t>
  </si>
  <si>
    <t>ARRENDAMIENTO DE HELICOPTERO</t>
  </si>
  <si>
    <t>1.3.4</t>
  </si>
  <si>
    <t>FUNCIÓN PÚBLICA</t>
  </si>
  <si>
    <t>04_26</t>
  </si>
  <si>
    <t>PROYECTO DE PRESUPUESTO</t>
  </si>
  <si>
    <t>006_26</t>
  </si>
  <si>
    <t>DEUDA PUBLICA</t>
  </si>
  <si>
    <t>AMORTIZACIÓN DE LA DEUDA INTERNA CON INSTITUCIONES DE CRÉDITO</t>
  </si>
  <si>
    <t>05_26</t>
  </si>
  <si>
    <t>DESPLIEGUE OPERATIVO COMISARIA DE LA POLICIA</t>
  </si>
  <si>
    <t>007_26</t>
  </si>
  <si>
    <t>BIENES ADQUIRIDOS</t>
  </si>
  <si>
    <t>0</t>
  </si>
  <si>
    <t>1.1-00-26</t>
  </si>
  <si>
    <t>MUEBLES DE OFICINA Y ESTANTERÍA</t>
  </si>
  <si>
    <t>K</t>
  </si>
  <si>
    <t>Proyectos de inversión sujetos a registro en la Ca</t>
  </si>
  <si>
    <t>10_26</t>
  </si>
  <si>
    <t>PROGRAMA DE MEJORA, AMPLIACIÓN Y REAHABILITACIÓN DE LA INFRAESTRUCTURA MUNICIPAL</t>
  </si>
  <si>
    <t>033_26</t>
  </si>
  <si>
    <t>INVERSION PUBLICA</t>
  </si>
  <si>
    <t>EDIFICACIÓN NO  HABITACIONAL</t>
  </si>
  <si>
    <t>CONSTRUCCIÓN DE VÍAS DE COMUNICACIÓN</t>
  </si>
  <si>
    <t>2.2.3</t>
  </si>
  <si>
    <t>ABASTECIMIENTO DE AGUA</t>
  </si>
  <si>
    <t>OPERACIÓN EFICIENTE DE INFRAESTRUCTURA HIDRICA</t>
  </si>
  <si>
    <t>031_26</t>
  </si>
  <si>
    <t>DIRECCIÓN DE AGUA POTABLE E INFRAESTRUCT</t>
  </si>
  <si>
    <t>PRODUCTOS MINERALES NO METÁLICOS</t>
  </si>
  <si>
    <t>2.2.4</t>
  </si>
  <si>
    <t>ALUMBRADO PÚBLICO</t>
  </si>
  <si>
    <t>SISTEMA DE ILUMINACIÓN PÚBLICA</t>
  </si>
  <si>
    <t>020_26</t>
  </si>
  <si>
    <t>ENERGÍA ELÉCTRICA</t>
  </si>
  <si>
    <t>2.1.5</t>
  </si>
  <si>
    <t>PROTECCIÓN DE LA DIVERSIDAD BIOLÓGICA Y DEL PAISAJE</t>
  </si>
  <si>
    <t>OPERATIVOS DE MOVILIDAD Y SEGURIDAD VIAL</t>
  </si>
  <si>
    <t>045_26</t>
  </si>
  <si>
    <t>DIRECCIÓN DE MOVILIDAD Y CULTURA VIAL</t>
  </si>
  <si>
    <t>022_26</t>
  </si>
  <si>
    <t>V</t>
  </si>
  <si>
    <t>Servicios de protección y conservación ambiental</t>
  </si>
  <si>
    <t>ACOPIO Y SALUD ANIMAL</t>
  </si>
  <si>
    <t>024_26</t>
  </si>
  <si>
    <t>PRENDAS DE SEGURIDAD Y PROTECCIÓN PERSONAL</t>
  </si>
  <si>
    <t>1.3.5</t>
  </si>
  <si>
    <t>ASUNTOS JURÍDICOS</t>
  </si>
  <si>
    <t>03_26</t>
  </si>
  <si>
    <t>DEFENSORÍA LEGAL</t>
  </si>
  <si>
    <t>003_26</t>
  </si>
  <si>
    <t>MATERIALES, ÚTILES Y EQUIPOS MENORES DE OFICINA</t>
  </si>
  <si>
    <t>SERVICIOS LEGALES, DE CONTABILIDAD, AUDITORÍA Y RELACIONADOS</t>
  </si>
  <si>
    <t>MATERIALES, ÚTILES Y EQUIPOS MENORES DE TECNOLOGÍAS DE LA INFORMACIÓN Y COMUNICACIONES</t>
  </si>
  <si>
    <t>MATERIAL ELÉCTRICO Y ELECTRÓNICO</t>
  </si>
  <si>
    <t>REFACCIONES Y ACCESORIOS MENORES DE EQUIPO DE CÓMPUTO Y TECNOLOGÍAS DE LA INFORMACIÓN</t>
  </si>
  <si>
    <t>TELEFONÍA TRADICIONAL</t>
  </si>
  <si>
    <t>ARRENDAMIENTO DE MOBILIARIO Y EQUIPO DE ADMINISTRACIÓN, EDUCACIONAL Y RECREATIVO</t>
  </si>
  <si>
    <t>MULTIANUAL 11</t>
  </si>
  <si>
    <t>MULTIANUAL 16</t>
  </si>
  <si>
    <t>SERVICIOS DE CONSULTORÍA ADMINISTRATIVA, PROCESOS, TÉCNICA Y EN TECNOLOGÍAS DE LA INFORMACIÓN</t>
  </si>
  <si>
    <t>SERVICIOS PROFESIONALES, CIENTÍFICOS Y TÉCNICOS INTEGRALES</t>
  </si>
  <si>
    <t>INSTALACIÓN, REPARACIÓN Y MANTENIMIENTO DE MOBILIARIO Y EQUIPO DE ADMINISTRACIÓN, EDUCACIONAL Y RECREATIVO</t>
  </si>
  <si>
    <t>INSTALACIÓN, REPARACIÓN Y MANTENIMIENTO DE EQUIPO DE CÓMPUTO Y TECNOLOGÍA DE LA INFORMACIÓN</t>
  </si>
  <si>
    <t>EQUIPO DE COMUNICACIÓN Y TELECOMUNICACIÓN</t>
  </si>
  <si>
    <t>C5</t>
  </si>
  <si>
    <t>SOFTWARE CONTABLE</t>
  </si>
  <si>
    <t>LICENCIAS INFORMÁTICAS E INTELECTUALES</t>
  </si>
  <si>
    <t>2.3.1</t>
  </si>
  <si>
    <t>PRESTACIÓN DE SERVICIOS DE SALUD A LA COMUNIDAD</t>
  </si>
  <si>
    <t>TLAJO CERCANO</t>
  </si>
  <si>
    <t>FORTALECIMIENTO Y EQUIPAMIENTO DE UNIDADES MÉDICAS</t>
  </si>
  <si>
    <t>018_26</t>
  </si>
  <si>
    <t>524210240011</t>
  </si>
  <si>
    <t>524610240011</t>
  </si>
  <si>
    <t>524810240011</t>
  </si>
  <si>
    <t>MATERIALES COMPLEMENTARIOS</t>
  </si>
  <si>
    <t>524910240011</t>
  </si>
  <si>
    <t>OTROS MATERIALES Y ARTÍCULOS DE CONSTRUCCIÓN Y REPARACIÓN</t>
  </si>
  <si>
    <t>529110240011</t>
  </si>
  <si>
    <t>FERTILIZANTES, PESTICIDAS Y OTROS AGROQUÍMICOS</t>
  </si>
  <si>
    <t>INSTALACIÓN, REPARACIÓN Y MANTENIMIENTO DE EQUIPO E INSTRUMENTAL MÉDICO Y DE LABORATORIO</t>
  </si>
  <si>
    <t>EQUIPO DE GENERACIÓN ELÉCTRICA, APARATOS Y ACCESORIOS ELÉCTRICOS</t>
  </si>
  <si>
    <t>MATERIALES PARA EL REGISTRO E IDENTIFICACIÓN DE BIENES Y PERSONAS</t>
  </si>
  <si>
    <t>SERVICIOS DE APOYO ADMINISTRATIVO, FOTOCOPIADO E IMPRESIÓN</t>
  </si>
  <si>
    <t>FORMATOS IPH</t>
  </si>
  <si>
    <t>016_26</t>
  </si>
  <si>
    <t>DESPACHO DE LA COORDINACIÓN GENERAL DE P</t>
  </si>
  <si>
    <t>UTENSILIOS PARA EL SERVICIO DE ALIMENTACIÓN</t>
  </si>
  <si>
    <t>INSTALACIÓN, REPARACIÓN Y MANTENIMIENTO DE MAQUINARIA, OTROS EQUIPOS Y HERRAMIENTA</t>
  </si>
  <si>
    <t>3.7.1</t>
  </si>
  <si>
    <t>TURISMO</t>
  </si>
  <si>
    <t>11_26</t>
  </si>
  <si>
    <t>TLAJO POTENCIA</t>
  </si>
  <si>
    <t>ESCUELAS DE CHARRERIA</t>
  </si>
  <si>
    <t>037_26</t>
  </si>
  <si>
    <t>CIERRE ANUAL DE LA ESCUELA DE CHARRERIA</t>
  </si>
  <si>
    <t>FERIA DEL CABALLO</t>
  </si>
  <si>
    <t>TRANSFERENCIAS, ASIGNACIONES, SUBSIDIOS Y OTRAS AYUDAS</t>
  </si>
  <si>
    <t>FESTIVAL MICTLAN</t>
  </si>
  <si>
    <t>PROMOCIÓN CULTURAL Y APOYO A LAS TRADICIONES</t>
  </si>
  <si>
    <t>CAJITITLAN</t>
  </si>
  <si>
    <t>LIMPIEZA DE MINAS DE BASALTO</t>
  </si>
  <si>
    <t>ARBOL NAVIDEÑO Y PISTA HIELO</t>
  </si>
  <si>
    <t>FESTIVAL DEL MARIACHI</t>
  </si>
  <si>
    <t>CABALGATA</t>
  </si>
  <si>
    <t>FESTIVAL DEL CEMPASUCHIL</t>
  </si>
  <si>
    <t>ROSCA DE REYES</t>
  </si>
  <si>
    <t>FESTIVAL DEL SABOR</t>
  </si>
  <si>
    <t>FERIA DE LAS FLORES</t>
  </si>
  <si>
    <t>FESTIVAL DEL TACO</t>
  </si>
  <si>
    <t>APOYO A LAS TRADICIONES</t>
  </si>
  <si>
    <t>01_26</t>
  </si>
  <si>
    <t>DESPACHO DE LA OFICINA DE LA PRESIDENCIA MUNICIPAL</t>
  </si>
  <si>
    <t>001_26</t>
  </si>
  <si>
    <t>TELETON</t>
  </si>
  <si>
    <t>FIESTAS DE OCTUBRE</t>
  </si>
  <si>
    <t>ALDEA PASITOS</t>
  </si>
  <si>
    <t>BIBLIOREFRI</t>
  </si>
  <si>
    <t>02_26</t>
  </si>
  <si>
    <t>DESPACHO DE LA SECRETARÍA GENERAL</t>
  </si>
  <si>
    <t>002_26</t>
  </si>
  <si>
    <t>DIRECCIÓN EJECUTIVA DE LA SECRETARIA GEN</t>
  </si>
  <si>
    <t>RECURSOS RECAUDADOS DE MANERA EFICIENTE PROGRAMADOS</t>
  </si>
  <si>
    <t>004_26</t>
  </si>
  <si>
    <t>DESPACHO DE LA TESORERÍA MUNICIPAL</t>
  </si>
  <si>
    <t>005_26</t>
  </si>
  <si>
    <t>DIRECCIÓN DE PROCESOS ADMINISTRATIVOS Y</t>
  </si>
  <si>
    <t>ARTÍCULOS METÁLICOS PARA LA CONSTRUCCIÓN</t>
  </si>
  <si>
    <t>SERVICIOS POSTALES Y TELEGRÁFICOS</t>
  </si>
  <si>
    <t>SERVICIOS DE COBRANZA, INVESTIGACIÓN CREDITICIA Y SIMILAR</t>
  </si>
  <si>
    <t>SERVICIOS DE RECAUDACIÓN, TRASLADO Y CUSTODIA DE VALORES</t>
  </si>
  <si>
    <t>CONSERVACIÓN Y MANTENIMIENTO MENOR DE INMUEBLES</t>
  </si>
  <si>
    <t>CAT</t>
  </si>
  <si>
    <t>MEDIDORES</t>
  </si>
  <si>
    <t>VIÁTICOS EN EL PAÍS</t>
  </si>
  <si>
    <t>EQUIPO DE CÓMPUTO DE TECNOLOGÍAS DE LA INFORMACIÓN</t>
  </si>
  <si>
    <t>OTROS MOBILIARIOS Y EQUIPOS DE ADMINISTRACIÓN</t>
  </si>
  <si>
    <t>RECONOCIMIENTO CONTRA DERECHOS</t>
  </si>
  <si>
    <t>EJECUCIÓN DE PROYECTOS PRODUCTIVOS NO INCLUIDOS EN CONCEPTOS ANTERIORES DE ESTE CAPÍTULO</t>
  </si>
  <si>
    <t>PLANTAS DE TRATAMIENTO</t>
  </si>
  <si>
    <t>INVERSIONES FINANCIERAS Y OTRAS PROVISIONES</t>
  </si>
  <si>
    <t>OTRAS EROGACIONES ESPECIALES</t>
  </si>
  <si>
    <t>MODERNIZACION CATASTRAL</t>
  </si>
  <si>
    <t>REPARACIÓN Y MANTENIMIENTO DE EQUIPO DE TRANSPORTE</t>
  </si>
  <si>
    <t>MUEBLES, EXCEPTO DE OFICINA Y ESTANTERÍA</t>
  </si>
  <si>
    <t>SISTEMAS DE AIRE ACONDICIONADO, CALEFACCIÓN Y DE REFRIGERACIÓN INDUSTRIAL Y COMERCIAL</t>
  </si>
  <si>
    <t>PANELES SOLARES</t>
  </si>
  <si>
    <t>DESPLIEGUE OPERATIVO PROTECCIÓN CIVIL Y SERVICIOS MEDICOS</t>
  </si>
  <si>
    <t>06_26</t>
  </si>
  <si>
    <t>ATENCIÓN A EVENTOS DEL GOBIERNO MUNICIPAL</t>
  </si>
  <si>
    <t>009_26</t>
  </si>
  <si>
    <t>532910140011</t>
  </si>
  <si>
    <t>SEGUIMIENTO A LA AGENDA MUNICIPAL</t>
  </si>
  <si>
    <t>010_26</t>
  </si>
  <si>
    <t>LIMPIEZA DE MOBILIARIO</t>
  </si>
  <si>
    <t>POSADA GENERAL</t>
  </si>
  <si>
    <t>EVENTOS DE LA AGENDA MUNICIPAL</t>
  </si>
  <si>
    <t>INFORME DE GOBIERNO</t>
  </si>
  <si>
    <t>COMPRA DE MOBILIARIO</t>
  </si>
  <si>
    <t>PROCESOS ESTADISTICOS DEL MUNICIPIO</t>
  </si>
  <si>
    <t>011_26</t>
  </si>
  <si>
    <t>SEGUIMIENTO A LA POLÍTICA PÚBLICA DE GOBIERNO E IMAGEN INSTITUCIONAL</t>
  </si>
  <si>
    <t>012_26</t>
  </si>
  <si>
    <t>FIL</t>
  </si>
  <si>
    <t>COMUNICACIÓN ESTRATÉGICA DEL GOBIERNO</t>
  </si>
  <si>
    <t>013_26</t>
  </si>
  <si>
    <t>DIFUSIÓN POR RADIO, TELEVISIÓN Y OTROS MEDIOS DE MENSAJES SOBRE PROGRAMAS Y ACTIVIDADES GUBERNAMENTALES</t>
  </si>
  <si>
    <t>SERVICIOS DE CREATIVIDAD, PREPRODUCCIÓN Y PRODUCCIÓN DE PUBLICIDAD, EXCEPTO INTERNET</t>
  </si>
  <si>
    <t>SERVICIOS DE LA INDUSTRIA FÍLMICA, DEL SONIDO Y DEL VIDEO</t>
  </si>
  <si>
    <t>SERVICIO DE CREACIÓN Y DIFUSIÓN DE CONTENIDO EXCLUSIVAMENTE A  TRAVÉS DE INTERNET</t>
  </si>
  <si>
    <t>GENERAR PLANES Y ACCIONES ESTRATEGICAS EN LAS DIFERENTES LOCALIDADES DEL MUNICIPIO</t>
  </si>
  <si>
    <t>014_26</t>
  </si>
  <si>
    <t>COORDINACION GENERAL DE PROYECTOS ESTRAT</t>
  </si>
  <si>
    <t>OTROS PRODUCTOS QUÍMICOS</t>
  </si>
  <si>
    <t>COBRE IONIZADO</t>
  </si>
  <si>
    <t>SEÑALETICA</t>
  </si>
  <si>
    <t>HERRAMIENTAS Y MÁQUINAS-HERRAMIENTA</t>
  </si>
  <si>
    <t>BARREDORA</t>
  </si>
  <si>
    <t>SERVICIO DE MANTENIMIENTO EN LOS ESPACIOS PÚBLICOS</t>
  </si>
  <si>
    <t>019_26</t>
  </si>
  <si>
    <t>SERVICIOS DE JARDINERÍA Y FUMIGACIÓN</t>
  </si>
  <si>
    <t>SERVICIO DE RASTRO MUNICIPAL</t>
  </si>
  <si>
    <t>023_26</t>
  </si>
  <si>
    <t>09_26</t>
  </si>
  <si>
    <t>SIEMPRE CERCA</t>
  </si>
  <si>
    <t>027_26</t>
  </si>
  <si>
    <t>S</t>
  </si>
  <si>
    <t>Definidos en el Presupuesto de Egresos y los que s</t>
  </si>
  <si>
    <t>DESPACHO DE LA COORDINACIÓN GENERAL DE CERCANÍA Y CORRESPONSABILIDAD SOCIAL</t>
  </si>
  <si>
    <t>025_26</t>
  </si>
  <si>
    <t>APOYO A LAS AGENCIAS Y DELEGACIONES DEL MUNICIPIO</t>
  </si>
  <si>
    <t>TALLERES COMUNITARIOS DE PREVENCIÓN DE LAS VIOLENCIAS</t>
  </si>
  <si>
    <t>030_26</t>
  </si>
  <si>
    <t>MATERIALES Y ÚTILES DE ENSEÑANZA</t>
  </si>
  <si>
    <t>SIEMPRE APOYANDO TU ESCUELA</t>
  </si>
  <si>
    <t>028_26</t>
  </si>
  <si>
    <t>DIA DEL MAESTRO</t>
  </si>
  <si>
    <t>PROGRAMA DE APOYO A PRODUCTORES LADRILLEROS</t>
  </si>
  <si>
    <t>032_26</t>
  </si>
  <si>
    <t>PROGRAMA DE APOYO A LADRILLEROS</t>
  </si>
  <si>
    <t>PLAN DE MANEJO Y CONSERVACIÓN PARA LAS ESPECIES ARBOREAS</t>
  </si>
  <si>
    <t>EVENTO CUIDADORAS Y ESTUDIANTES DE SECUNDARIA</t>
  </si>
  <si>
    <t>TE CUIDAMOS SIEMPRE</t>
  </si>
  <si>
    <t>CHAMBA PARA TODAS Y TODOS</t>
  </si>
  <si>
    <t>029_26</t>
  </si>
  <si>
    <t>EDUCACIÓN SIEMPRE AL DIA</t>
  </si>
  <si>
    <t>BECAS Y OTRAS AYUDAS PARA PROGRAMAS DE CAPACITACIÓN</t>
  </si>
  <si>
    <t>ABC</t>
  </si>
  <si>
    <t>RENTA TU CASA</t>
  </si>
  <si>
    <t>SIEMPRE LISTOS</t>
  </si>
  <si>
    <t>MOCHILAS Y ÚTILES ESCOLARES</t>
  </si>
  <si>
    <t>SIEMPRE POR TU EDUCACIÓN</t>
  </si>
  <si>
    <t>ESTUDIANTES DE SECUNDARIA</t>
  </si>
  <si>
    <t>G</t>
  </si>
  <si>
    <t>Actividades destinadas a la reglamentación, verifi</t>
  </si>
  <si>
    <t>18_26</t>
  </si>
  <si>
    <t>ACOMPAÑAMIENTO EN AUDITORIAS</t>
  </si>
  <si>
    <t>044_26</t>
  </si>
  <si>
    <t>N</t>
  </si>
  <si>
    <t xml:space="preserve"> </t>
  </si>
  <si>
    <t>FONDO MUNICIPAL DE DESASTRES</t>
  </si>
  <si>
    <t>FONDO MUNICIPAL DESASTRES</t>
  </si>
  <si>
    <t>FOEDEN</t>
  </si>
  <si>
    <t>OBRAS MULTIANUALES</t>
  </si>
  <si>
    <t>CONSTRUCCIÓN DE OBRAS PARA EL ABASTECIMIENTO DE AGUA, PETRÓLEO, GAS, ELECTRICIDAD Y TELECOMUNICACIONES</t>
  </si>
  <si>
    <t>MULTIANUAL DE POZOS</t>
  </si>
  <si>
    <t>PRESUPUESTO PARTICIPATIVO</t>
  </si>
  <si>
    <t>M</t>
  </si>
  <si>
    <t xml:space="preserve">Actividades de apoyo administrativo desarrolladas </t>
  </si>
  <si>
    <t>008_26</t>
  </si>
  <si>
    <t>SERVICIOS PERSONALES</t>
  </si>
  <si>
    <t>OTRAS PRESTACIONES SOCIALES Y ECONÓMICAS</t>
  </si>
  <si>
    <t>COMISARIA</t>
  </si>
  <si>
    <t>3.2.1</t>
  </si>
  <si>
    <t>AGROPECUARIA</t>
  </si>
  <si>
    <t>CAMPAÑA DE SANIDAD ANIMAL</t>
  </si>
  <si>
    <t>035_26</t>
  </si>
  <si>
    <t>PRODUCTOS QUÍMICOS, FARMACÉUTICOS Y DE LABORATORIO ADQUIRIDOS COMO MATERIA PRIMA</t>
  </si>
  <si>
    <t>ELABORACION Y ENTREGA DE COMPOSTA</t>
  </si>
  <si>
    <t>EXPO AGROPECUARIA</t>
  </si>
  <si>
    <t>HERRAMIENTAS A PESCADORES</t>
  </si>
  <si>
    <t>PERSONAL OPERATIVO  PESCA</t>
  </si>
  <si>
    <t>APICULTORES</t>
  </si>
  <si>
    <t>SUBSIDIOS A LA PRODUCCIÓN</t>
  </si>
  <si>
    <t>APOYO A LA PRODUCCION DE MAIZ</t>
  </si>
  <si>
    <t>PRODUCTORES DE MAIZ</t>
  </si>
  <si>
    <t>APOYO A LA REHABILITACION DE SUELOS</t>
  </si>
  <si>
    <t>CAL AGRICOLA</t>
  </si>
  <si>
    <t>APOYO AL SECTOR PESQUERO</t>
  </si>
  <si>
    <t>INDEMNIZACION Y ADQUISICION DE SEMOVIENTES</t>
  </si>
  <si>
    <t>INDEMNIZACIÓN AL PRODUCTOR GANADERO</t>
  </si>
  <si>
    <t>PRODUCTOS QUÍMICOS BÁSICOS</t>
  </si>
  <si>
    <t>FIBRAS SINTÉTICAS, HULES PLÁSTICOS Y DERIVADOS</t>
  </si>
  <si>
    <t>CORRECTIVOS</t>
  </si>
  <si>
    <t>SERVICIOS DE DISEÑO, ARQUITECTURA, INGENIERÍA Y ACTIVIDADES RELACIONADAS</t>
  </si>
  <si>
    <t>PREVENTIVO</t>
  </si>
  <si>
    <t>CNA</t>
  </si>
  <si>
    <t>2.2.7</t>
  </si>
  <si>
    <t>DESARROLLO REGIONAL</t>
  </si>
  <si>
    <t>ADMINISTRACIÓN CENTRAL DE LA COORDINACIÓN GENERAL DE POTENCIA ECONÓMICA</t>
  </si>
  <si>
    <t>034_26</t>
  </si>
  <si>
    <t>DESPACHO DE LA COORDINACIÓN GENERAL DE D</t>
  </si>
  <si>
    <t>FORO EMPRESARIAL</t>
  </si>
  <si>
    <t>FERIAS DEL EMPLEO</t>
  </si>
  <si>
    <t>CRECIENDO JUNTOS</t>
  </si>
  <si>
    <t>036_26</t>
  </si>
  <si>
    <t>INCUBADORA</t>
  </si>
  <si>
    <t>APOYOS SIEMPRE CERCA</t>
  </si>
  <si>
    <t>535810260011</t>
  </si>
  <si>
    <t>RENOVACIÓN DE LUMINARIAS LED</t>
  </si>
  <si>
    <t>POSTES PARA ALUMBRADO</t>
  </si>
  <si>
    <t>2.4.2</t>
  </si>
  <si>
    <t>CULTURA</t>
  </si>
  <si>
    <t>POLITICA CULTURAL DE TLAJOMULCO DE ZUÑIGA</t>
  </si>
  <si>
    <t>026_26</t>
  </si>
  <si>
    <t>2.4.1</t>
  </si>
  <si>
    <t>DEPORTE Y RECREACIÓN</t>
  </si>
  <si>
    <t>14_26</t>
  </si>
  <si>
    <t>ACTIVIDADES DEPORTIVAS Y RECREATIVAS EN EL MUNICIPIO</t>
  </si>
  <si>
    <t>040_26</t>
  </si>
  <si>
    <t>15_26</t>
  </si>
  <si>
    <t>INSTITUTO DE ALTERNATIVAS PARA LOS JÓVENES (INDAJO)</t>
  </si>
  <si>
    <t>PROGRAMAS Y ACCIONES CULTURALES, RECREATIVOS Y DEPORTIVAS</t>
  </si>
  <si>
    <t>041_26</t>
  </si>
  <si>
    <t>2.6.8</t>
  </si>
  <si>
    <t>OTROS GRUPOS VULNERABLES</t>
  </si>
  <si>
    <t>13_26</t>
  </si>
  <si>
    <t>ATENCIÓN PARA PERSONAS CON DISCAPACIDAD INTELECTUAL</t>
  </si>
  <si>
    <t>039_26</t>
  </si>
  <si>
    <t>16_26</t>
  </si>
  <si>
    <t>ATENCION A MUJERES DEL MUNICIPIO</t>
  </si>
  <si>
    <t>042_26</t>
  </si>
  <si>
    <t>2.6.3</t>
  </si>
  <si>
    <t>FAMILIA E HIJOS</t>
  </si>
  <si>
    <t>17_26</t>
  </si>
  <si>
    <t>SISTEMA INTEGRAL PARA EL DESARROLLO DE LA FAMILIA</t>
  </si>
  <si>
    <t>043_26</t>
  </si>
  <si>
    <t>1.6-01-26</t>
  </si>
  <si>
    <t>PARTICIPACIONES ESTATALES 2026</t>
  </si>
  <si>
    <t>EVENTUAL</t>
  </si>
  <si>
    <t>RETRIBUCIONES POR SERVICIOS DE CARÁCTER SOCIAL</t>
  </si>
  <si>
    <t>GRATIFICACIÓN DE FIN DE AÑO</t>
  </si>
  <si>
    <t>CUOTAS AL IMSS POR ENFERMEDADES Y MATERNIDAD (Modalidad 38)</t>
  </si>
  <si>
    <t>PLANTILLA</t>
  </si>
  <si>
    <t>IMPACTO AL SALARIO EN EL TRANSCURSO DEL AÑO</t>
  </si>
  <si>
    <t>2.6-01-26</t>
  </si>
  <si>
    <t>SUBSIDIO POLICÍA METROPOLITANA 2026 (APORTACIÓN ESTATAL)</t>
  </si>
  <si>
    <t>1.5-01-26</t>
  </si>
  <si>
    <t>PARTICIPACIONES FEDERALES 2026</t>
  </si>
  <si>
    <t>2.5-02-25</t>
  </si>
  <si>
    <t>FONDO DE APORTACIÓN AL FORTALECIMIENTO MUNICIPAL 2025 (FORTAMUN)</t>
  </si>
  <si>
    <t>Reintegro de Remanentes de Recursos Federales y Estatales</t>
  </si>
  <si>
    <t>2.6-01-25</t>
  </si>
  <si>
    <t>SUBSIDIO POLICÍA METROPOLITANA 2025 (APORTACIÓN ESTATAL)</t>
  </si>
  <si>
    <t>2.5-01-25</t>
  </si>
  <si>
    <t>FONDO DE APORTACIÓN A LA INFRAESTRUCTURA SOCIAL MUNICIPAL 2025 (FAISMUN)</t>
  </si>
  <si>
    <t>2.5-01-26</t>
  </si>
  <si>
    <t>FONDO DE APORTACIÓN A LA INFRAESTRUCTURA SOCIAL MUNICIPAL 2026 (FAISMUN)</t>
  </si>
  <si>
    <t>563210480011</t>
  </si>
  <si>
    <t>CONCEPTO DESTINO</t>
  </si>
  <si>
    <t>PROGRAMATICO</t>
  </si>
  <si>
    <t>NOMBRE PROGRAMATICO</t>
  </si>
  <si>
    <t>MODIFICACIONES</t>
  </si>
  <si>
    <t>3RA MODIFICACIÓN</t>
  </si>
  <si>
    <t>IMPORTE AJUSTADO</t>
  </si>
  <si>
    <t>INICIAL</t>
  </si>
  <si>
    <t>AJUSTE</t>
  </si>
  <si>
    <t>NOMBRE FINALIDAD</t>
  </si>
  <si>
    <t>NOMBRE FUNCIÓN</t>
  </si>
  <si>
    <t>NOMBRE SUBFUNCIÓN</t>
  </si>
  <si>
    <t>NOMBRE CAPITULO</t>
  </si>
  <si>
    <t>PARTIDA GENERICA</t>
  </si>
  <si>
    <t>NOMBRE GENERICA</t>
  </si>
  <si>
    <t>PARTIDA ESPECIFICA</t>
  </si>
  <si>
    <t>NOMBRE PARTIDA</t>
  </si>
  <si>
    <t>MUEBLES DE OFICINA Y ESTANTERÍ</t>
  </si>
  <si>
    <t>Finalidad</t>
  </si>
  <si>
    <t>Función</t>
  </si>
  <si>
    <t>Tipo de gasto</t>
  </si>
  <si>
    <t>GOBIERNO</t>
  </si>
  <si>
    <t>COORDINACION DE LA POLITICA DE GOBIERNO</t>
  </si>
  <si>
    <t>Apoyo para el desarrollo de las funciones de gobierno</t>
  </si>
  <si>
    <t>GASTO CORRIENTE</t>
  </si>
  <si>
    <t>Prestación de Servicios Públicos</t>
  </si>
  <si>
    <t>DESARROLLO ECONOMICO</t>
  </si>
  <si>
    <t xml:space="preserve">CIENCIA, TECNOLOGIA E INNOVACION </t>
  </si>
  <si>
    <t>DESARROLLO SOCIAL</t>
  </si>
  <si>
    <t>SALUD</t>
  </si>
  <si>
    <t xml:space="preserve">PROTECCION AMBIENTAL </t>
  </si>
  <si>
    <t>ASUNTOS DE ORDEN PÚBLICO Y DE SEGURIDAD INTERIOR</t>
  </si>
  <si>
    <t>TURSIMO</t>
  </si>
  <si>
    <t>AGROPECUARIA, SILVICULTURA, PESCA Y CAZA</t>
  </si>
  <si>
    <t xml:space="preserve">VIVIENDA Y SERVICIOS A LA COMUNIDAD </t>
  </si>
  <si>
    <t>Subsidios sujetos a Reglas de Operación</t>
  </si>
  <si>
    <t>Regulación y supervisión</t>
  </si>
  <si>
    <t>19_26</t>
  </si>
  <si>
    <t>RECREACION, CULTURA Y OTRAS MANIFESTACIONES SOCIALES</t>
  </si>
  <si>
    <t>Atención a desastres por eventos naturales</t>
  </si>
  <si>
    <t>AMORTIZACIÓN DE LA DEUDA Y DISMINUCIÓN DE PASIVOS</t>
  </si>
  <si>
    <t xml:space="preserve">PROTECCION SOCIAL </t>
  </si>
  <si>
    <t xml:space="preserve">MOVILIDAD ESCOLAR </t>
  </si>
  <si>
    <t>MOVILIDAD SUSTENTABLE</t>
  </si>
  <si>
    <t>GASTO CAPITAL</t>
  </si>
  <si>
    <t>1.1-14-26</t>
  </si>
  <si>
    <t>RECURSOS FISCALES (RESERVAS TERRITORIALES) 2026</t>
  </si>
  <si>
    <t>Proyectos de Inversión en Infraestructura y Obra Pública</t>
  </si>
  <si>
    <t>20_26</t>
  </si>
  <si>
    <t>SERVICIOS DE SALUD DEL MUNICIPIO</t>
  </si>
  <si>
    <t>DEPENDENCIA</t>
  </si>
  <si>
    <t>CENTRO DE COSTOS</t>
  </si>
  <si>
    <t>Etiquetas de fila</t>
  </si>
  <si>
    <t>Total general</t>
  </si>
  <si>
    <t>Suma de IMPORTE AJUSTADO</t>
  </si>
  <si>
    <t>Suma de MODIFICACIONES</t>
  </si>
  <si>
    <t>Suma de 3RA MODIFICACIÓN</t>
  </si>
  <si>
    <t>SUMAR MAIZ</t>
  </si>
  <si>
    <t>DIRECCIÓN DE RECURSOS MATERIALES</t>
  </si>
  <si>
    <t>DESPACHO DE LA DIRECCIÓN DE RECURSOS MATERIALES</t>
  </si>
  <si>
    <t>049</t>
  </si>
  <si>
    <t>0048</t>
  </si>
  <si>
    <t>DESPACHO DE LA COORDINACIÓN  DE GESTIÓN DEL TERRITORIO</t>
  </si>
  <si>
    <t>Maquinaria, otros equipos y herramientas</t>
  </si>
  <si>
    <t>MAQUINARIA Y EQUIPO AGROPECUARIO</t>
  </si>
  <si>
    <t>046_26</t>
  </si>
  <si>
    <t>047_26</t>
  </si>
  <si>
    <t>CODIGO PROGRAMA</t>
  </si>
  <si>
    <t>NOMBRE PROGRAMA</t>
  </si>
  <si>
    <t>PROYECTO</t>
  </si>
  <si>
    <t>NOMBRE PROYECTO</t>
  </si>
  <si>
    <t>FERIAL DEL LIBRO DE TLAJOMULCO</t>
  </si>
  <si>
    <t>APOYO A FESTIVALES CULTURALES ARTISTICOS - APORTACIÓN FEDERAL 2026</t>
  </si>
  <si>
    <t>SADER - APORTACIÓN ESTATAL 2026</t>
  </si>
  <si>
    <t>PROGRAMA MUNICIPAL DE ROBOTICA EDUCATIVA Y DESARROLLO TECNOLOGICO DE EDUCACIÓN BASICA</t>
  </si>
  <si>
    <t>PARTICIPACIONES 2025</t>
  </si>
  <si>
    <t>MEJORA DE AVENIDAS</t>
  </si>
  <si>
    <t>FONDO DE APORTACIONES A LA INFRAESTRUCTURA SOCIAL MUNICIPAL 2025 (FAISMUN)</t>
  </si>
  <si>
    <t>SUBSIDIO A LA POLICIA METROPOLITANA 2025</t>
  </si>
  <si>
    <t>FONDO DE APORTACIONES AL FORTALECIMIENTO MUNICIPAL 2025 (FORTAMUN)</t>
  </si>
  <si>
    <t xml:space="preserve"> 3RA MODIFICACIÓN</t>
  </si>
  <si>
    <t>Total</t>
  </si>
  <si>
    <t>INVERSIÓN PÚBLICA</t>
  </si>
  <si>
    <t>DEUDA PÚBLICA</t>
  </si>
  <si>
    <t>CAPITULO DEL GASTO</t>
  </si>
  <si>
    <t>PREVISIONES DE CARÁCTER LABORAL, ECONOMICA Y DE SEGURIDAD SOCIAL</t>
  </si>
  <si>
    <t>Nombre del Capitulo</t>
  </si>
  <si>
    <t xml:space="preserve"> Capitulo del Gasto</t>
  </si>
  <si>
    <t xml:space="preserve"> APOYOS Y SUBSIDIOS</t>
  </si>
  <si>
    <t xml:space="preserve"> Clasificación Funcional del Gasto</t>
  </si>
  <si>
    <t xml:space="preserve"> TIPO DE GASTO</t>
  </si>
  <si>
    <t>APOYO PARA EL FOMENTO A LA APICULTURA</t>
  </si>
  <si>
    <t>ARBOLES Y PLANTAS</t>
  </si>
  <si>
    <t>MATERIALES Y UTILES DE IMPRESIÓN Y REPRODUCCION</t>
  </si>
  <si>
    <t xml:space="preserve">ESTADO DEL PRESUPUESTO </t>
  </si>
  <si>
    <t>PROGRAMA Y PROYECTO</t>
  </si>
  <si>
    <t xml:space="preserve">
PROGRAMA DE INVERSIÓN PÚBLICA MULTIANUAL 2025-2027
</t>
  </si>
  <si>
    <t>HASTA POR LA CANTIDAD DE:</t>
  </si>
  <si>
    <t>partida</t>
  </si>
  <si>
    <t xml:space="preserve"> No.  </t>
  </si>
  <si>
    <t>LOCALIDAD</t>
  </si>
  <si>
    <t>MONTO TOTAL</t>
  </si>
  <si>
    <t>EJERCICIO 2025</t>
  </si>
  <si>
    <t>EJERCICIO 2026</t>
  </si>
  <si>
    <t>EJERCICIO 2027</t>
  </si>
  <si>
    <t>ZAPOTE DEL VALLE</t>
  </si>
  <si>
    <t>MODERNIZACIÓN Y CONSERVACIÓN DE LA VIALIDAD CARRETERA AL ZAPOTE ALEDAÑA AL CANAL ATEQUIZA.</t>
  </si>
  <si>
    <t>ZONA REAL DEL VALLE</t>
  </si>
  <si>
    <t>RENOVACIÓN DE INFRAESTRUCTURA VIAL E HIDROSANITARIA SOBRE ADOLF HORN EN SU 1RA ETAPA DE ARROYO SECO A VÍAS DEL FERROCARRIL</t>
  </si>
  <si>
    <t>LOMAS DEL SUR</t>
  </si>
  <si>
    <t>CONSTRUCCIÓN DE PRIMER BOSQUE URBANO EN EL MUNICIPIO DE TLAJOMULCO DE ZUÑIGA EN LA ACTUAL UNIDAD DEPORTIVA DE LOMAS DEL SUR</t>
  </si>
  <si>
    <t>ZONA VALLES</t>
  </si>
  <si>
    <t>CONSTRUCCIÓN DE COMISARÍA Y ACADEMIA DE POLICIA EN ZONA VALLES.</t>
  </si>
  <si>
    <t>CORREDOR CHAPALA</t>
  </si>
  <si>
    <t>CENTRO ADMINISTRATIVO</t>
  </si>
  <si>
    <t>SAN AGUSTIN</t>
  </si>
  <si>
    <t>VASO REGULADOR LAGUNITAS</t>
  </si>
  <si>
    <t>SAN SEBASTIAN EL GRANDE</t>
  </si>
  <si>
    <t>CONSTRUCCIÓN DE MERCADO</t>
  </si>
  <si>
    <t>LA TIJERA</t>
  </si>
  <si>
    <t>MODERNIZACIÓN DE AVENIDA LA TIJERA COMO PARTE MEDULAR DE LA CONECTIVIDAD EN EL CORREDOR LÓPEZ MATEOS CAMINO REAL A COLIMA .</t>
  </si>
  <si>
    <t>LOPEZ MATEOS</t>
  </si>
  <si>
    <t>SANTA FE</t>
  </si>
  <si>
    <t>REHABILITACIÓN Y CONSERVACIÓN RUTINARIA  DE CLÚSTERS.</t>
  </si>
  <si>
    <t xml:space="preserve">CONSTRUCCION DEL CENTRO DE COMANDO, CONTROL, COMPUTO, COMUNICACIÓN Y CONTACTO (C5) PARA EL GOBIERNO DE TLAJOMULCO DE ZUÑIGA, JALISCO. </t>
  </si>
  <si>
    <t>VARIOS</t>
  </si>
  <si>
    <t>PROGRAMA DE PERFORACION Y EQUIPAMIENTO DE POZOS Y MEJORA DE LA INFRAESTRUCTURA DE AGUA POTABLE PARA EL MUNICIPIO DE TLAJOMULCO DE ZUÑIGA.</t>
  </si>
  <si>
    <t>INVERSIÓN TOTAL</t>
  </si>
  <si>
    <t xml:space="preserve">CONCEPTO </t>
  </si>
  <si>
    <t>EJERCICIO 2024</t>
  </si>
  <si>
    <t>1. Adquisición y del servicio de mejoramiento y mantenimiento integral urbano con camiones de corresponsabilidad para las localidades del municipio de Tlajomulco de Zúñiga, Jalisco.</t>
  </si>
  <si>
    <t>2. Adquisición del Servicio de Seguro para el Parque Vehicular para el Gobierno de Tlajomulco de Zúñiga, Jalisco.</t>
  </si>
  <si>
    <t>N/A</t>
  </si>
  <si>
    <t>3. Adquisición del Servicio de Seguro de Gastos Médicos Mayores para el personal Operativo de la Comisaria de la policia preventiva del Municipio de Tlajomulco de Zúñiga, Jalisco.</t>
  </si>
  <si>
    <t>4. Adquisición del Servicio de Seguro de Vida para el personal Administrativo y operativo del Gobierno de Tlajomulco de Zúñiga, Jalisco.</t>
  </si>
  <si>
    <t>5. Adquisición del servicio de Impresión en diversos formatos para el Gobierno de Tlajomulco de Zúñiga, Jalisco.</t>
  </si>
  <si>
    <t>6. Proyecto de Modernización Catastral para el Municipio de Tlajomulco de Zúñiga, Jalisco.</t>
  </si>
  <si>
    <t>7. Arrendamiento puro de vehiculos electricos y utilitarios para el Gobierno Municipal de Tlajomulco de Zúñiga, Jalisco.</t>
  </si>
  <si>
    <t>7. 1 Adendum de Arrendamiento puro de vehiculos electricos y utilitarios para el Gobierno Municipal de Tlajomulco de Zúñiga, Jalisco.</t>
  </si>
  <si>
    <t>8. Arrendamiento puro de vehiculos blinados para el Gobierno Municipal de Tlajomulco de Zúñiga, Jalisco.</t>
  </si>
  <si>
    <t>9. Arrendamiento puro de vehiculos se emergencias, seguridad y otras dependencias del Gobierno Municipal de Tlajomulco de Zúñiga, Jalisco.</t>
  </si>
  <si>
    <t>10. Arrendamiento puro de maquinaria del Gobierno Municipal de Tlajomulco de Zúñiga, Jalisco.</t>
  </si>
  <si>
    <t>11. Arrendamiento puro para el equipamiento de equipo  de computo y técnologico del Gobierno Municpal de Tlajomulco de Zuñiga, Jalisco.</t>
  </si>
  <si>
    <t>12. Prestación de Servicios Profesionales en Recuperación de Cartera Vencida de Obligaciones Fiscales del Municipio de Tlajomulco de Zúñiga, Jalisco.</t>
  </si>
  <si>
    <t>Depende de la cantidad recuperada</t>
  </si>
  <si>
    <t>13. Equipamiento del Centro de Comando, Control, Computo, Comunicación y Contacto (C5) para el Gobierno de Tlajomulco de Zuñiga, Jalisco.</t>
  </si>
  <si>
    <t>14. Adquisición de Software Contable y Administrativo para el Gobierno del Municipio de Tlajomulco de Zúñiga, Jalisco.</t>
  </si>
  <si>
    <t>15. Adquisición de Servicio de Rastreo de Vehiculos Oficiales a Través de GPS</t>
  </si>
  <si>
    <t>16. Impresiones, Fotocopiados y Digitalización de Documentos para el Municipio de Tlajomulco de Zuñiga, Jalisco.</t>
  </si>
  <si>
    <t>17. Programa de rehabilitación, mantenimiento y mejora de la Infraestructura Hidraulica para el Municipio de Tlajomulco de Zuñiga.</t>
  </si>
  <si>
    <t>18. Servicio de vigilancia para unidades administrativas, predios, ubicaciones con infraestructura hidraulica, unidades deportivas y oficinas centrales del municipio de tlajomulco de zuñiga, jalisco.</t>
  </si>
  <si>
    <t>19.- Servicio preventivo y de reparación de vehículos de motor gasolina.</t>
  </si>
  <si>
    <t>20.- Servicio preventivo y correctivo de maquinaria y vehículos de motor disel.</t>
  </si>
  <si>
    <t>21.- Servicio preventivo y de reparación de motocicletas.</t>
  </si>
  <si>
    <t>22.- Servicio de mantenimiento y rehabilitación de pozos y sistemas de bombeo, ubicados en las diferentes localidades del Municipio de Tlajomulco de Zúñiga.</t>
  </si>
  <si>
    <t>23.- Modernizacion, instalación y mantenimiento de camaras de vigilanciadel C5.</t>
  </si>
  <si>
    <t>Rehabilitación de pavimentos, mediante diferentes métodos, en vialidades de las colonias: Chulavista, Santa Fe, Las Luces y Valle de Tejeda. en el municipio de Tlajomulco de Zúñiga, Jalisco. Frente 1.</t>
  </si>
  <si>
    <t>Rehabilitación de pavimentos, mediante diferentes métodos, en vialidades de las colonias: Chulavista, Santa Fe, Las Luces y Valle de Tejeda. en el municipio de Tlajomulco de Zúñiga, Jalisco. Frente 2.</t>
  </si>
  <si>
    <t>Rehabilitación de pavimentos, mediante diferentes métodos, en vialidades de las colonias: Lomas del Sur, Eucaliptos, Valle Dorado, Real del Valle, Av. Jesús Michel González y Boulevard Distrito Federal, en el municipio de Tlajomulco de Zúñiga, Jalisco. Frente 1.</t>
  </si>
  <si>
    <t>Rehabilitación de pavimentos, mediante diferentes métodos, en vialidades de las colonias: Lomas del Sur, Eucaliptos, Valle Dorado, Real del Valle, Av. Jesús Michel González y Boulevard Distrito Federal, en el municipio de Tlajomulco de Zúñiga, Jalisco. Frente 2.</t>
  </si>
  <si>
    <t>Renovación de infraestructura hidrosanitaria y pavimentos en la Av. Higuera, desde Circuito Metropolitano hasta Prolongación Escobedo, incluye: sustitución de redes, alumbrado, banquetas y vegetación, en el municipio de Tlajomulco de Zúñiga, Jalisco.</t>
  </si>
  <si>
    <t>Pavimentación en concreto hidráulico, de las avenidas "Camino a la Coladera", de Av. Elementia hacia Camino al Cortijo y Calle 16 de Septiembre, de Calle Mirador hacia Av. Paseo de las Orquídeas, en el municipio de Tlajomulco de Zúñiga, Jalisco.</t>
  </si>
  <si>
    <t>Rehabilitación integral de Av. Adolf B. Horn Jr, desde ingreso poniente al aeropuerto hasta Fraccionamiento Arvento, en el municipio de Tlajomulco de Zúñiga, Jalisco.</t>
  </si>
  <si>
    <t>Segunda etapa de programa para la mejora de la infraestructura hidráulica de agua potable y saneamiento, para el municipio de Tlajomulco de Zúñiga, Jalisco.</t>
  </si>
  <si>
    <t>CABCERA</t>
  </si>
  <si>
    <t>ADOLF B. HORN JR</t>
  </si>
  <si>
    <t>EJECUCIÓN DE PROYECTOS PRODUCTIVOS NO INCLUIDOS EN CONCEPTOS ANTERIORES DE ESTE CAPÍTULO-RECURSOS FISCALES-SIN DESCRIPCIÓN PARA DESTINOS 00</t>
  </si>
  <si>
    <t>Valores</t>
  </si>
  <si>
    <t>24- Servicio de Recuperación de impuestos</t>
  </si>
  <si>
    <t>25- Servicio de abasto de agua potable mediante camión tipo pipa</t>
  </si>
  <si>
    <t>PARTICIPACIONES 2024</t>
  </si>
  <si>
    <t>Materiales y útiles de impresión y reproducción</t>
  </si>
  <si>
    <t>RETRIBUCIONES POR SERVICIOS DE CARACTER SOCIAL</t>
  </si>
  <si>
    <t>OTRAS PRESTACIONES SOCIALES Y ECONOMICAS</t>
  </si>
  <si>
    <t>OTROS EQUIPOS DE TRANSPORTE</t>
  </si>
  <si>
    <t>2DA MODIFICACIÓN</t>
  </si>
  <si>
    <t>AMPLIACIÓN</t>
  </si>
  <si>
    <t>FUENTES DE FINANCIAMIENTO</t>
  </si>
  <si>
    <t>GASTO DE CAPITAL</t>
  </si>
  <si>
    <t>ARMORTIZACIÓN DE LA DEUDA Y DISMINUCIÓN DE PASIVOS</t>
  </si>
  <si>
    <t>2da Modificación</t>
  </si>
  <si>
    <t>Modificación</t>
  </si>
  <si>
    <t>3ra Modificación</t>
  </si>
  <si>
    <t>Capitulo</t>
  </si>
  <si>
    <t>Capitulo Nombre</t>
  </si>
  <si>
    <t>MUNICIPIO DE TLAJOMULCO DE ZÚÑIGA, JALISCO</t>
  </si>
  <si>
    <t>3RA MODIFICACION A LA LEY DE INGRESOS PARA EL EJERCICIO FISCAL 2026</t>
  </si>
  <si>
    <t>CRI/LI</t>
  </si>
  <si>
    <t>DESCRIPCIÓN</t>
  </si>
  <si>
    <t>3RA AMPLIACIÓN</t>
  </si>
  <si>
    <t>TOTAL</t>
  </si>
  <si>
    <t>IMPUESTOS</t>
  </si>
  <si>
    <t>IMPUESTOS SOBRE LOS INGRESOS</t>
  </si>
  <si>
    <t>1.1.1</t>
  </si>
  <si>
    <t>Impuestos sobre espectáculos públicos</t>
  </si>
  <si>
    <t>1.1.1.1</t>
  </si>
  <si>
    <t>Función de circo y espectáculos de carpa</t>
  </si>
  <si>
    <t>1.1.1.2</t>
  </si>
  <si>
    <t>Conciertos, presentación de artistas, audiciones musicales, funciones de box, lucha libre, futbol, básquetbol, beisbol y otros espectáculos deportivos.</t>
  </si>
  <si>
    <t>1.1.1.3</t>
  </si>
  <si>
    <t>Peleas de gallos, palenques, carreras de caballos y similares</t>
  </si>
  <si>
    <t>1.1.1.4</t>
  </si>
  <si>
    <t>Eventos y espectáculos deportivos</t>
  </si>
  <si>
    <t>1.1.1.5</t>
  </si>
  <si>
    <t>Espectáculos culturales, teatrales, ballet, ópera y taurinos</t>
  </si>
  <si>
    <t>1.1.1.6</t>
  </si>
  <si>
    <t>Espectáculos taurinos y ecuestres</t>
  </si>
  <si>
    <t>1.1.1.7</t>
  </si>
  <si>
    <t>Otros espectáculos públicos</t>
  </si>
  <si>
    <t>IMPUESTOS SOBRE EL PATRIMONIO</t>
  </si>
  <si>
    <t>1.2.1</t>
  </si>
  <si>
    <t>Impuesto predial</t>
  </si>
  <si>
    <t>1.2.1.1</t>
  </si>
  <si>
    <t>Predios rústicos</t>
  </si>
  <si>
    <t>1.2.1.2</t>
  </si>
  <si>
    <t>Predios urbanos</t>
  </si>
  <si>
    <t>1.2.2</t>
  </si>
  <si>
    <t>Impuesto sobre transmisiones patrimoniales</t>
  </si>
  <si>
    <t>1.2.2.1</t>
  </si>
  <si>
    <t>Adquisición de departamentos, viviendas y casas para habitación</t>
  </si>
  <si>
    <t>1.2.2.2</t>
  </si>
  <si>
    <t>Regularización de terrenos</t>
  </si>
  <si>
    <t>1.2.3</t>
  </si>
  <si>
    <t>Impuestos sobre negocios jurídicos</t>
  </si>
  <si>
    <t>1.2.3.1</t>
  </si>
  <si>
    <t>Construcción de inmuebles</t>
  </si>
  <si>
    <t>1.2.3.2</t>
  </si>
  <si>
    <t>Reconstrucción de inmuebles</t>
  </si>
  <si>
    <t>1.2.3.3</t>
  </si>
  <si>
    <t>Ampliación de inmuebles</t>
  </si>
  <si>
    <t>IMPUESTO SOBRE LA PRODUCCIÓN, EL CONSUMO Y LAS TRANSACCIONES</t>
  </si>
  <si>
    <t>IMPUESTOS AL COMERCIO EXTERIOR</t>
  </si>
  <si>
    <t>IMPUESTOS SOBRE NÓMINAS Y ASIMILABLES</t>
  </si>
  <si>
    <t>IMPUESTOS ECOLÓGICOS</t>
  </si>
  <si>
    <t>ACCESORIOS DE LOS IMPUESTOS</t>
  </si>
  <si>
    <t>Recargos</t>
  </si>
  <si>
    <t>1.7.1.1</t>
  </si>
  <si>
    <t>Falta de pago</t>
  </si>
  <si>
    <t>Multas</t>
  </si>
  <si>
    <t>1.7.2.1</t>
  </si>
  <si>
    <t>Infracciones</t>
  </si>
  <si>
    <t>1.7.3</t>
  </si>
  <si>
    <t>Intereses</t>
  </si>
  <si>
    <t>1.7.3.1</t>
  </si>
  <si>
    <t>Plazo de créditos fiscales</t>
  </si>
  <si>
    <t>1.7.4</t>
  </si>
  <si>
    <t>Gastos de ejecución y de embargo</t>
  </si>
  <si>
    <t>1.7.4.1</t>
  </si>
  <si>
    <t>Gastos de notificación</t>
  </si>
  <si>
    <t>1.7.4.2</t>
  </si>
  <si>
    <t>Gastos de embargo</t>
  </si>
  <si>
    <t>1.7.4.3</t>
  </si>
  <si>
    <t>Otros gastos del procedimiento</t>
  </si>
  <si>
    <t>1.7.5</t>
  </si>
  <si>
    <t>Actualización</t>
  </si>
  <si>
    <t>1.7.5.1</t>
  </si>
  <si>
    <t>1.7.9</t>
  </si>
  <si>
    <t>Otros no especificados</t>
  </si>
  <si>
    <t>1.7.9.1</t>
  </si>
  <si>
    <t>Otros  accesorios</t>
  </si>
  <si>
    <t>OTROS IMPUESTOS</t>
  </si>
  <si>
    <t>1.8.1</t>
  </si>
  <si>
    <t>Impuestos extraordinarios</t>
  </si>
  <si>
    <t>1.8.1.1</t>
  </si>
  <si>
    <t>1.8.1.2</t>
  </si>
  <si>
    <t>Otros Impuestos</t>
  </si>
  <si>
    <t>IMPUESTOS NO COMPRENDIDOS EN LA LEY DE INGRESOS VIGENTE, CAUSADOS EN EJERCICIOS FISCALES ANTERIORES PENDIENTES DE LIQUIDACION O PAGO</t>
  </si>
  <si>
    <t>CUOTAS Y APORTACIONES DE SEGURIDAD SOCIAL</t>
  </si>
  <si>
    <t>APORTACIONES PARA FONDOS DE VIVIENDA</t>
  </si>
  <si>
    <t xml:space="preserve">CUOTAS PARA LA SEGURIDAD SOCIAL </t>
  </si>
  <si>
    <t>CUOTAS DE AHORRO PARA EL RETIRO</t>
  </si>
  <si>
    <t>OTRAS CUOTAS Y APORTACIONES PARA LA SEGURIDAD SOCIAL</t>
  </si>
  <si>
    <t>ACCESORIOS DE CUOTAS Y APORTACIONES DE SEGURIDAD SOCIAL</t>
  </si>
  <si>
    <t>CONTRIBUCIONES DE MEJORAS</t>
  </si>
  <si>
    <t>CONTRIBUCIÓN DE MEJORAS POR OBRAS PÚBLICAS</t>
  </si>
  <si>
    <t>3.1.1</t>
  </si>
  <si>
    <t>Contribuciones de mejoras</t>
  </si>
  <si>
    <t>3.1.1.1</t>
  </si>
  <si>
    <t>Contribuciones de mejoras por obras públicas</t>
  </si>
  <si>
    <t>CONTRIBUCIONES DE MEJORAS NO COMPRENDIDAS EN LA LEY DE INGRESOS VIGENTE, CAUSADOS EN EJERCICIOS FISCALES ANTERIORES PENDIENTES DE LIQUIDACION O PAGO</t>
  </si>
  <si>
    <t>DERECHOS</t>
  </si>
  <si>
    <t>DERECHOS POR EL USO, GOCE, APROVECHAMIENTO O EXPLOTACIÓN DE BIENES DE DOMINIO PÚBLICO</t>
  </si>
  <si>
    <t>4.1.1</t>
  </si>
  <si>
    <t>Uso del piso</t>
  </si>
  <si>
    <t>4.1.1.1</t>
  </si>
  <si>
    <t>Estacionamientos exclusivos</t>
  </si>
  <si>
    <t>4.1.1.2</t>
  </si>
  <si>
    <t>Puestos permanentes y eventuales</t>
  </si>
  <si>
    <t>4.1.1.3</t>
  </si>
  <si>
    <t>Actividades comerciales e industriales</t>
  </si>
  <si>
    <t>4.1.1.4</t>
  </si>
  <si>
    <t>Espectáculos y diversiones públicas</t>
  </si>
  <si>
    <t>4.1.1.5</t>
  </si>
  <si>
    <t>Otros fines o actividades no previstas</t>
  </si>
  <si>
    <t>4.1.2</t>
  </si>
  <si>
    <t>Estacionamientos</t>
  </si>
  <si>
    <t>4.1.2.1</t>
  </si>
  <si>
    <t>Concesión de estacionamientos</t>
  </si>
  <si>
    <t>4.1.3</t>
  </si>
  <si>
    <t>De los Cementerios de dominio público</t>
  </si>
  <si>
    <t>4.1.3.1</t>
  </si>
  <si>
    <t>Lotes uso perpetuidad y temporal</t>
  </si>
  <si>
    <t>4.1.3.2</t>
  </si>
  <si>
    <t>Mantenimiento</t>
  </si>
  <si>
    <t>4.1.3.3</t>
  </si>
  <si>
    <t>Venta de gavetas a perpetuidad</t>
  </si>
  <si>
    <t>4.1.3.4</t>
  </si>
  <si>
    <t>Otros en cementerios</t>
  </si>
  <si>
    <t>4.1.4</t>
  </si>
  <si>
    <t>Uso, goce, aprovechamiento o explotación de otros bienes de dominio público</t>
  </si>
  <si>
    <t>4.1.4.1</t>
  </si>
  <si>
    <t>Arrendamiento o concesión de locales en mercados</t>
  </si>
  <si>
    <t>4.1.4.2</t>
  </si>
  <si>
    <t xml:space="preserve">Arrendamiento o concesión de kioscos en plazas y jardines </t>
  </si>
  <si>
    <t>4.1.4.3</t>
  </si>
  <si>
    <t>Arrendamiento o concesión de escusados y baños</t>
  </si>
  <si>
    <t>4.1.4.4</t>
  </si>
  <si>
    <t>Arrendamiento de inmuebles para anuncios</t>
  </si>
  <si>
    <t>4.1.4.5</t>
  </si>
  <si>
    <t>Otros arrendamientos o concesiones de bienes</t>
  </si>
  <si>
    <t>DERECHOS POR PRESTACIÓN DE SERVICIOS</t>
  </si>
  <si>
    <t>4.3.1</t>
  </si>
  <si>
    <t>Licencias y permisos de giros</t>
  </si>
  <si>
    <t>4.3.1.1</t>
  </si>
  <si>
    <t>Licencias, permisos o autorización de giros con venta de bebidas alcohólicas</t>
  </si>
  <si>
    <t>4.3.1.2</t>
  </si>
  <si>
    <t>Licencias, permisos o autorización de giros con servicios de bebidas alcohólicas</t>
  </si>
  <si>
    <t>4.3.1.3</t>
  </si>
  <si>
    <t>Licencias, permisos o autorización de otros conceptos distintos a los anteriores giros con bebidas alcohólicas</t>
  </si>
  <si>
    <t>4.3.1.4</t>
  </si>
  <si>
    <t>Permiso para el funcionamiento de horario extraordinario</t>
  </si>
  <si>
    <t>4.3.2</t>
  </si>
  <si>
    <t>Licencias y permisos para anuncios</t>
  </si>
  <si>
    <t>4.3.2.1</t>
  </si>
  <si>
    <t>Licencias y permisos de anuncios permanentes</t>
  </si>
  <si>
    <t>4.3.2.2</t>
  </si>
  <si>
    <t>Licencias y permisos de anuncios eventuales</t>
  </si>
  <si>
    <t>4.3.2.3</t>
  </si>
  <si>
    <t>Licencias y permisos de anuncios distintos a los anteriores</t>
  </si>
  <si>
    <t>4.3.3</t>
  </si>
  <si>
    <t>Licencias de construcción, reconstrucción, reparación o demolición de obras</t>
  </si>
  <si>
    <t>4.3.3.1</t>
  </si>
  <si>
    <t>Licencias de construcción</t>
  </si>
  <si>
    <t>4.3.3.2</t>
  </si>
  <si>
    <t>Licencias para demolición</t>
  </si>
  <si>
    <t>4.3.3.3</t>
  </si>
  <si>
    <t>Licencias para remodelación</t>
  </si>
  <si>
    <t>4.3.3.4</t>
  </si>
  <si>
    <t>Licencias para reconstrucción, reestructuración o adaptación</t>
  </si>
  <si>
    <t>4.3.3.5</t>
  </si>
  <si>
    <t>Licencias para ocupación provisional en la vía pública</t>
  </si>
  <si>
    <t>4.3.3.6</t>
  </si>
  <si>
    <t>Licencias para movimientos de tierras</t>
  </si>
  <si>
    <t>4.3.3.7</t>
  </si>
  <si>
    <t>Licencias similares no previstas en las anteriores</t>
  </si>
  <si>
    <t>4.3.4</t>
  </si>
  <si>
    <t>Alineamiento, designación de número oficial e inspección</t>
  </si>
  <si>
    <t>4.3.4.1</t>
  </si>
  <si>
    <t>Alineamiento</t>
  </si>
  <si>
    <t>4.3.4.2</t>
  </si>
  <si>
    <t>Designación de número oficial</t>
  </si>
  <si>
    <t>4.3.4.3</t>
  </si>
  <si>
    <t>Inspección de valor sobre inmuebles</t>
  </si>
  <si>
    <t>4.3.4.4</t>
  </si>
  <si>
    <t>Otros servicios similares</t>
  </si>
  <si>
    <t>4.3.5</t>
  </si>
  <si>
    <t>Licencias de cambio de régimen de propiedad y urbanización</t>
  </si>
  <si>
    <t>4.3.5.1</t>
  </si>
  <si>
    <t>Licencia de cambio de régimen de propiedad</t>
  </si>
  <si>
    <t>4.3.5.2</t>
  </si>
  <si>
    <t>Licencia de urbanización</t>
  </si>
  <si>
    <t>4.3.5.3</t>
  </si>
  <si>
    <t>Peritaje, dictamen e inspección de carácter extraordinario</t>
  </si>
  <si>
    <t>4.3.5.4</t>
  </si>
  <si>
    <t>Aprovechamiento de la infraestructura básica existente (vialidades)</t>
  </si>
  <si>
    <t>4.3.5.5</t>
  </si>
  <si>
    <t>Otros servicios en cambio de régimen de propiedad y urbanización</t>
  </si>
  <si>
    <t>4.3.6</t>
  </si>
  <si>
    <t>Servicios por obras</t>
  </si>
  <si>
    <t>4.3.6.1</t>
  </si>
  <si>
    <t>Medición de terrenos</t>
  </si>
  <si>
    <t>4.3.6.2</t>
  </si>
  <si>
    <t>Autorización para romper pavimento, banquetas o machuelos</t>
  </si>
  <si>
    <t>4.3.6.3</t>
  </si>
  <si>
    <t>Autorización para construcciones de infraestructura en la vía pública</t>
  </si>
  <si>
    <t>4.3.7</t>
  </si>
  <si>
    <t>Regularizaciones de los registros de obra</t>
  </si>
  <si>
    <t>4.3.7.1</t>
  </si>
  <si>
    <t>Regularización de predios en zonas de origen ejidal destinados al uso de casa habitación</t>
  </si>
  <si>
    <t>4.3.7.2</t>
  </si>
  <si>
    <t>Regularización de edificaciones existentes de uso no habitacional en zonas de origen ejidal con antigüedad mayor a los 5 años</t>
  </si>
  <si>
    <t>4.3.7.3</t>
  </si>
  <si>
    <t>Regularización de edificaciones existentes de uso no habitación en zonas de origen ejidal con antigüedad de hasta 5 años</t>
  </si>
  <si>
    <t>4.3.8</t>
  </si>
  <si>
    <t>Servicios de sanidad</t>
  </si>
  <si>
    <t>4.3.8.1</t>
  </si>
  <si>
    <t>Inhumaciones y reinhumaciones</t>
  </si>
  <si>
    <t>4.3.8.2</t>
  </si>
  <si>
    <t>Exhumaciones</t>
  </si>
  <si>
    <t>4.3.8.3</t>
  </si>
  <si>
    <t>Servicio de cremación</t>
  </si>
  <si>
    <t>4.3.8.4</t>
  </si>
  <si>
    <t>Traslado de cadáveres fuera del municipio</t>
  </si>
  <si>
    <t>4.3.9</t>
  </si>
  <si>
    <t>Servicio de limpieza, recolección, traslado, tratamiento y disposición final de residuos</t>
  </si>
  <si>
    <t>4.3.9.1</t>
  </si>
  <si>
    <t>Recolección y traslado de basura, desechos o desperdicios no peligrosos</t>
  </si>
  <si>
    <t>4.3.9.2</t>
  </si>
  <si>
    <t>Recolección y traslado de basura, desechos o desperdicios peligrosos</t>
  </si>
  <si>
    <t>4.3.9.3</t>
  </si>
  <si>
    <t>Limpieza de lotes baldíos, jardines, prados, banquetas y similares</t>
  </si>
  <si>
    <t>4.3.9.4</t>
  </si>
  <si>
    <t>Servicio exclusivo de camiones de aseo</t>
  </si>
  <si>
    <t>4.3.9.5</t>
  </si>
  <si>
    <t>Por utilizar tiraderos y rellenos sanitarios del municipio</t>
  </si>
  <si>
    <t>4.3.9.9</t>
  </si>
  <si>
    <t>4.3.10</t>
  </si>
  <si>
    <t>Agua potable y alcantarillado</t>
  </si>
  <si>
    <t>4.3.10.1</t>
  </si>
  <si>
    <t>Servicio doméstico</t>
  </si>
  <si>
    <t>4.3.10.2</t>
  </si>
  <si>
    <t>Servicio no doméstico</t>
  </si>
  <si>
    <t>4.3.10.3</t>
  </si>
  <si>
    <t>Predios baldíos</t>
  </si>
  <si>
    <t>4.3.10.4</t>
  </si>
  <si>
    <t>Servicios en localidades</t>
  </si>
  <si>
    <t>4.3.10.5</t>
  </si>
  <si>
    <t>20% para el saneamiento de las aguas residuales</t>
  </si>
  <si>
    <t>4.3.10.6</t>
  </si>
  <si>
    <t>3% para la infraestructura básica existente</t>
  </si>
  <si>
    <t>4.3.10.7</t>
  </si>
  <si>
    <t>Aprovechamiento de la infraestructura básica existente</t>
  </si>
  <si>
    <t>4.3.10.8</t>
  </si>
  <si>
    <t>Conexión o reconexión al servicio</t>
  </si>
  <si>
    <t>4.3.10.9</t>
  </si>
  <si>
    <t>Otros servicios de Agua Potable no previstos</t>
  </si>
  <si>
    <t>4.3.11</t>
  </si>
  <si>
    <t>Rastro</t>
  </si>
  <si>
    <t>4.3.11.1</t>
  </si>
  <si>
    <t>Autorización de matanza</t>
  </si>
  <si>
    <t>4.3.11.2</t>
  </si>
  <si>
    <t>Autorización de salida de animales del rastro para envíos fuera del municipio</t>
  </si>
  <si>
    <t>4.3.11.3</t>
  </si>
  <si>
    <t>Autorización de la introducción de ganado al rastro en horas extraordinarias</t>
  </si>
  <si>
    <t>4.3.11.4</t>
  </si>
  <si>
    <t>Sello de inspección sanitaria</t>
  </si>
  <si>
    <t>4.3.11.5</t>
  </si>
  <si>
    <t>Acarreo de carnes en camiones del municipio</t>
  </si>
  <si>
    <t>4.3.11.6</t>
  </si>
  <si>
    <t>Servicios de matanza en el rastro municipal</t>
  </si>
  <si>
    <t>4.3.11.7</t>
  </si>
  <si>
    <t>Venta de productos obtenidos en el rastro</t>
  </si>
  <si>
    <t>4.3.11.9</t>
  </si>
  <si>
    <t>Otros servicios prestados por el rastro municipal</t>
  </si>
  <si>
    <t>4.3.12</t>
  </si>
  <si>
    <t>Registro civil</t>
  </si>
  <si>
    <t>4.3.12.1</t>
  </si>
  <si>
    <t xml:space="preserve">Servicios en oficina fuera del horario </t>
  </si>
  <si>
    <t>4.3.12.2</t>
  </si>
  <si>
    <t>Servicios a domicilio</t>
  </si>
  <si>
    <t>4.3.12.3</t>
  </si>
  <si>
    <t>Anotaciones e inserciones en actas</t>
  </si>
  <si>
    <t>4.3.13</t>
  </si>
  <si>
    <t>Certificaciones</t>
  </si>
  <si>
    <t>4.3.13.1</t>
  </si>
  <si>
    <t>Expedición de certificados, certificaciones, constancias o copias certificadas</t>
  </si>
  <si>
    <t>4.3.13.2</t>
  </si>
  <si>
    <t>Extractos de actas</t>
  </si>
  <si>
    <t>4.3.13.3</t>
  </si>
  <si>
    <t>Dictámenes de trazo, uso y destino</t>
  </si>
  <si>
    <t>4.3.13.4</t>
  </si>
  <si>
    <t>Certificados o autorizaciones especiales</t>
  </si>
  <si>
    <t>4.3.14</t>
  </si>
  <si>
    <t>Servicios de catastro</t>
  </si>
  <si>
    <t>4.3.14.1</t>
  </si>
  <si>
    <t>Copias de planos</t>
  </si>
  <si>
    <t>4.3.14.2</t>
  </si>
  <si>
    <t>Certificaciones catastrales</t>
  </si>
  <si>
    <t>4.3.14.3</t>
  </si>
  <si>
    <t>Informes catastrales</t>
  </si>
  <si>
    <t>4.3.14.4</t>
  </si>
  <si>
    <t>Deslindes catastrales</t>
  </si>
  <si>
    <t>4.3.14.5</t>
  </si>
  <si>
    <t>Dictámenes catastrales</t>
  </si>
  <si>
    <t>4.3.14.6</t>
  </si>
  <si>
    <t>Revisión y autorización de avalúos</t>
  </si>
  <si>
    <t>OTROS DERECHOS</t>
  </si>
  <si>
    <t>4.4.1</t>
  </si>
  <si>
    <t>Derechos no especificados</t>
  </si>
  <si>
    <t>4.4.1.1</t>
  </si>
  <si>
    <t>Servicios prestados en horas hábiles</t>
  </si>
  <si>
    <t>4.4.1.2</t>
  </si>
  <si>
    <t>Servicios prestados en horas inhábiles</t>
  </si>
  <si>
    <t>4.4.1.3</t>
  </si>
  <si>
    <t>Solicitudes de información</t>
  </si>
  <si>
    <t>4.4.1.4</t>
  </si>
  <si>
    <t>Servicios médicos</t>
  </si>
  <si>
    <t>4.4.1.9</t>
  </si>
  <si>
    <t>Otros servicios no especificados</t>
  </si>
  <si>
    <t>ACCESORIOS DE DERECHOS</t>
  </si>
  <si>
    <t>4.5.1</t>
  </si>
  <si>
    <t>4.5.1.1</t>
  </si>
  <si>
    <t>4.5.2</t>
  </si>
  <si>
    <t>4.5.2.1</t>
  </si>
  <si>
    <t>4.5.3</t>
  </si>
  <si>
    <t>4.5.3.1</t>
  </si>
  <si>
    <t>4.5.4</t>
  </si>
  <si>
    <t>4.5.4.1</t>
  </si>
  <si>
    <t>4.5.4.2</t>
  </si>
  <si>
    <t>4.5.4.3</t>
  </si>
  <si>
    <t>4.5.5</t>
  </si>
  <si>
    <t>4.5.5.1</t>
  </si>
  <si>
    <t>4.5.9</t>
  </si>
  <si>
    <t>4.5.9.9</t>
  </si>
  <si>
    <t>DERECHOS NO COMPRENDIDOS EN LA LEY DE INGRESOS VIGENTE, CAUSADOS EN EJERCICIOS FISCALES ANTERIORES PENDIENTES DE LIQUIDACION O PAGO</t>
  </si>
  <si>
    <t>4.9.1</t>
  </si>
  <si>
    <t>DERECHOS NO COMPRENDIDOS EN LA LEY DE INGRESOS VIGENTE DE EJERCICIOS FISCALES ANTERIORES</t>
  </si>
  <si>
    <t>4.9.1.1</t>
  </si>
  <si>
    <t>Derechos no comprendidos en la ley de ingresos vigente causados en ejercicios fiscales anteriores</t>
  </si>
  <si>
    <t>PRODUCTOS</t>
  </si>
  <si>
    <t>5.1.1</t>
  </si>
  <si>
    <t>Uso, goce, aprovechamiento o explotación de  bienes de dominio privado</t>
  </si>
  <si>
    <t>5.1.1.1</t>
  </si>
  <si>
    <t>5.1.1.2</t>
  </si>
  <si>
    <t>5.1.1.3</t>
  </si>
  <si>
    <t>5.1.1.4</t>
  </si>
  <si>
    <t>5.1.1.9</t>
  </si>
  <si>
    <t>5.1.2</t>
  </si>
  <si>
    <t>Cementerios de dominio privado</t>
  </si>
  <si>
    <t>5.1.2.1</t>
  </si>
  <si>
    <t>5.1.2.2</t>
  </si>
  <si>
    <t>5.1.2.3</t>
  </si>
  <si>
    <t>5.1.2.9</t>
  </si>
  <si>
    <t>Otros</t>
  </si>
  <si>
    <t>5.1.9</t>
  </si>
  <si>
    <t>Productos diversos</t>
  </si>
  <si>
    <t>5.1.9.1</t>
  </si>
  <si>
    <t>Formas y ediciones impresas</t>
  </si>
  <si>
    <t>5.1.9.2</t>
  </si>
  <si>
    <t>Calcomanías, credenciales, placas, escudos y otros medios de identificación</t>
  </si>
  <si>
    <t>5.1.9.3</t>
  </si>
  <si>
    <t>Depósito de vehículos</t>
  </si>
  <si>
    <t>5.1.9.4</t>
  </si>
  <si>
    <t>Explotación de bienes municipales de dominio privado</t>
  </si>
  <si>
    <t>5.1.9.5</t>
  </si>
  <si>
    <t>Productos o utilidades de talleres y centros de trabajo</t>
  </si>
  <si>
    <t>5.1.9.6</t>
  </si>
  <si>
    <t>Venta de esquilmos, productos de aparcería, desechos y basuras</t>
  </si>
  <si>
    <t>5.1.9.7</t>
  </si>
  <si>
    <t>Venta de productos procedentes de viveros y jardines</t>
  </si>
  <si>
    <t>5.1.9.8</t>
  </si>
  <si>
    <t>Por proporcionar información en documentos o elementos técnicos</t>
  </si>
  <si>
    <t>5.1.9.9</t>
  </si>
  <si>
    <t>Otros productos no especificados</t>
  </si>
  <si>
    <t>PRODUCTOS NO COMPRENDIDOS EN LA LEY DE INGRESOS VIGENTE, CAUSADOS EN EJERCICIOS FISCALES ANTERIORES PENDIENTES DE LIQUIDACION O PAGO</t>
  </si>
  <si>
    <t>APROVECHAMIENTOS</t>
  </si>
  <si>
    <t>6.1.2</t>
  </si>
  <si>
    <t>6.1.2.1</t>
  </si>
  <si>
    <t>6.1.3</t>
  </si>
  <si>
    <t>6.1.3.1</t>
  </si>
  <si>
    <t>6.1.4</t>
  </si>
  <si>
    <t>Reintegros</t>
  </si>
  <si>
    <t>6.1.4.1</t>
  </si>
  <si>
    <t>6.1.5</t>
  </si>
  <si>
    <t>Aprovechamiento provenientes de obras públicas</t>
  </si>
  <si>
    <t>6.1.5.1</t>
  </si>
  <si>
    <t>Aprovechamientos provenientes de obras públicas</t>
  </si>
  <si>
    <t>6.1.6</t>
  </si>
  <si>
    <t>Aprovechamiento por participaciones derivadas de la aplicación de leyes</t>
  </si>
  <si>
    <t>6.1.6.1</t>
  </si>
  <si>
    <t>6.1.7</t>
  </si>
  <si>
    <t>Aprovechamientos por aportaciones y cooperaciones</t>
  </si>
  <si>
    <t>6.1.7.1</t>
  </si>
  <si>
    <t>6.1.8</t>
  </si>
  <si>
    <t>Otros aprovechamientos</t>
  </si>
  <si>
    <t>6.1.8.1</t>
  </si>
  <si>
    <t>Otros  aprovechamientos</t>
  </si>
  <si>
    <t>APROVECHAMIENTOS PATRIMONIALES</t>
  </si>
  <si>
    <t>ACCESORIOS DE APROVECHAMIENTOS</t>
  </si>
  <si>
    <t>6.3.1</t>
  </si>
  <si>
    <t>6.3.1.9</t>
  </si>
  <si>
    <t>Accesorios en aprovechamientos</t>
  </si>
  <si>
    <t>APROVECHAMIENTOS NO COMPRENDIDOS EN LA LEY DE INGRESOS VIGENTE, CAUSADOS EN EJERCICIOS FISCALES ANTERIORES PENDIENTES DE LIQUIDACION O PAGO</t>
  </si>
  <si>
    <t>6.9.1</t>
  </si>
  <si>
    <t>APROVECHAMIENTOS NO COMPRENDIDOS EN LA LEY DE INGRESOS VIGENTE</t>
  </si>
  <si>
    <t>6.9.1.1</t>
  </si>
  <si>
    <t>Aprovechamientos no comprendidos en la ley de ingresos vigente, ejercicios anteriores</t>
  </si>
  <si>
    <t>INGRESOS POR VENTA DE BIENES, PRESTACIÓN DE SERVICIOS Y OTROS INGRESOS</t>
  </si>
  <si>
    <t>INGRESOS POR VENTA DE BIENES Y PRESTACION DE SERVICIOS DE INSTITUCIONES PUBLICAS DE SEGURIDAD SOCIAL</t>
  </si>
  <si>
    <t>INGRESOS POR VENTA DE BIENES Y PRESTACION DE SERVICIOS DE EMPRESAS PRODUCTIVAS DEL ESTADO</t>
  </si>
  <si>
    <t>INGRESOS POR VENTA DE BIENES Y PRESTACION DE SERVICIOS DE ENTIDADES PARAESTATALES Y FIDEICOMISOS NO EMPRESARIALES Y NO FINANCIEROS</t>
  </si>
  <si>
    <t>INGRESOS POR VENTA DE BIENES Y PRESTACION DE SERVICIOS DE ENTIDADES PARAESTATALES EMPRESARIALES NO FINANCIERAS CON PARTICIPACION ESTATAL MAYORITARIA</t>
  </si>
  <si>
    <t>INGRESOS POR VENTA DE BIENES Y PRESTACION DE SERVICIOS DE ENTIDADES PARAESTATALES EMPRESARIALES FINANCIERAS MONETARIAS CON PARTICIPACION ESTATAL MAYORITARIA</t>
  </si>
  <si>
    <t>INGRESOS POR VENTA DE BIENES Y PRESTACION DE SERVICIOS DE ENTIDADES PARAESTATALES EMPRESARIALES FINANCIERAS NO MONETARIAS CON PARTICIPACION ESTATAL MAYORITARIA</t>
  </si>
  <si>
    <t>INGRESOS POR VENTA DE BIENES Y PRESTACION DE SERVICIOS DE FIDEICOMISOS FINANCIEROS PUBLICOS CON PARTICIPACION ESTATAL MAYORITARIA</t>
  </si>
  <si>
    <t>INGRESOS POR VENTA DE BIENES Y PRESTACION DE SERVICIOS DE LOS PODERES LEGISLATIVO Y JUDICIAL, Y DE LOS ORGANOS AUTONOMOS</t>
  </si>
  <si>
    <t>OTROS INGRESOS</t>
  </si>
  <si>
    <t>7.9.1</t>
  </si>
  <si>
    <t>Otros ingresos y beneficios</t>
  </si>
  <si>
    <t>7.9.1.1</t>
  </si>
  <si>
    <t xml:space="preserve">Otros ingresos y beneficios varios </t>
  </si>
  <si>
    <t>PARTICIPACIONES, APORTACIONES, CONVENIOS, INCENTIVOS DERIVADOS DE LA COLABORACION FISCAL Y FONDOS DISTINTOS DE APORTACIONES</t>
  </si>
  <si>
    <t>PARTICIPACIONES</t>
  </si>
  <si>
    <t>8.1.1</t>
  </si>
  <si>
    <t>Participaciones Federales</t>
  </si>
  <si>
    <t>8.1.1.1</t>
  </si>
  <si>
    <t>Fondo General de Participaciones</t>
  </si>
  <si>
    <t>8.1.1.2</t>
  </si>
  <si>
    <t>Fondo de Fomento Municipal</t>
  </si>
  <si>
    <t>8.1.1.3</t>
  </si>
  <si>
    <t>Fondo de Fiscalizacion y Recaudacion</t>
  </si>
  <si>
    <t>8.1.1.4</t>
  </si>
  <si>
    <t>Fondo de compensación</t>
  </si>
  <si>
    <t>8.1.1.5</t>
  </si>
  <si>
    <t>Fondo de extracción de hidrocarburos</t>
  </si>
  <si>
    <t>8.1.1.6</t>
  </si>
  <si>
    <t>Impuesto Especial Sobre Produccion y Servicios</t>
  </si>
  <si>
    <t>8.1.1.7</t>
  </si>
  <si>
    <t>0.136% de la recaudación federal participable</t>
  </si>
  <si>
    <t>8.1.1.8</t>
  </si>
  <si>
    <t>3.17% sobre extraccion de petroleo</t>
  </si>
  <si>
    <t>8.1.1.9</t>
  </si>
  <si>
    <t>Gasolinas y Diesel</t>
  </si>
  <si>
    <t>8.1.1.10</t>
  </si>
  <si>
    <t>Fondo de Impuesto Sobre la Renta</t>
  </si>
  <si>
    <t>8.1.1.11</t>
  </si>
  <si>
    <t>Fondo de Estabilización de los Ingresos de las Entidades Federativas</t>
  </si>
  <si>
    <t>8.1.2</t>
  </si>
  <si>
    <t>Estatales</t>
  </si>
  <si>
    <t>8.1.2.1</t>
  </si>
  <si>
    <t>Participaciones Estatales</t>
  </si>
  <si>
    <t>APORTACIONES</t>
  </si>
  <si>
    <t>8.2.1</t>
  </si>
  <si>
    <t>Aportaciones federales</t>
  </si>
  <si>
    <t>8.2.1.1</t>
  </si>
  <si>
    <t>Del fondo de infraestructura social municipal</t>
  </si>
  <si>
    <t>8.2.1.2</t>
  </si>
  <si>
    <t>Rendimientos financieros del fondo de aportaciones para la infraestructura social</t>
  </si>
  <si>
    <t>8.2.1.3</t>
  </si>
  <si>
    <t>Del fondo para el fortalecimiento municipal</t>
  </si>
  <si>
    <t>8.2.1.4</t>
  </si>
  <si>
    <t>Rendimientos financieros del fondo de aportaciones para el fortalecimiento municipal</t>
  </si>
  <si>
    <t>CONVENIOS</t>
  </si>
  <si>
    <t>8.3.1</t>
  </si>
  <si>
    <t>Convenios</t>
  </si>
  <si>
    <t>8.3.1.1</t>
  </si>
  <si>
    <t>Derivados del Gobierno Federal</t>
  </si>
  <si>
    <t>8.3.1.2</t>
  </si>
  <si>
    <t>Derivados del Gobierno Estatal</t>
  </si>
  <si>
    <t>8.3.1.9</t>
  </si>
  <si>
    <t>Otros Convenios</t>
  </si>
  <si>
    <t>INCENTIVOS DERIVADOS DE LA COLABORACION FISCAL</t>
  </si>
  <si>
    <t>8.4.1</t>
  </si>
  <si>
    <t>INCENTIVOS DE LA COLABORACION FISCAL</t>
  </si>
  <si>
    <t>8.4.1.1</t>
  </si>
  <si>
    <t>Tenencia o Uso de Vehiculos</t>
  </si>
  <si>
    <t>8.4.1.2</t>
  </si>
  <si>
    <t>Fondo de Compensación ISAN</t>
  </si>
  <si>
    <t>8.4.1.3</t>
  </si>
  <si>
    <t>Impuesto Sobre Automoviles Nuevos</t>
  </si>
  <si>
    <t>8.4.1.4</t>
  </si>
  <si>
    <t>Fondo de compensación de repecos-intermedios</t>
  </si>
  <si>
    <t>8.4.1.5</t>
  </si>
  <si>
    <t>Otros Incentivos Economicos</t>
  </si>
  <si>
    <t>FONDOS DISTINTOS DE APORTACIONES</t>
  </si>
  <si>
    <t>TRANSFERENCIAS, ASIGNACIONES, SUBSIDIOS Y SUBVENCIONES, Y PENSIONES Y JUBILACIONES</t>
  </si>
  <si>
    <t>TRANSFERENCIAS Y ASIGNACIONES</t>
  </si>
  <si>
    <t>9.1.1</t>
  </si>
  <si>
    <t>Transferencias internas y asignaciones al sector público</t>
  </si>
  <si>
    <t>9.1.1.1</t>
  </si>
  <si>
    <t>SUBSIDIOS Y SUBVENCIONES</t>
  </si>
  <si>
    <t>9.3.1</t>
  </si>
  <si>
    <t>Subsidio</t>
  </si>
  <si>
    <t>9.3.1.1</t>
  </si>
  <si>
    <t>9.3.2</t>
  </si>
  <si>
    <t>Subvenciones</t>
  </si>
  <si>
    <t>9.3.2.1</t>
  </si>
  <si>
    <t>PENSIONES Y JUBILACIONES</t>
  </si>
  <si>
    <t>TRANSFERENCIAS DEL FONDO MEXICANO DEL PETROLEO PARA LA ESTABILIZACION Y EL DESARROLLO</t>
  </si>
  <si>
    <t>INGRESOS DERIVADOS DE FINANCIAMIENTO</t>
  </si>
  <si>
    <t>ENDEUDAMIENTO INTERNO</t>
  </si>
  <si>
    <t>10.1.0.1</t>
  </si>
  <si>
    <t>Financiamientos</t>
  </si>
  <si>
    <t>10.1.0.1.1</t>
  </si>
  <si>
    <t>Banca oficial</t>
  </si>
  <si>
    <t>10.1.0.1.2</t>
  </si>
  <si>
    <t>Banca comercial</t>
  </si>
  <si>
    <t>10.1.0.1.3</t>
  </si>
  <si>
    <t>Créditos financieros</t>
  </si>
  <si>
    <t>10.1.0.1.9</t>
  </si>
  <si>
    <t>Otros financiamientos no especificados</t>
  </si>
  <si>
    <t>ENDEUDAMIENTO EXTERNO</t>
  </si>
  <si>
    <t>FINANCIAMIENTO INTERNO</t>
  </si>
  <si>
    <t>EJECUCIÓN DE PROYECTOS PRODUCTIVOS NO INCLUIDOS EN CONCEPTOS ANTERIORES DE ESTE CAPÍTULO-RECURSOS FISCALES 2026-SIN DESCRIPCIÓN PARA DESTINOS 00</t>
  </si>
  <si>
    <t>BUSQUEDA</t>
  </si>
  <si>
    <t>CUENTA CONTABLE</t>
  </si>
  <si>
    <t>CODIGO ORIGEN</t>
  </si>
  <si>
    <t>2.5-03-26</t>
  </si>
  <si>
    <t>2.6-02-26</t>
  </si>
  <si>
    <t>DIFERENCIA</t>
  </si>
  <si>
    <t>1.1-04-26</t>
  </si>
  <si>
    <t>0049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</si>
</sst>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\ &quot;MDP&quot;"/>
    <numFmt numFmtId="165" formatCode="&quot;$&quot;#,##0.00"/>
    <numFmt numFmtId="166" formatCode="#,##0.00_ ;[Red]\-#,##0.00\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5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sz val="8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E6CB"/>
        <bgColor indexed="64"/>
      </patternFill>
    </fill>
    <fill>
      <patternFill patternType="solid">
        <fgColor rgb="FF00A79D"/>
        <bgColor indexed="64"/>
      </patternFill>
    </fill>
    <fill>
      <patternFill patternType="solid">
        <fgColor rgb="FFFFF2D4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169">
    <xf numFmtId="0" fontId="0" fillId="0" borderId="0" xfId="0"/>
    <xf numFmtId="1" fontId="0" fillId="0" borderId="0" xfId="0" applyNumberFormat="1"/>
    <xf numFmtId="0" fontId="2" fillId="0" borderId="0" xfId="0" applyFont="1"/>
    <xf numFmtId="1" fontId="2" fillId="0" borderId="0" xfId="0" applyNumberFormat="1" applyFont="1"/>
    <xf numFmtId="2" fontId="2" fillId="0" borderId="0" xfId="0" applyNumberFormat="1" applyFont="1"/>
    <xf numFmtId="4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2" fillId="2" borderId="0" xfId="0" applyNumberFormat="1" applyFont="1" applyFill="1" applyAlignment="1">
      <alignment horizontal="center"/>
    </xf>
    <xf numFmtId="1" fontId="0" fillId="3" borderId="0" xfId="0" applyNumberFormat="1" applyFill="1"/>
    <xf numFmtId="1" fontId="0" fillId="3" borderId="0" xfId="0" applyNumberFormat="1" applyFill="1" applyAlignment="1">
      <alignment horizontal="center"/>
    </xf>
    <xf numFmtId="4" fontId="0" fillId="3" borderId="0" xfId="0" applyNumberFormat="1" applyFill="1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" fontId="2" fillId="4" borderId="0" xfId="0" applyNumberFormat="1" applyFont="1" applyFill="1" applyAlignment="1">
      <alignment horizontal="left"/>
    </xf>
    <xf numFmtId="2" fontId="0" fillId="0" borderId="0" xfId="0" applyNumberFormat="1"/>
    <xf numFmtId="1" fontId="2" fillId="4" borderId="0" xfId="0" applyNumberFormat="1" applyFont="1" applyFill="1"/>
    <xf numFmtId="49" fontId="0" fillId="0" borderId="0" xfId="0" applyNumberFormat="1"/>
    <xf numFmtId="0" fontId="0" fillId="6" borderId="0" xfId="0" applyFill="1" applyAlignment="1">
      <alignment horizontal="center" vertical="center"/>
    </xf>
    <xf numFmtId="0" fontId="0" fillId="5" borderId="0" xfId="0" applyFill="1"/>
    <xf numFmtId="49" fontId="0" fillId="0" borderId="0" xfId="0" applyNumberFormat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8" borderId="0" xfId="0" applyFont="1" applyFill="1"/>
    <xf numFmtId="0" fontId="0" fillId="9" borderId="0" xfId="0" applyFill="1"/>
    <xf numFmtId="0" fontId="2" fillId="9" borderId="0" xfId="0" applyFont="1" applyFill="1"/>
    <xf numFmtId="0" fontId="2" fillId="11" borderId="0" xfId="0" applyFont="1" applyFill="1"/>
    <xf numFmtId="4" fontId="2" fillId="0" borderId="0" xfId="0" applyNumberFormat="1" applyFont="1"/>
    <xf numFmtId="0" fontId="2" fillId="4" borderId="0" xfId="0" applyFont="1" applyFill="1"/>
    <xf numFmtId="49" fontId="2" fillId="0" borderId="0" xfId="0" applyNumberFormat="1" applyFont="1"/>
    <xf numFmtId="4" fontId="0" fillId="2" borderId="0" xfId="0" applyNumberFormat="1" applyFill="1"/>
    <xf numFmtId="1" fontId="2" fillId="4" borderId="0" xfId="0" applyNumberFormat="1" applyFont="1" applyFill="1" applyAlignment="1">
      <alignment horizontal="center"/>
    </xf>
    <xf numFmtId="0" fontId="0" fillId="0" borderId="0" xfId="0" pivotButton="1"/>
    <xf numFmtId="43" fontId="0" fillId="0" borderId="0" xfId="0" applyNumberFormat="1"/>
    <xf numFmtId="0" fontId="0" fillId="10" borderId="0" xfId="0" applyFill="1"/>
    <xf numFmtId="0" fontId="0" fillId="4" borderId="0" xfId="0" applyFill="1"/>
    <xf numFmtId="0" fontId="0" fillId="2" borderId="0" xfId="0" applyFill="1"/>
    <xf numFmtId="49" fontId="0" fillId="10" borderId="0" xfId="0" applyNumberFormat="1" applyFill="1"/>
    <xf numFmtId="0" fontId="2" fillId="6" borderId="0" xfId="0" applyFont="1" applyFill="1" applyAlignment="1">
      <alignment horizontal="center" vertical="center"/>
    </xf>
    <xf numFmtId="1" fontId="0" fillId="2" borderId="0" xfId="0" applyNumberFormat="1" applyFill="1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 applyAlignment="1">
      <alignment horizontal="center"/>
    </xf>
    <xf numFmtId="0" fontId="3" fillId="0" borderId="0" xfId="0" pivotButton="1" applyFont="1" applyAlignment="1">
      <alignment horizontal="center"/>
    </xf>
    <xf numFmtId="0" fontId="4" fillId="0" borderId="0" xfId="0" pivotButton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0" xfId="0" pivotButton="1" applyFont="1"/>
    <xf numFmtId="0" fontId="3" fillId="0" borderId="0" xfId="0" applyFont="1"/>
    <xf numFmtId="0" fontId="0" fillId="0" borderId="0" xfId="0" pivotButton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indent="2"/>
    </xf>
    <xf numFmtId="4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6" fillId="13" borderId="5" xfId="4" applyFont="1" applyFill="1" applyBorder="1" applyAlignment="1">
      <alignment horizontal="center" vertical="center" wrapText="1"/>
    </xf>
    <xf numFmtId="0" fontId="6" fillId="13" borderId="6" xfId="4" applyFont="1" applyFill="1" applyBorder="1" applyAlignment="1">
      <alignment horizontal="center" vertical="center" wrapText="1"/>
    </xf>
    <xf numFmtId="0" fontId="6" fillId="13" borderId="8" xfId="4" applyFont="1" applyFill="1" applyBorder="1" applyAlignment="1">
      <alignment horizontal="center" vertical="center" wrapText="1"/>
    </xf>
    <xf numFmtId="164" fontId="6" fillId="13" borderId="8" xfId="4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165" fontId="7" fillId="14" borderId="1" xfId="3" applyNumberFormat="1" applyFont="1" applyFill="1" applyBorder="1" applyAlignment="1">
      <alignment horizontal="center" vertical="center" wrapText="1"/>
    </xf>
    <xf numFmtId="165" fontId="7" fillId="0" borderId="1" xfId="3" applyNumberFormat="1" applyFont="1" applyBorder="1" applyAlignment="1">
      <alignment horizontal="center" vertical="center" wrapText="1"/>
    </xf>
    <xf numFmtId="0" fontId="7" fillId="14" borderId="1" xfId="4" applyFont="1" applyFill="1" applyBorder="1" applyAlignment="1">
      <alignment horizontal="center" vertical="center" wrapText="1"/>
    </xf>
    <xf numFmtId="165" fontId="7" fillId="0" borderId="11" xfId="3" applyNumberFormat="1" applyFont="1" applyBorder="1" applyAlignment="1">
      <alignment horizontal="center" vertical="center" wrapText="1"/>
    </xf>
    <xf numFmtId="8" fontId="8" fillId="0" borderId="1" xfId="0" applyNumberFormat="1" applyFont="1" applyBorder="1" applyAlignment="1">
      <alignment horizontal="center" vertical="center"/>
    </xf>
    <xf numFmtId="8" fontId="8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13" borderId="11" xfId="0" applyFont="1" applyFill="1" applyBorder="1" applyAlignment="1">
      <alignment horizontal="center" vertical="center" wrapText="1"/>
    </xf>
    <xf numFmtId="0" fontId="12" fillId="13" borderId="11" xfId="0" applyFont="1" applyFill="1" applyBorder="1" applyAlignment="1">
      <alignment horizontal="center" vertical="center"/>
    </xf>
    <xf numFmtId="8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8" fontId="8" fillId="0" borderId="1" xfId="0" applyNumberFormat="1" applyFont="1" applyBorder="1" applyAlignment="1">
      <alignment vertical="center" wrapText="1"/>
    </xf>
    <xf numFmtId="165" fontId="10" fillId="13" borderId="17" xfId="3" applyNumberFormat="1" applyFont="1" applyFill="1" applyBorder="1" applyAlignment="1">
      <alignment horizontal="center" vertical="center" wrapText="1"/>
    </xf>
    <xf numFmtId="1" fontId="0" fillId="12" borderId="0" xfId="0" applyNumberFormat="1" applyFill="1" applyAlignment="1">
      <alignment horizontal="center"/>
    </xf>
    <xf numFmtId="1" fontId="0" fillId="10" borderId="0" xfId="0" applyNumberFormat="1" applyFill="1"/>
    <xf numFmtId="165" fontId="14" fillId="0" borderId="1" xfId="3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vertical="center" wrapText="1"/>
    </xf>
    <xf numFmtId="0" fontId="7" fillId="14" borderId="1" xfId="4" applyFont="1" applyFill="1" applyBorder="1" applyAlignment="1">
      <alignment vertical="center" wrapText="1"/>
    </xf>
    <xf numFmtId="8" fontId="13" fillId="0" borderId="1" xfId="4" applyNumberFormat="1" applyFont="1" applyBorder="1" applyAlignment="1">
      <alignment vertical="center" wrapText="1"/>
    </xf>
    <xf numFmtId="4" fontId="0" fillId="15" borderId="0" xfId="0" applyNumberFormat="1" applyFill="1"/>
    <xf numFmtId="2" fontId="2" fillId="16" borderId="0" xfId="0" applyNumberFormat="1" applyFont="1" applyFill="1"/>
    <xf numFmtId="4" fontId="0" fillId="17" borderId="0" xfId="0" applyNumberFormat="1" applyFill="1"/>
    <xf numFmtId="0" fontId="2" fillId="10" borderId="0" xfId="0" applyFont="1" applyFill="1" applyAlignment="1">
      <alignment horizontal="center"/>
    </xf>
    <xf numFmtId="0" fontId="2" fillId="10" borderId="0" xfId="0" applyFont="1" applyFill="1"/>
    <xf numFmtId="4" fontId="2" fillId="10" borderId="0" xfId="0" applyNumberFormat="1" applyFont="1" applyFill="1"/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3" fontId="0" fillId="0" borderId="1" xfId="5" applyFont="1" applyBorder="1"/>
    <xf numFmtId="0" fontId="2" fillId="4" borderId="1" xfId="0" applyFont="1" applyFill="1" applyBorder="1" applyAlignment="1">
      <alignment horizontal="center" vertical="center"/>
    </xf>
    <xf numFmtId="43" fontId="2" fillId="4" borderId="1" xfId="5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5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6" fillId="19" borderId="24" xfId="0" applyFont="1" applyFill="1" applyBorder="1" applyAlignment="1">
      <alignment vertical="center" wrapText="1"/>
    </xf>
    <xf numFmtId="0" fontId="16" fillId="19" borderId="25" xfId="0" applyFont="1" applyFill="1" applyBorder="1" applyAlignment="1">
      <alignment vertical="center" wrapText="1"/>
    </xf>
    <xf numFmtId="166" fontId="16" fillId="19" borderId="25" xfId="0" applyNumberFormat="1" applyFont="1" applyFill="1" applyBorder="1" applyAlignment="1">
      <alignment vertical="center" wrapText="1"/>
    </xf>
    <xf numFmtId="166" fontId="0" fillId="0" borderId="0" xfId="0" applyNumberFormat="1"/>
    <xf numFmtId="0" fontId="16" fillId="19" borderId="24" xfId="0" applyFont="1" applyFill="1" applyBorder="1" applyAlignment="1">
      <alignment horizontal="center" vertical="center" wrapText="1"/>
    </xf>
    <xf numFmtId="0" fontId="17" fillId="20" borderId="26" xfId="0" applyFont="1" applyFill="1" applyBorder="1" applyAlignment="1">
      <alignment horizontal="center" vertical="center" wrapText="1"/>
    </xf>
    <xf numFmtId="0" fontId="17" fillId="20" borderId="25" xfId="0" applyFont="1" applyFill="1" applyBorder="1" applyAlignment="1">
      <alignment vertical="center" wrapText="1"/>
    </xf>
    <xf numFmtId="166" fontId="17" fillId="20" borderId="27" xfId="0" applyNumberFormat="1" applyFont="1" applyFill="1" applyBorder="1" applyAlignment="1">
      <alignment horizontal="right" vertical="center" wrapText="1"/>
    </xf>
    <xf numFmtId="166" fontId="17" fillId="20" borderId="28" xfId="0" applyNumberFormat="1" applyFont="1" applyFill="1" applyBorder="1" applyAlignment="1">
      <alignment horizontal="right" vertical="center" wrapText="1"/>
    </xf>
    <xf numFmtId="0" fontId="18" fillId="20" borderId="26" xfId="0" applyFont="1" applyFill="1" applyBorder="1" applyAlignment="1">
      <alignment horizontal="center" vertical="center" wrapText="1"/>
    </xf>
    <xf numFmtId="0" fontId="15" fillId="20" borderId="27" xfId="0" applyFont="1" applyFill="1" applyBorder="1" applyAlignment="1">
      <alignment vertical="center" wrapText="1"/>
    </xf>
    <xf numFmtId="166" fontId="15" fillId="20" borderId="27" xfId="0" applyNumberFormat="1" applyFont="1" applyFill="1" applyBorder="1" applyAlignment="1">
      <alignment horizontal="right" vertical="center" wrapText="1"/>
    </xf>
    <xf numFmtId="166" fontId="15" fillId="20" borderId="28" xfId="0" applyNumberFormat="1" applyFont="1" applyFill="1" applyBorder="1" applyAlignment="1">
      <alignment horizontal="right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vertical="center" wrapText="1"/>
    </xf>
    <xf numFmtId="166" fontId="18" fillId="0" borderId="27" xfId="0" applyNumberFormat="1" applyFont="1" applyBorder="1" applyAlignment="1">
      <alignment horizontal="right" vertical="center" wrapText="1"/>
    </xf>
    <xf numFmtId="166" fontId="18" fillId="0" borderId="28" xfId="0" applyNumberFormat="1" applyFont="1" applyBorder="1" applyAlignment="1">
      <alignment horizontal="right" vertical="center" wrapText="1"/>
    </xf>
    <xf numFmtId="0" fontId="17" fillId="20" borderId="27" xfId="0" applyFont="1" applyFill="1" applyBorder="1" applyAlignment="1">
      <alignment vertical="center" wrapText="1"/>
    </xf>
    <xf numFmtId="0" fontId="16" fillId="19" borderId="26" xfId="0" applyFont="1" applyFill="1" applyBorder="1" applyAlignment="1">
      <alignment horizontal="center" vertical="center" wrapText="1"/>
    </xf>
    <xf numFmtId="0" fontId="16" fillId="19" borderId="27" xfId="0" applyFont="1" applyFill="1" applyBorder="1" applyAlignment="1">
      <alignment vertical="center" wrapText="1"/>
    </xf>
    <xf numFmtId="166" fontId="16" fillId="19" borderId="27" xfId="0" applyNumberFormat="1" applyFont="1" applyFill="1" applyBorder="1" applyAlignment="1">
      <alignment horizontal="right" vertical="center" wrapText="1"/>
    </xf>
    <xf numFmtId="166" fontId="16" fillId="19" borderId="28" xfId="0" applyNumberFormat="1" applyFont="1" applyFill="1" applyBorder="1" applyAlignment="1">
      <alignment horizontal="right" vertical="center" wrapText="1"/>
    </xf>
    <xf numFmtId="0" fontId="18" fillId="0" borderId="27" xfId="0" applyFont="1" applyBorder="1" applyAlignment="1">
      <alignment horizontal="justify" vertical="center" wrapText="1"/>
    </xf>
    <xf numFmtId="0" fontId="15" fillId="20" borderId="26" xfId="0" applyFont="1" applyFill="1" applyBorder="1" applyAlignment="1">
      <alignment horizontal="center" vertical="center" wrapText="1"/>
    </xf>
    <xf numFmtId="0" fontId="17" fillId="20" borderId="29" xfId="0" applyFont="1" applyFill="1" applyBorder="1" applyAlignment="1">
      <alignment horizontal="center" vertical="center" wrapText="1"/>
    </xf>
    <xf numFmtId="0" fontId="17" fillId="20" borderId="30" xfId="0" applyFont="1" applyFill="1" applyBorder="1" applyAlignment="1">
      <alignment vertical="center" wrapText="1"/>
    </xf>
    <xf numFmtId="166" fontId="17" fillId="20" borderId="30" xfId="0" applyNumberFormat="1" applyFont="1" applyFill="1" applyBorder="1" applyAlignment="1">
      <alignment horizontal="right" vertical="center" wrapText="1"/>
    </xf>
    <xf numFmtId="166" fontId="17" fillId="20" borderId="25" xfId="0" applyNumberFormat="1" applyFont="1" applyFill="1" applyBorder="1" applyAlignment="1">
      <alignment horizontal="right" vertical="center" wrapText="1"/>
    </xf>
    <xf numFmtId="1" fontId="0" fillId="2" borderId="0" xfId="0" applyNumberFormat="1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" fontId="0" fillId="12" borderId="0" xfId="0" applyNumberFormat="1" applyFill="1" applyAlignment="1">
      <alignment horizontal="left"/>
    </xf>
    <xf numFmtId="0" fontId="2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8" fontId="13" fillId="0" borderId="1" xfId="4" applyNumberFormat="1" applyFont="1" applyBorder="1" applyAlignment="1">
      <alignment horizontal="left" vertical="center" wrapText="1"/>
    </xf>
    <xf numFmtId="8" fontId="9" fillId="13" borderId="12" xfId="4" applyNumberFormat="1" applyFont="1" applyFill="1" applyBorder="1" applyAlignment="1">
      <alignment horizontal="center" vertical="center" wrapText="1"/>
    </xf>
    <xf numFmtId="8" fontId="9" fillId="13" borderId="0" xfId="4" applyNumberFormat="1" applyFont="1" applyFill="1" applyAlignment="1">
      <alignment horizontal="center" vertical="center" wrapText="1"/>
    </xf>
    <xf numFmtId="8" fontId="9" fillId="13" borderId="16" xfId="4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13" borderId="14" xfId="0" applyFont="1" applyFill="1" applyBorder="1" applyAlignment="1">
      <alignment horizontal="center" vertical="center"/>
    </xf>
    <xf numFmtId="0" fontId="12" fillId="13" borderId="0" xfId="0" applyFont="1" applyFill="1" applyAlignment="1">
      <alignment horizontal="center" vertical="center"/>
    </xf>
    <xf numFmtId="0" fontId="12" fillId="13" borderId="15" xfId="0" applyFont="1" applyFill="1" applyBorder="1" applyAlignment="1">
      <alignment horizontal="center" vertical="center"/>
    </xf>
    <xf numFmtId="0" fontId="7" fillId="0" borderId="9" xfId="4" applyFont="1" applyBorder="1" applyAlignment="1">
      <alignment vertical="center" wrapText="1"/>
    </xf>
    <xf numFmtId="0" fontId="7" fillId="0" borderId="10" xfId="4" applyFont="1" applyBorder="1" applyAlignment="1">
      <alignment vertical="center" wrapText="1"/>
    </xf>
    <xf numFmtId="0" fontId="7" fillId="0" borderId="9" xfId="4" applyFont="1" applyBorder="1" applyAlignment="1">
      <alignment vertical="center"/>
    </xf>
    <xf numFmtId="0" fontId="7" fillId="0" borderId="10" xfId="4" applyFont="1" applyBorder="1" applyAlignment="1">
      <alignment vertical="center"/>
    </xf>
    <xf numFmtId="0" fontId="7" fillId="14" borderId="9" xfId="4" applyFont="1" applyFill="1" applyBorder="1" applyAlignment="1">
      <alignment vertical="center" wrapText="1"/>
    </xf>
    <xf numFmtId="0" fontId="7" fillId="14" borderId="10" xfId="4" applyFont="1" applyFill="1" applyBorder="1" applyAlignment="1">
      <alignment vertical="center" wrapText="1"/>
    </xf>
    <xf numFmtId="0" fontId="19" fillId="13" borderId="2" xfId="4" applyFont="1" applyFill="1" applyBorder="1" applyAlignment="1">
      <alignment horizontal="center" vertical="center"/>
    </xf>
    <xf numFmtId="0" fontId="19" fillId="13" borderId="3" xfId="4" applyFont="1" applyFill="1" applyBorder="1" applyAlignment="1">
      <alignment horizontal="center" vertical="center"/>
    </xf>
    <xf numFmtId="0" fontId="19" fillId="13" borderId="4" xfId="4" applyFont="1" applyFill="1" applyBorder="1" applyAlignment="1">
      <alignment horizontal="center" vertical="center"/>
    </xf>
    <xf numFmtId="0" fontId="10" fillId="13" borderId="6" xfId="4" applyFont="1" applyFill="1" applyBorder="1" applyAlignment="1">
      <alignment horizontal="center" vertical="center" wrapText="1"/>
    </xf>
    <xf numFmtId="0" fontId="10" fillId="13" borderId="7" xfId="4" applyFont="1" applyFill="1" applyBorder="1" applyAlignment="1">
      <alignment horizontal="center" vertical="center" wrapText="1"/>
    </xf>
    <xf numFmtId="0" fontId="6" fillId="13" borderId="5" xfId="4" applyFont="1" applyFill="1" applyBorder="1" applyAlignment="1">
      <alignment horizontal="center" vertical="center" wrapText="1"/>
    </xf>
    <xf numFmtId="0" fontId="6" fillId="13" borderId="7" xfId="4" applyFont="1" applyFill="1" applyBorder="1" applyAlignment="1">
      <alignment horizontal="center" vertical="center" wrapText="1"/>
    </xf>
    <xf numFmtId="0" fontId="15" fillId="18" borderId="18" xfId="0" applyFont="1" applyFill="1" applyBorder="1" applyAlignment="1">
      <alignment horizontal="center" vertical="center" wrapText="1"/>
    </xf>
    <xf numFmtId="0" fontId="15" fillId="18" borderId="19" xfId="0" applyFont="1" applyFill="1" applyBorder="1" applyAlignment="1">
      <alignment horizontal="center" vertical="center" wrapText="1"/>
    </xf>
    <xf numFmtId="0" fontId="15" fillId="18" borderId="20" xfId="0" applyFont="1" applyFill="1" applyBorder="1" applyAlignment="1">
      <alignment horizontal="center" vertical="center" wrapText="1"/>
    </xf>
    <xf numFmtId="0" fontId="15" fillId="18" borderId="21" xfId="0" applyFont="1" applyFill="1" applyBorder="1" applyAlignment="1">
      <alignment horizontal="center" vertical="center" wrapText="1"/>
    </xf>
    <xf numFmtId="0" fontId="15" fillId="18" borderId="22" xfId="0" applyFont="1" applyFill="1" applyBorder="1" applyAlignment="1">
      <alignment horizontal="center" vertical="center" wrapText="1"/>
    </xf>
    <xf numFmtId="0" fontId="15" fillId="18" borderId="23" xfId="0" applyFont="1" applyFill="1" applyBorder="1" applyAlignment="1">
      <alignment horizontal="center" vertical="center" wrapText="1"/>
    </xf>
    <xf numFmtId="0" fontId="15" fillId="18" borderId="17" xfId="0" applyFont="1" applyFill="1" applyBorder="1" applyAlignment="1">
      <alignment horizontal="center" vertical="center" wrapText="1"/>
    </xf>
    <xf numFmtId="0" fontId="15" fillId="18" borderId="24" xfId="0" applyFont="1" applyFill="1" applyBorder="1" applyAlignment="1">
      <alignment horizontal="center" vertical="center" wrapText="1"/>
    </xf>
    <xf numFmtId="166" fontId="15" fillId="18" borderId="17" xfId="0" applyNumberFormat="1" applyFont="1" applyFill="1" applyBorder="1" applyAlignment="1">
      <alignment horizontal="center" vertical="center" wrapText="1"/>
    </xf>
    <xf numFmtId="166" fontId="15" fillId="18" borderId="24" xfId="0" applyNumberFormat="1" applyFont="1" applyFill="1" applyBorder="1" applyAlignment="1">
      <alignment horizontal="center" vertical="center" wrapText="1"/>
    </xf>
  </cellXfs>
  <cellStyles count="6">
    <cellStyle name="Millares" xfId="5" builtinId="3"/>
    <cellStyle name="Millares 2" xfId="2" xr:uid="{D13BADD0-AC13-48B5-82FA-4EF866E616BD}"/>
    <cellStyle name="Moneda" xfId="3" builtinId="4"/>
    <cellStyle name="Moneda 2" xfId="1" xr:uid="{7BD32A12-5973-4FC4-A1AA-EA1DE1F8EA56}"/>
    <cellStyle name="Normal" xfId="0" builtinId="0"/>
    <cellStyle name="Normal 3" xfId="4" xr:uid="{77D4FEBE-37E7-4DF7-8B9E-CC707923485C}"/>
  </cellStyles>
  <dxfs count="102">
    <dxf>
      <numFmt numFmtId="35" formatCode="_-* #,##0.00_-;\-* #,##0.00_-;_-* &quot;-&quot;??_-;_-@_-"/>
    </dxf>
    <dxf>
      <numFmt numFmtId="35" formatCode="_-* #,##0.00_-;\-* #,##0.00_-;_-* &quot;-&quot;??_-;_-@_-"/>
    </dxf>
    <dxf>
      <alignment vertical="center"/>
    </dxf>
    <dxf>
      <alignment vertical="center"/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5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5"/>
      </font>
    </dxf>
    <dxf>
      <font>
        <color theme="5"/>
      </font>
    </dxf>
    <dxf>
      <alignment vertical="center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5"/>
      </font>
    </dxf>
    <dxf>
      <font>
        <color theme="5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alignment horizontal="center"/>
    </dxf>
    <dxf>
      <font>
        <color theme="5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sz val="10"/>
      </font>
    </dxf>
    <dxf>
      <font>
        <sz val="10"/>
      </font>
    </dxf>
    <dxf>
      <alignment horizontal="center"/>
    </dxf>
    <dxf>
      <font>
        <color theme="5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pivotCacheDefinition" Target="pivotCache/pivotCacheDefinition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pivotCacheDefinition" Target="pivotCache/pivotCacheDefinition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PABLO ROSALES RODRIGUEZ" refreshedDate="46190.430547222219" createdVersion="8" refreshedVersion="8" minRefreshableVersion="3" recordCount="411" xr:uid="{0C1F8428-CC31-45A6-BBF4-EFF48DDA9D30}">
  <cacheSource type="worksheet">
    <worksheetSource ref="A1:AY430" sheet="BASE GENERAL"/>
  </cacheSource>
  <cacheFields count="42">
    <cacheField name="CTASCTASSC" numFmtId="1">
      <sharedItems containsBlank="1"/>
    </cacheField>
    <cacheField name="FUENTE DE FINANCIAMIENTO" numFmtId="1">
      <sharedItems/>
    </cacheField>
    <cacheField name="FINALIDAD" numFmtId="1">
      <sharedItems/>
    </cacheField>
    <cacheField name="NOMBRE FINALIDAD" numFmtId="1">
      <sharedItems/>
    </cacheField>
    <cacheField name="FUNCION" numFmtId="1">
      <sharedItems/>
    </cacheField>
    <cacheField name="NOMBRE FUNCIÓN" numFmtId="1">
      <sharedItems/>
    </cacheField>
    <cacheField name="SUBFUNCION" numFmtId="1">
      <sharedItems/>
    </cacheField>
    <cacheField name="NOMBRE SUBFUNCIÓN" numFmtId="1">
      <sharedItems/>
    </cacheField>
    <cacheField name="PROGRAMATICO" numFmtId="1">
      <sharedItems/>
    </cacheField>
    <cacheField name="NOMBRE PROGRAMATICO" numFmtId="1">
      <sharedItems/>
    </cacheField>
    <cacheField name="CODIGO PROGRAMA" numFmtId="1">
      <sharedItems containsSemiMixedTypes="0" containsString="0" containsNumber="1" containsInteger="1" minValue="1" maxValue="6"/>
    </cacheField>
    <cacheField name="NOMBRE PROGRAMA" numFmtId="1">
      <sharedItems/>
    </cacheField>
    <cacheField name="TIPO DE GASTO" numFmtId="1">
      <sharedItems/>
    </cacheField>
    <cacheField name="CAPITULO" numFmtId="0">
      <sharedItems containsSemiMixedTypes="0" containsString="0" containsNumber="1" containsInteger="1" minValue="1000" maxValue="9000"/>
    </cacheField>
    <cacheField name="NOMBRE CAPITULO" numFmtId="1">
      <sharedItems/>
    </cacheField>
    <cacheField name="PROYECTO" numFmtId="0">
      <sharedItems containsMixedTypes="1" containsNumber="1" containsInteger="1" minValue="50" maxValue="80"/>
    </cacheField>
    <cacheField name="NOMBRE PROYECTO" numFmtId="0">
      <sharedItems/>
    </cacheField>
    <cacheField name="PARTIDA GENERICA" numFmtId="1">
      <sharedItems containsMixedTypes="1" containsNumber="1" containsInteger="1" minValue="322" maxValue="561"/>
    </cacheField>
    <cacheField name="NOMBRE GENERICA" numFmtId="1">
      <sharedItems/>
    </cacheField>
    <cacheField name="PARTIDA ESPECIFICA" numFmtId="1">
      <sharedItems containsMixedTypes="1" containsNumber="1" containsInteger="1" minValue="32201" maxValue="56101"/>
    </cacheField>
    <cacheField name="NOMBRE PARTIDA" numFmtId="1">
      <sharedItems/>
    </cacheField>
    <cacheField name="DESTINO" numFmtId="1">
      <sharedItems containsMixedTypes="1" containsNumber="1" containsInteger="1" minValue="83" maxValue="91" count="92">
        <s v="00"/>
        <s v="04"/>
        <s v="05"/>
        <s v="06"/>
        <s v="07"/>
        <s v="08"/>
        <s v="09"/>
        <s v="82"/>
        <s v="12"/>
        <s v="73"/>
        <s v="13"/>
        <s v="10"/>
        <s v="11"/>
        <s v="68"/>
        <s v="69"/>
        <s v="67"/>
        <s v="76"/>
        <s v="77"/>
        <s v="01"/>
        <s v="03"/>
        <s v="02"/>
        <s v="70"/>
        <s v="71"/>
        <s v="20"/>
        <s v="15"/>
        <s v="16"/>
        <s v="17"/>
        <s v="18"/>
        <s v="19"/>
        <s v="14"/>
        <s v="65"/>
        <s v="66"/>
        <s v="21"/>
        <s v="23"/>
        <s v="22"/>
        <s v="80"/>
        <n v="91"/>
        <s v="74"/>
        <s v="24"/>
        <s v="25"/>
        <s v="30"/>
        <n v="85"/>
        <n v="86"/>
        <n v="87"/>
        <s v="29"/>
        <s v="28"/>
        <s v="26"/>
        <s v="27"/>
        <s v="75"/>
        <s v="31"/>
        <s v="32"/>
        <s v="33"/>
        <s v="34"/>
        <s v="35"/>
        <s v="36"/>
        <n v="90"/>
        <s v="37"/>
        <s v="79"/>
        <n v="88"/>
        <n v="89"/>
        <s v="49"/>
        <s v="50"/>
        <s v="45"/>
        <s v="53"/>
        <s v="38"/>
        <s v="39"/>
        <s v="51"/>
        <s v="40"/>
        <n v="83"/>
        <n v="84"/>
        <s v="42"/>
        <s v="72"/>
        <s v="81"/>
        <s v="43"/>
        <s v="44"/>
        <s v="57"/>
        <s v="41"/>
        <s v="46"/>
        <s v="47"/>
        <s v="48"/>
        <s v="52"/>
        <s v="54"/>
        <s v="55"/>
        <s v="56"/>
        <s v="58"/>
        <s v="61"/>
        <s v="64"/>
        <s v="60"/>
        <s v="62"/>
        <s v="78"/>
        <s v="59"/>
        <s v="63"/>
      </sharedItems>
    </cacheField>
    <cacheField name="CONCEPTO DESTINO" numFmtId="1">
      <sharedItems count="85">
        <s v="SIN DESCRIPCIÓN PARA DESTINOS 00"/>
        <s v="TELETON"/>
        <s v="FIESTAS DE OCTUBRE"/>
        <s v="ALDEA PASITOS"/>
        <s v="BIBLIOREFRI"/>
        <s v="FONDO MUNICIPAL DESASTRES"/>
        <s v="FOEDEN"/>
        <s v="RESERVAS TERRITORIALES"/>
        <s v="CAT"/>
        <s v="MEDIDORES"/>
        <e v="#N/A"/>
        <s v="RECONOCIMIENTO CONTRA DERECHOS"/>
        <s v="PLANTAS DE TRATAMIENTO"/>
        <s v="POLICIA METROPOLITANA"/>
        <s v="VEHICULO UTILITARIO / TODO TERRENO"/>
        <s v="PATRULLAS"/>
        <s v="PLANTILLA"/>
        <s v="COMISARIA"/>
        <s v="EVENTUAL"/>
        <s v="OPERATIVOS POLICIA METROPOLITANA"/>
        <s v="COMISIONADOS POLICIA METROPOLITANA"/>
        <s v="LIMPIEZA DE MOBILIARIO"/>
        <s v="POSADA GENERAL"/>
        <s v="EVENTOS DE LA AGENDA MUNICIPAL"/>
        <s v="INFORME DE GOBIERNO"/>
        <s v="COMPRA DE MOBILIARIO"/>
        <s v="FIL"/>
        <s v="COBRE IONIZADO"/>
        <s v="SEÑALETICA"/>
        <s v="BARREDORA"/>
        <s v="FORMATOS IPH"/>
        <s v="BICICLETAS ELECTRICAS"/>
        <s v="ARRENDAMIENTO DE HELICOPTERO"/>
        <s v="ATLAS DE RIESGOS"/>
        <s v="MEJORA DE AVENIDAS"/>
        <s v="CAMELLONES"/>
        <s v="RENOVACIÓN DE LUMINARIAS LED"/>
        <s v="POSTES PARA ALUMBRADO"/>
        <s v="EVENTO CUIDADORAS Y ESTUDIANTES DE SECUNDARIA"/>
        <s v="FERIAL DEL LIBRO DE TLAJOMULCO"/>
        <s v="DIA DEL MAESTRO"/>
        <s v="RENTA TU CASA"/>
        <s v="MOCHILAS Y ÚTILES ESCOLARES"/>
        <s v="ESTUDIANTES DE SECUNDARIA"/>
        <s v="CHIP"/>
        <s v="ABC"/>
        <s v="PREVENTIVO"/>
        <s v="CORRECTIVOS"/>
        <s v="CNA"/>
        <s v="PROGRAMA DE APOYO A LADRILLEROS"/>
        <s v="C5"/>
        <s v="MULTIANUAL DE POZOS"/>
        <s v="INTERESES"/>
        <s v="PARTICIPACIONES  2024"/>
        <s v="PARTICIPACIONES 2025"/>
        <s v="FORO EMPRESARIAL"/>
        <s v="FERIAS DEL EMPLEO"/>
        <s v="EXPO AGROPECUARIA"/>
        <s v="APICULTORES"/>
        <s v="PRODUCTORES DE MAIZ"/>
        <s v="CAL AGRICOLA"/>
        <s v="INDEMNIZACIÓN AL PRODUCTOR GANADERO"/>
        <s v="APOYO AL SECTOR PESQUERO"/>
        <s v="MAIZ SADER"/>
        <s v="APICULTORES SADE"/>
        <s v="INCUBADORA"/>
        <s v="TLAJO IMPULSA"/>
        <s v="BICICLETAS"/>
        <s v="CAJITITLAN"/>
        <s v="LIMPIEZA DE MINAS DE BASALTO"/>
        <s v="CIERRE ANUAL DE LA ESCUELA DE CHARRERIA"/>
        <s v="ARBOL NAVIDEÑO Y PISTA HIELO"/>
        <s v="FESTIVAL DEL MARIACHI"/>
        <s v="CABALGATA"/>
        <s v="FESTIVAL DEL CEMPASUCHIL"/>
        <s v="ROSCA DE REYES"/>
        <s v="FESTIVAL DEL SABOR"/>
        <s v="FERIA DE LAS FLORES"/>
        <s v="FESTIVAL DEL TACO"/>
        <s v="APOYO A LAS TRADICIONES"/>
        <s v="C4"/>
        <s v="MULTIANUAL 11"/>
        <s v="MULTIANUAL 16"/>
        <s v="ANTENAS"/>
        <s v="SOFTWARE CONTABLE"/>
      </sharedItems>
    </cacheField>
    <cacheField name="PARTIDA" numFmtId="0">
      <sharedItems containsSemiMixedTypes="0" containsString="0" containsNumber="1" containsInteger="1" minValue="1111" maxValue="9211"/>
    </cacheField>
    <cacheField name="AREA" numFmtId="1">
      <sharedItems/>
    </cacheField>
    <cacheField name="DEPENDENCIA" numFmtId="1">
      <sharedItems count="19">
        <s v="PRESIDENCIA"/>
        <s v="SECRETARÍA GENERAL"/>
        <s v="SINDICATURA MUNICIPAL"/>
        <s v="TESORERÍA MUNICIPAL"/>
        <s v="OFICIALÍA MAYOR ADMINISTRATIVA"/>
        <s v="JEFATURA DE GABINETE"/>
        <s v="COORDINACIÓN GENERAL DE PREVENCIÓN Y SERVICIOS DE EMERGENCIA"/>
        <s v="COORDINACIÓN GENERAL DE FORTALECIMIENTO A LOS SERVICIOS PÚBLICOS MUNICIPALES"/>
        <s v="COORDINACIÓN GENERAL DE CERCANÍA Y CORRESPONSABILIDAD SOCIAL"/>
        <s v="COORDINACIÓN GENERAL DE GESTIÓN DEL TERRITORIO Y OBRAS PÚBLICAS"/>
        <s v="COORDINACIÓN GENERAL DE POTENCIA ECONÓMICA"/>
        <s v="COORDINACIÓN GENERAL DE INTELIGENCIA E INNOVACIÓN SOCIAL"/>
        <s v="CENTRO DE ESTIMULACIÓN PARA PERSONAS CON DISCAPACIDAD INTELECTUAL (CENDI)"/>
        <s v="CONSEJO MUNICIPAL DEL DEPORTE (COMUDE)"/>
        <s v="INSTITUTO DE ALTERNATIVAS PARA LOS JÓVEN (INDAJO)"/>
        <s v="INSTITUTO MUNICIPAL DE LA MUJER TLAJOMULQUENSE (IMMT)"/>
        <s v="SISTEMA INTEGRAL PARA EL DESARROLLO DE LA FAMILIA  (DIF)"/>
        <s v="ORGANO INTERNO DE CONTROL"/>
        <s v="SERVICIOS DE SALUD DEL MUNICIPIO DE TLAJOMULCO DE ZUÑIGA, JALISCO"/>
      </sharedItems>
    </cacheField>
    <cacheField name="DIR" numFmtId="0">
      <sharedItems/>
    </cacheField>
    <cacheField name="CENTRO DE COSTOS" numFmtId="1">
      <sharedItems/>
    </cacheField>
    <cacheField name="NOMCTA" numFmtId="1">
      <sharedItems containsBlank="1" containsMixedTypes="1" containsNumber="1" containsInteger="1" minValue="0" maxValue="0"/>
    </cacheField>
    <cacheField name="INICIAL" numFmtId="4">
      <sharedItems containsSemiMixedTypes="0" containsString="0" containsNumber="1" minValue="0" maxValue="705161521.26999998"/>
    </cacheField>
    <cacheField name="AJUSTE" numFmtId="4">
      <sharedItems containsSemiMixedTypes="0" containsString="0" containsNumber="1" minValue="-164121269.78" maxValue="241900000"/>
    </cacheField>
    <cacheField name="IMPORTE AJUSTADO" numFmtId="4">
      <sharedItems containsSemiMixedTypes="0" containsString="0" containsNumber="1" minValue="0" maxValue="717398057.05999994"/>
    </cacheField>
    <cacheField name="IMPORTE AJUSTADO 15-06-2026" numFmtId="4">
      <sharedItems containsSemiMixedTypes="0" containsString="0" containsNumber="1" minValue="0" maxValue="717398057.05999994"/>
    </cacheField>
    <cacheField name="DIFERENCIA" numFmtId="4">
      <sharedItems containsSemiMixedTypes="0" containsString="0" containsNumber="1" minValue="-50000000" maxValue="50000000"/>
    </cacheField>
    <cacheField name="PRECOMP" numFmtId="4">
      <sharedItems containsSemiMixedTypes="0" containsString="0" containsNumber="1" minValue="-308610.46000000002" maxValue="72755761.920000002"/>
    </cacheField>
    <cacheField name="PCOMP" numFmtId="4">
      <sharedItems containsSemiMixedTypes="0" containsString="0" containsNumber="1" minValue="0" maxValue="266523929.02000001"/>
    </cacheField>
    <cacheField name="PDEVEN" numFmtId="4">
      <sharedItems containsSemiMixedTypes="0" containsString="0" containsNumber="1" minValue="0" maxValue="285588377.04000002"/>
    </cacheField>
    <cacheField name="PEJER" numFmtId="4">
      <sharedItems containsSemiMixedTypes="0" containsString="0" containsNumber="1" minValue="0" maxValue="285588377.04000002"/>
    </cacheField>
    <cacheField name="PPAG" numFmtId="4">
      <sharedItems containsSemiMixedTypes="0" containsString="0" containsNumber="1" minValue="0" maxValue="285588377.04000002"/>
    </cacheField>
    <cacheField name="P_PEJER" numFmtId="4">
      <sharedItems containsSemiMixedTypes="0" containsString="0" containsNumber="1" minValue="0" maxValue="717398057.05999994"/>
    </cacheField>
    <cacheField name="MODIFICACIONES" numFmtId="4">
      <sharedItems containsSemiMixedTypes="0" containsString="0" containsNumber="1" minValue="-7000000" maxValue="140000000"/>
    </cacheField>
    <cacheField name="3RA MODIFICACIÓN" numFmtId="4">
      <sharedItems containsSemiMixedTypes="0" containsString="0" containsNumber="1" minValue="0" maxValue="717398057.059999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PABLO ROSALES RODRIGUEZ" refreshedDate="46197.647089351849" createdVersion="8" refreshedVersion="8" minRefreshableVersion="3" recordCount="429" xr:uid="{EE7ADDD6-F214-429B-A962-8A7FD413620A}">
  <cacheSource type="worksheet">
    <worksheetSource ref="M1:AY430" sheet="BASE GENERAL"/>
  </cacheSource>
  <cacheFields count="39">
    <cacheField name="FUENTE DE FINANCIAMIENTO" numFmtId="1">
      <sharedItems count="17">
        <s v="RECURSOS FISCALES 2026"/>
        <s v="RESERVAS TERRITORIALES 2026"/>
        <s v="PARTICIPACIONES FEDERALES 2026"/>
        <s v="FONDO DE APORTACIONES A LA INFRAESTRUCTURA SOCIAL MUNICIPAL 2025 (FAISMUN)"/>
        <s v="SUBSIDIO A LA POLICIA METROPOLITANA 2025"/>
        <s v="FONDO DE APORTACIONES AL FORTALECIMIENTO MUNICIPAL 2025 (FORTAMUN)"/>
        <s v="PARTICIPACIONES ESTATALES 2026"/>
        <s v="FONDO DE APORTACIONES AL FORTALECIMIENTO MUNICIPAL 2026 (FORTAMUN)"/>
        <s v="SUBSIDIO A LA POLICIA METROPOLITANA 2026"/>
        <s v="APOYO A FESTIVALES CULTURALES ARTISTICOS - APORTACIÓN FEDERAL 2026"/>
        <s v="FONDO DE APORTACIONES A LA INFRAESTRUCTURA SOCIAL MUNICIPAL 2026 (FAISMUN)"/>
        <s v="SADER - APORTACIÓN ESTATAL 2026"/>
        <s v="PARTICIPACIONES 2026" u="1"/>
        <s v="PARTICIPACIONES  2024" u="1"/>
        <s v="PARTICIPACIONES 2025" u="1"/>
        <s v="PARTICIAPCIONES ESTATALES 2026" u="1"/>
        <s v="PARTICIAPCIONES FEDERALES 2026" u="1"/>
      </sharedItems>
    </cacheField>
    <cacheField name="FINALIDAD" numFmtId="1">
      <sharedItems/>
    </cacheField>
    <cacheField name="NOMBRE FINALIDAD" numFmtId="1">
      <sharedItems count="3">
        <s v="Gobierno"/>
        <s v="Desarrollo Social"/>
        <s v="Desarrollo Económico"/>
      </sharedItems>
    </cacheField>
    <cacheField name="FUNCION" numFmtId="1">
      <sharedItems/>
    </cacheField>
    <cacheField name="NOMBRE FUNCIÓN" numFmtId="1">
      <sharedItems count="10">
        <s v="Coordinacion de la politica de gobierno"/>
        <s v="Asuntos de orden público y de seguridad interior"/>
        <s v="Salud"/>
        <s v="Proteccion ambiental"/>
        <s v="Vivienda y servicios a la comunidad"/>
        <s v="Recreacion, cultura y otras manifestaciones sociales"/>
        <s v="Agropecuaria, silvicultura, pesca y caza"/>
        <s v="Turismo"/>
        <s v="Ciencia, tecnologia e innovacion"/>
        <s v="Proteccion social"/>
      </sharedItems>
    </cacheField>
    <cacheField name="SUBFUNCION" numFmtId="1">
      <sharedItems/>
    </cacheField>
    <cacheField name="NOMBRE SUBFUNCIÓN" numFmtId="1">
      <sharedItems count="17">
        <s v="_x0009_Función Pública"/>
        <s v="_x0009_Asuntos Jurídicos"/>
        <s v="_x0009_Policía"/>
        <s v="_x0009_Protección Civil"/>
        <s v="_x0009_Prestación de Servicios de Salud a la Comunidad"/>
        <s v="_x0009_Protección de la Diversidad Biológica y del Paisaje"/>
        <s v="_x0009_Alumbrado Público"/>
        <s v="_x0009_Ordenación de Desechos"/>
        <s v="_x0009_Cultura"/>
        <s v="_x0009_Abastecimiento de Agua"/>
        <s v="_x0009_Desarrollo Regional"/>
        <s v="_x0009_Agropecuaria"/>
        <s v="_x0009_Turismo"/>
        <s v="_x0009_Innovación"/>
        <s v="_x0009_Otros Grupos Vulnerables"/>
        <s v="_x0009_Deporte y Recreación"/>
        <s v="_x0009_Familia e Hijos"/>
      </sharedItems>
    </cacheField>
    <cacheField name="PROGRAMATICO" numFmtId="1">
      <sharedItems count="8">
        <s v="E"/>
        <s v="N"/>
        <s v="M"/>
        <s v="V"/>
        <s v="S"/>
        <s v="K"/>
        <s v="Q"/>
        <s v="G"/>
      </sharedItems>
    </cacheField>
    <cacheField name="NOMBRE PROGRAMATICO" numFmtId="0">
      <sharedItems count="14">
        <s v="Prestación de Servicios Públicos"/>
        <s v="Atención a desastres por eventos naturales"/>
        <s v="Apoyo para el desarrollo de las funciones de gobierno"/>
        <s v="Investigación y desarrollo"/>
        <s v="Subsidios sujetos a Reglas de Operación"/>
        <s v="Proyectos de Inversión en Infraestructura y Obra Pública"/>
        <s v="Regulación y supervisión"/>
        <s v="Actividades del sector público, que realiza en for" u="1"/>
        <s v="Desastres Naturales" u="1"/>
        <s v="Actividades de apoyo administrativo desarrolladas " u="1"/>
        <s v="Servicios de protección y conservación ambiental" u="1"/>
        <s v="Definidos en el Presupuesto de Egresos y los que s" u="1"/>
        <s v="Proyectos de inversión sujetos a registro en la Ca" u="1"/>
        <s v="Actividades destinadas a la reglamentación, verifi" u="1"/>
      </sharedItems>
    </cacheField>
    <cacheField name="CODIGO PROGRAMA" numFmtId="1">
      <sharedItems containsSemiMixedTypes="0" containsString="0" containsNumber="1" containsInteger="1" minValue="1" maxValue="6"/>
    </cacheField>
    <cacheField name="NOMBRE PROGRAMA" numFmtId="1">
      <sharedItems count="6">
        <s v="TLAJO A FUTURO"/>
        <s v="TLAJO EFICIENTE"/>
        <s v="TLAJO DE PAZ"/>
        <s v="TLAJO CERCANO"/>
        <s v="TLAJO DINAMICO"/>
        <s v="TLAJO POTENCIA"/>
      </sharedItems>
    </cacheField>
    <cacheField name="TIPO DE GASTO" numFmtId="1">
      <sharedItems containsBlank="1" count="6">
        <s v="GASTO CORRIENTE"/>
        <s v="GASTO DE CAPITAL"/>
        <s v="ARMORTIZACIÓN DE LA DEUDA Y DISMINUCIÓN DE PASIVOS"/>
        <s v="ARMORTIZACIÓN DE LA DEUDAY DISMINUCIÓN DE PASIVOS" u="1"/>
        <s v="Amortización de la deuda y disminución de pasivos" u="1"/>
        <m u="1"/>
      </sharedItems>
    </cacheField>
    <cacheField name="CAPITULO DEL GASTO" numFmtId="1">
      <sharedItems containsSemiMixedTypes="0" containsString="0" containsNumber="1" containsInteger="1" minValue="1000" maxValue="9000" count="8">
        <n v="4000"/>
        <n v="2000"/>
        <n v="3000"/>
        <n v="5000"/>
        <n v="6000"/>
        <n v="7000"/>
        <n v="9000"/>
        <n v="1000"/>
      </sharedItems>
    </cacheField>
    <cacheField name="NOMBRE CAPITULO" numFmtId="1">
      <sharedItems count="9">
        <s v="TRANSFERENCIAS, ASIGNACIONES, SUBSIDIOS Y OTRAS AYUDAS"/>
        <s v="MATERIALES Y SUMINISTROS"/>
        <s v="SERVICIOS GENERALES"/>
        <s v="BIENES MUEBLES, INMUEBLES E INTANGIBLES"/>
        <s v="INVERSIÓN PÚBLICA"/>
        <s v="INVERSIONES FINANCIERAS Y OTRAS PROVISIONES"/>
        <s v="DEUDA PÚBLICA"/>
        <s v="SERVICIOS PERSONALES"/>
        <s v="Inversion Pública" u="1"/>
      </sharedItems>
    </cacheField>
    <cacheField name="PROYECTO" numFmtId="0">
      <sharedItems containsMixedTypes="1" containsNumber="1" containsInteger="1" minValue="50" maxValue="79"/>
    </cacheField>
    <cacheField name="NOMBRE PROYECTO" numFmtId="0">
      <sharedItems count="79">
        <s v="DESPACHO DE LA OFICINA DE LA PRESIDENCIA MUNICIPAL"/>
        <s v="DESPACHO DE LA SECRETARÍA GENERAL"/>
        <s v="FONDO MUNICIPAL DE DESASTRES"/>
        <s v="DEFENSORÍA LEGAL"/>
        <s v="RECURSOS RECAUDADOS DE MANERA EFICIENTE PROGRAMADOS"/>
        <s v="DESPACHO DE LA TESORERÍA MUNICIPAL"/>
        <s v="MODERNIZACION CATASTRAL"/>
        <s v="PROYECTO DE PRESUPUESTO"/>
        <s v="BIENES ADQUIRIDOS"/>
        <s v="DESPACHO DE LA DIRECCIÓN DE RECURSOS MATERIALES"/>
        <s v="DESPLIEGUE OPERATIVO PROTECCIÓN CIVIL Y SERVICIOS MEDICOS"/>
        <s v="DESPLIEGUE OPERATIVO COMISARIA DE LA POLICIA"/>
        <s v="SERVICIOS PERSONALES"/>
        <s v="ATENCIÓN A EVENTOS DEL GOBIERNO MUNICIPAL"/>
        <s v="SEGUIMIENTO A LA AGENDA MUNICIPAL"/>
        <s v="PROCESOS ESTADISTICOS DEL MUNICIPIO"/>
        <s v="SEGUIMIENTO A LA POLÍTICA PÚBLICA DE GOBIERNO E IMAGEN INSTITUCIONAL"/>
        <s v="COMUNICACIÓN ESTRATÉGICA DEL GOBIERNO"/>
        <s v="GENERAR PLANES Y ACCIONES ESTRATEGICAS EN LAS DIFERENTES LOCALIDADES DEL MUNICIPIO"/>
        <s v="RONDINES DE VIGILANCIA"/>
        <s v="CAPACITACIONES Y RECLUTAMIENTO DE ELEMENTOS"/>
        <s v="DESPACHO DE LA COORDINACIÓN GENERAL DE PREVENCIÓN Y SERVICIOS DE EMERGENCIA"/>
        <s v="FORTALECIMIENTO A PROTECCIÓN CIVIL Y BOMBEROS"/>
        <s v="FORTALECIMIENTO Y EQUIPAMIENTO DE UNIDADES MÉDICAS"/>
        <s v="OPERATIVOS DE MOVILIDAD Y SEGURIDAD VIAL"/>
        <s v="SERVICIO DE MANTENIMIENTO EN LOS ESPACIOS PÚBLICOS"/>
        <s v="SISTEMA DE ILUMINACIÓN PÚBLICA"/>
        <s v="SERVICIO DE RECOLECCIÓN DE RESIDUOS"/>
        <s v="SERVICIO DE RASTRO MUNICIPAL"/>
        <s v="ACOPIO Y SALUD ANIMAL"/>
        <s v="DESPACHO DE LA COORDINACIÓN GENERAL DE CERCANÍA Y CORRESPONSABILIDAD SOCIAL"/>
        <s v="TE CUIDAMOS SIEMPRE"/>
        <s v="POLITICA CULTURAL DE TLAJOMULCO DE ZUÑIGA"/>
        <s v="SIEMPRE CERCA"/>
        <s v="APOYO A LAS AGENCIAS Y DELEGACIONES DEL MUNICIPIO"/>
        <s v="SIEMPRE APOYANDO TU ESCUELA"/>
        <s v="PROGRAMA MUNICIPAL DE ROBOTICA EDUCATIVA Y DESARROLLO TECNOLOGICO DE EDUCACIÓN BASICA"/>
        <s v="CHAMBA PARA TODAS Y TODOS"/>
        <s v="RENTA TU CASA"/>
        <s v="SIEMPRE LISTOS"/>
        <s v="SIEMPRE POR TU EDUCACIÓN"/>
        <s v="EDUCACIÓN SIEMPRE AL DIA"/>
        <s v="TALLERES COMUNITARIOS DE PREVENCIÓN DE LAS VIOLENCIAS"/>
        <s v="OPERACIÓN EFICIENTE DE INFRAESTRUCTURA HIDRICA"/>
        <s v="COORDINACIÓN GENERAL DE GESTIÓN DEL TERRITORIO Y OBRAS PÚBLICAS"/>
        <s v="PROGRAMA DE APOYO A PRODUCTORES LADRILLEROS"/>
        <s v="PLAN DE MANEJO Y CONSERVACIÓN PARA LAS ESPECIES ARBOREAS"/>
        <s v="OBRAS MULTIANUALES"/>
        <s v="PRESUPUESTO PARTICIPATIVO"/>
        <s v="PROGRAMA DE MEJORA, AMPLIACIÓN Y REAHABILITACIÓN DE LA INFRAESTRUCTURA MUNICIPAL"/>
        <s v="ADMINISTRACIÓN CENTRAL DE LA COORDINACIÓN GENERAL DE POTENCIA ECONÓMICA"/>
        <s v="CAMPAÑA DE SANIDAD ANIMAL"/>
        <s v="ELABORACION Y ENTREGA DE COMPOSTA"/>
        <s v="PERSONAL OPERATIVO  PESCA"/>
        <s v="EXPO AGROPECUARIA"/>
        <s v="APICULTORES"/>
        <s v="APOYO A LA PRODUCCION DE MAIZ"/>
        <s v="APOYO A LA REHABILITACION DE SUELOS"/>
        <s v="INDEMNIZACION Y ADQUISICION DE SEMOVIENTES"/>
        <s v="APOYO AL SECTOR PESQUERO"/>
        <s v="HERRAMIENTAS A PESCADORES"/>
        <s v="CRECIENDO JUNTOS"/>
        <s v="APOYOS SIEMPRE CERCA"/>
        <s v="MOVILIDAD ESCOLAR "/>
        <s v="MOVILIDAD SUSTENTABLE"/>
        <s v="PROMOCIÓN CULTURAL Y APOYO A LAS TRADICIONES"/>
        <s v="ESCUELAS DE CHARRERIA"/>
        <s v="FESTIVAL MICTLAN"/>
        <s v="FERIA DEL CABALLO"/>
        <s v="DESPACHO DE LA COORDINACIÓN GENERAL DE INTELIGENCIA E INNOVACIÓN SOCIAL"/>
        <s v="ATENCIÓN PARA PERSONAS CON DISCAPACIDAD INTELECTUAL"/>
        <s v="ACTIVIDADES DEPORTIVAS Y RECREATIVAS EN EL MUNICIPIO"/>
        <s v="PROGRAMAS Y ACCIONES CULTURALES, RECREATIVOS Y DEPORTIVAS"/>
        <s v="ATENCION A MUJERES DEL MUNICIPIO"/>
        <s v="SISTEMA INTEGRAL PARA EL DESARROLLO DE LA FAMILIA"/>
        <s v="ACOMPAÑAMIENTO EN AUDITORIAS"/>
        <s v="SERVICIOS DE SALUD DEL MUNICIPIO"/>
        <s v="SUMAR MAIZ" u="1"/>
        <e v="#N/A" u="1"/>
      </sharedItems>
    </cacheField>
    <cacheField name="PARTIDA GENERICA" numFmtId="1">
      <sharedItems containsMixedTypes="1" containsNumber="1" containsInteger="1" minValue="211" maxValue="632"/>
    </cacheField>
    <cacheField name="NOMBRE GENERICA" numFmtId="1">
      <sharedItems/>
    </cacheField>
    <cacheField name="PARTIDA ESPECIFICA" numFmtId="1">
      <sharedItems containsMixedTypes="1" containsNumber="1" containsInteger="1" minValue="21101" maxValue="63201"/>
    </cacheField>
    <cacheField name="NOMBRE PARTIDA" numFmtId="0">
      <sharedItems containsBlank="1" count="199">
        <s v="AYUDAS SOCIALES A PERSONAS"/>
        <s v="AYUDAS SOCIALES A INSTITUCIONES SIN FINES DE LUCRO"/>
        <s v="MATERIALES, ÚTILES Y EQUIPOS MENORES DE OFICINA"/>
        <s v="PRODUCTOS ALIMENTICIOS PARA PERSONAS"/>
        <s v="SERVICIOS LEGALES, DE CONTABILIDAD, AUDITORÍA Y RELACIONADOS"/>
        <s v="SERVICIOS FINANCIEROS Y BANCARIOS"/>
        <s v="AYUDAS POR DESASTRES NATURALES Y OTROS SINIESTROS"/>
        <s v="TERRENOS"/>
        <s v="SEGUROS DE RESPONSABILIDAD PATRIMONIAL Y FIANZAS"/>
        <s v="MATERIALES PARA EL REGISTRO E IDENTIFICACIÓN DE BIENES Y PERSONAS"/>
        <s v="SENTENCIAS Y RESOLUCIONES POR AUTORIDAD COMPETENTE"/>
        <s v="DIVERSAS DEVOLUCIONES"/>
        <s v="MATERIALES, ÚTILES Y EQUIPOS MENORES DE TECNOLOGÍAS DE LA INFORMACIÓN Y COMUNICACIONES"/>
        <s v="MATERIAL DE LIMPIEZA"/>
        <s v="MADERA Y PRODUCTOS DE MADERA"/>
        <s v="MATERIAL ELÉCTRICO Y ELECTRÓNICO"/>
        <s v="ARTÍCULOS METÁLICOS PARA LA CONSTRUCCIÓN"/>
        <s v="PRENDAS DE SEGURIDAD Y PROTECCIÓN PERSONAL"/>
        <s v="HERRAMIENTAS MENORES"/>
        <s v="REFACCIONES Y ACCESORIOS MENORES DE EDIFICIOS"/>
        <s v="REFACCIONES Y ACCESORIOS MENORES DE EQUIPO DE CÓMPUTO Y TECNOLOGÍAS DE LA INFORMACIÓN"/>
        <s v="REFACCIONES Y ACCESORIOS MENORES DE EQUIPO DE TRANSPORTE"/>
        <s v="SERVICIOS POSTALES Y TELEGRÁFICOS"/>
        <s v="SERVICIOS DE CONSULTORÍA ADMINISTRATIVA, PROCESOS, TÉCNICA Y EN TECNOLOGÍAS DE LA INFORMACIÓN"/>
        <s v="SERVICIOS DE APOYO ADMINISTRATIVO, FOTOCOPIADO E IMPRESIÓN"/>
        <s v="SERVICIOS PROFESIONALES, CIENTÍFICOS Y TÉCNICOS INTEGRALES"/>
        <s v="SERVICIOS DE COBRANZA, INVESTIGACIÓN CREDITICIA Y SIMILAR"/>
        <s v="SERVICIOS DE RECAUDACIÓN, TRASLADO Y CUSTODIA DE VALORES"/>
        <s v="CONSERVACIÓN Y MANTENIMIENTO MENOR DE INMUEBLES"/>
        <s v="INSTALACIÓN, REPARACIÓN Y MANTENIMIENTO DE MAQUINARIA, OTROS EQUIPOS Y HERRAMIENTA"/>
        <s v="PASAJES AÉREOS"/>
        <s v="PASAJES TERRESTRES"/>
        <s v="VIÁTICOS EN EL PAÍS"/>
        <s v="OTROS GASTOS POR RESPONSABILIDADES"/>
        <s v="EQUIPO DE CÓMPUTO DE TECNOLOGÍAS DE LA INFORMACIÓN"/>
        <s v="OTROS MOBILIARIOS Y EQUIPOS DE ADMINISTRACIÓN"/>
        <s v="SOFTWARE"/>
        <s v="LICENCIAS INFORMÁTICAS E INTELECTUALES"/>
        <s v="EJECUCIÓN DE PROYECTOS PRODUCTIVOS NO INCLUIDOS EN CONCEPTOS ANTERIORES DE ESTE CAPÍTULO"/>
        <s v="OTRAS EROGACIONES ESPECIALES"/>
        <s v="IMPUESTOS Y DERECHOS"/>
        <s v="TRANSFERENCIAS OTORGADAS A ENTIDADES PARAESTATALES NO EMPRESARIALES Y NO FINANCIERAS"/>
        <s v="TRANSFERENCIAS A FIDEICOMISOS DE ENTIDADES FEDERATIVAS Y MUNICIPIOS"/>
        <s v="AMORTIZACIÓN DE LA DEUDA INTERNA CON INSTITUCIONES DE CRÉDITO"/>
        <s v="INTERESES DE LA DEUDA INTERNA CON INSTITUCIONES  DE CRÉDITO"/>
        <s v="ARRENDAMIENTO DE EDIFICIOS"/>
        <s v="PRODUCTOS MINERALES NO METÁLICOS"/>
        <s v="CEMENTO Y PRODUCTOS DE CONCRETO"/>
        <s v="VIDRIO Y PRODUCTOS DE VIDRIO"/>
        <s v="OTROS MATERIALES Y ARTÍCULOS DE CONSTRUCCIÓN Y REPARACIÓN"/>
        <s v="COMBUSTIBLES, LUBRICANTES Y ADITIVOS"/>
        <s v="REFACCIONES Y ACCESORIOS MENORES DE MAQUINARIA Y OTROS EQUIPOS"/>
        <s v="ENERGÍA ELÉCTRICA"/>
        <s v="TELEFONÍA TRADICIONAL"/>
        <s v="SERVICIOS DE TELECOMUNICACIONES Y SATÉLITES"/>
        <s v="ARRENDAMIENTO DE EQUIPO DE TRANSPORTE"/>
        <s v="ARRENDAMIENTO DE MAQUINARIA, OTROS EQUIPOS Y HERRAMIENTAS"/>
        <s v="OTROS ARRENDAMIENTOS"/>
        <s v="SERVICIOS DE CAPACITACIÓN"/>
        <s v="SERVICIOS DE VIGILANCIA"/>
        <s v="SEGURO DE BIENES PATRIMONIALES"/>
        <s v="COMISIONES POR VENTAS"/>
        <s v="INSTALACIÓN, REPARACIÓN Y MANTENIMIENTO DE MOBILIARIO Y EQUIPO DE ADMINISTRACIÓN, EDUCACIONAL Y RECREATIVO"/>
        <s v="REPARACIÓN Y MANTENIMIENTO DE EQUIPO DE TRANSPORTE"/>
        <s v="SERVICIOS DE LIMPIEZA Y MANEJO DE DESECHOS"/>
        <s v="GASTOS DE ORDEN  SOCIAL Y CULTURAL"/>
        <s v="DIVERSOS GASTOS POR INCIDENTE VIAL"/>
        <s v="MUEBLES DE OFICINA Y ESTANTERÍA"/>
        <s v="MUEBLES, EXCEPTO DE OFICINA Y ESTANTERÍA"/>
        <s v="VEHICULOS Y EQUIPO DE TRANSPORTE"/>
        <s v="SISTEMAS DE AIRE ACONDICIONADO, CALEFACCIÓN Y DE REFRIGERACIÓN INDUSTRIAL Y COMERCIAL"/>
        <s v="EQUIPO DE GENERACIÓN ELÉCTRICA, APARATOS Y ACCESORIOS ELÉCTRICOS"/>
        <s v="DIETAS"/>
        <s v="SUELDO BASE AL PERSONAL PERMANENTE"/>
        <s v="HONORARIOS ASIMILABLES A SALARIOS"/>
        <s v="SUELDOS BASE AL PERSONAL EVENTUAL"/>
        <s v="RETRIBUCIONES POR SERVICIOS DE CARACTER SOCIAL"/>
        <s v="PRIMAS VACACIONALES"/>
        <s v="GRATIFICACIÓN DE FIN DE AÑO"/>
        <s v="HORAS EXTRAORDINARIAS"/>
        <s v="COMPENSACIONES"/>
        <s v="CUOTAS AL IMSS POR ENFERMEDADES Y MATERNIDAD (MODALIDAD 38)"/>
        <s v="CUOTAS PARA LA VIVIENDA (IPEJAL 3%)"/>
        <s v="APORTACIONES AL SISTEMA DE RETIRO SEDAR"/>
        <s v="APORTACIONES AL SISTEMA DE RETIRO DE PENSIONES"/>
        <s v="APORTACIONES PARA SEGUROS"/>
        <s v="INDEMNIZACIONES"/>
        <s v="OTRAS PRESTACIONES SOCIALES Y ECONOMICAS"/>
        <s v="PREVISIONES DE CARÁCTER LABORAL, ECONOMICA Y DE SEGURIDAD SOCIAL"/>
        <s v="ESTÍMULOS"/>
        <s v="SERVICIOS FUNERARIOS Y DE CEMENTERIOS"/>
        <s v="VESTUARIO Y UNIFORMES"/>
        <s v="DIFUSIÓN POR RADIO, TELEVISIÓN Y OTROS MEDIOS DE MENSAJES SOBRE PROGRAMAS Y ACTIVIDADES GUBERNAMENTALES"/>
        <s v="SERVICIOS DE CREATIVIDAD, PREPRODUCCIÓN Y PRODUCCIÓN DE PUBLICIDAD, EXCEPTO INTERNET"/>
        <s v="SERVICIOS DE LA INDUSTRIA FÍLMICA, DEL SONIDO Y DEL VIDEO"/>
        <s v="SERVICIO DE CREACIÓN Y DIFUSIÓN DE CONTENIDO EXCLUSIVAMENTE A  TRAVÉS DE INTERNET"/>
        <s v="OTROS PRODUCTOS QUÍMICOS"/>
        <s v="HERRAMIENTAS Y MÁQUINAS-HERRAMIENTA"/>
        <s v="MATRIALES Y SUMINISTROS PARA SEGURIDAD"/>
        <s v="PRENDAS DE PROTECCIÓN PARA SEGURIDAD PÚBLICA Y NACIONAL"/>
        <s v="OTROS EQUIPOS DE TRANSPORTE"/>
        <s v="UTENSILIOS PARA EL SERVICIO DE ALIMENTACIÓN"/>
        <s v="MEDICINAS Y PRODUCTOS FARMACÉUTICOS"/>
        <s v="MATERIALES, ACCESORIOS Y SUMINISTROS MÉDICOS"/>
        <s v="EQUIPO DE COMUNICACIÓN Y TELECOMUNICACIÓN"/>
        <s v="OTROS EQUIPOS"/>
        <s v="FERTILIZANTES, PESTICIDAS Y OTROS AGROQUÍMICOS"/>
        <s v="INSTALACIÓN, REPARACIÓN Y MANTENIMIENTO DE EQUIPO E INSTRUMENTAL MÉDICO Y DE LABORATORIO"/>
        <s v="EQUIPO MÉDICO Y DE LABORATORIO"/>
        <s v="INSTRUMENTAL MÉDICO Y DE LABORATORIO"/>
        <s v="SERVICIOS DE JARDINERIA Y FUMIGACION"/>
        <s v="MAQUINARIA Y EQUIPO AGROPECUARIO"/>
        <s v="PRODUCTOS ALIMENTICIOS PARA ANIMALES"/>
        <s v="MAQUINARIA Y EQUIPO INDUSTRIAL"/>
        <s v="VIÁTICOS EN EL EXTRANJERO"/>
        <s v="EXPOSICIONES"/>
        <s v="AYUDAS SOCIALES A INSTITUCIONES DE ENSEÑANZA"/>
        <s v="EQUIPOS Y APARATOS AUDIOVISUALES"/>
        <s v="MATERIALES Y UTILES DE IMPRESIÓN Y REPRODUCCION"/>
        <s v="BECAS Y OTRAS AYUDAS PARA PROGRAMAS DE CAPACITACIÓN"/>
        <s v="MATERIALES Y ÚTILES DE ENSEÑANZA"/>
        <s v="PRODUCTOS QUÍMICOS BÁSICOS"/>
        <s v="FIBRAS SINTÉTICAS, HULES PLÁSTICOS Y DERIVADOS"/>
        <s v="SERVICIOS DE DISEÑO, ARQUITECTURA, INGENIERÍA Y ACTIVIDADES RELACIONADAS"/>
        <s v="ARBOLES Y PLANTAS"/>
        <s v="EDIFICACIÓN NO  HABITACIONAL"/>
        <s v="CONSTRUCCIÓN DE OBRAS PARA EL ABASTECIMIENTO DE AGUA, PETRÓLEO, GAS, ELECTRICIDAD Y TELECOMUNICACIONES"/>
        <s v="CONSTRUCCIÓN DE VÍAS DE COMUNICACIÓN"/>
        <s v="PRODUCTOS QUÍMICOS, FARMACÉUTICOS Y DE LABORATORIO ADQUIRIDOS COMO MATERIA PRIMA"/>
        <s v="OTROS PRODUCTOS ADQUIRIDOS COMO MATERIA PRIMA"/>
        <s v="SUBSIDIOS A LA PRODUCCIÓN"/>
        <s v="OTROS SUBSIDIOS"/>
        <s v="SERVICIOS DE ACCESO DE INTERNET, REDES Y PROCESAMIENTO DE INFORMACIÓN"/>
        <s v="ARRENDAMIENTO DE MOBILIARIO Y EQUIPO DE ADMINISTRACIÓN, EDUCACIONAL Y RECREATIVO"/>
        <s v="INSTALACIÓN, REPARACIÓN Y MANTENIMIENTO DE EQUIPO DE CÓMPUTO Y TECNOLOGÍA DE LA INFORMACIÓN"/>
        <s v="SERVICIOS LEGALES, DE CONTABILIDAD, AUDITOR?A Y RELACIONADOS" u="1"/>
        <s v="MATERIALES PARA EL REGISTRO E IDENTIFICACI?N DE BIENES Y PERSONAS" u="1"/>
        <s v="MATERIALES, ?TILES Y EQUIPOS MENORES DE TECNOLOG?AS DE LA INFORMACI?N Y COMUNICACIONES" u="1"/>
        <s v="MATERIAL ELÉCTRICO Y ELECTR?NICO" u="1"/>
        <s v="ART?CULOS MET?LICOS PARA LA CONSTRUCCI?N" u="1"/>
        <s v="REFACCIONES Y ACCESORIOS MENORES DE EQUIPO DE C?MPUTO Y TECNOLOG?AS DE LA INFORMACI?N" u="1"/>
        <s v="SERVICIOS POSTALES Y TELEGR?FICOS" u="1"/>
        <s v="SERVICIOS DE APOYO ADMINISTRATIVO, FOTOCOPIADO E IMPRESI?N" u="1"/>
        <s v="SERVICIOS DE COBRANZA, INVESTIGACI?N CREDITICIA Y SIMILAR" u="1"/>
        <s v="CONSERVACI?N Y MANTENIMIENTO MENOR DE INMUEBLES" u="1"/>
        <s v="INSTALACI?N, REPARACI?N Y MANTENIMIENTO DE MAQUINARIA, OTROS EQUIPOS Y HERRAMIENTA" u="1"/>
        <s v="VI?TICOS EN EL PA?S" u="1"/>
        <s v="LICENCIAS INFORM?TICAS E INTELECTUALES" u="1"/>
        <s v="PRODUCTOS MINERALES NO MET?LICOS" u="1"/>
        <s v="OTROS MATERIALES Y ART?CULOS DE CONSTRUCCI?N Y REPARACI?N" u="1"/>
        <s v="ENERG?A ELÉCTRICA" u="1"/>
        <s v="TELEFON?A TRADICIONAL" u="1"/>
        <s v="SERVICIOS DE CAPACITACI?N" u="1"/>
        <s v="INSTALACI?N, REPARACI?N Y MANTENIMIENTO DE MOBILIARIO Y EQUIPO DE ADMINISTRACI?N, EDUCACIONAL Y RECREATIVO" u="1"/>
        <s v="REPARACI?N Y MANTENIMIENTO DE EQUIPO DE TRANSPORTE" u="1"/>
        <s v="MUEBLES, EXCEPTO DE OFICINA Y ESTANTER?A" u="1"/>
        <s v="SISTEMAS DE AIRE ACONDICIONADO, CALEFACCI?N Y DE REFRIGERACI?N INDUSTRIAL Y COMERCIAL" u="1"/>
        <s v="Equipos de generación eléctrica, aparatos y accesorios eléctricos" u="1"/>
        <s v="RETRIBUCIONES POR SERVICIOS DE CAR?CTER SOCIAL" u="1"/>
        <s v="GRATIFICACI?N DE FIN DE AÑO" u="1"/>
        <s v="OTRAS PRESTACIONES SOCIALES Y ECON?MICAS" u="1"/>
        <s v="DIFUSI?N POR RADIO, TELEVISI?N Y OTROS MEDIOS DE MENSAJES SOBRE PROGRAMAS Y ACTIVIDADES GUBERNAMENTALES" u="1"/>
        <s v="SERVICIOS DE CREATIVIDAD, PREPRODUCCI?N Y PRODUCCI?N DE PUBLICIDAD, EXCEPTO INTERNET" u="1"/>
        <s v="SERVICIOS DE LA INDUSTRIA F?LMICA, DEL SONIDO Y DEL VIDEO" u="1"/>
        <s v="SERVICIO DE CREACI?N Y DIFUSI?N DE CONTENIDO EXCLUSIVAMENTE A  TRAVÉS DE INTERNET" u="1"/>
        <s v="OTROS PRODUCTOS QU?MICOS" u="1"/>
        <s v="PRENDAS DE PROTECCI?N PARA SEGURIDAD P?BLICA Y NACIONAL" u="1"/>
        <s v="UTENSILIOS PARA EL SERVICIO DE ALIMENTACI?N" u="1"/>
        <s v="EQUIPO DE COMUNICACI?N Y TELECOMUNICACI?N" u="1"/>
        <s v="FERTILIZANTES, PESTICIDAS Y OTROS AGROQU?MICOS" u="1"/>
        <s v="INSTALACI?N, REPARACI?N Y MANTENIMIENTO DE EQUIPO E INSTRUMENTAL MÉDICO Y DE LABORATORIO" u="1"/>
        <s v="EQUIPO DE GENERACI?N ELÉCTRICA, APARATOS Y ACCESORIOS ELÉCTRICOS" u="1"/>
        <s v="BECAS Y OTRAS AYUDAS PARA PROGRAMAS DE CAPACITACI?N" u="1"/>
        <s v="MATERIALES Y ?TILES DE ENSEÑANZA" u="1"/>
        <s v="PRODUCTOS QU?MICOS B?SICOS" u="1"/>
        <s v="FIBRAS SINTÉTICAS, HULES PL?STICOS Y DERIVADOS" u="1"/>
        <s v="SERVICIOS DE DISEÑO, ARQUITECTURA, INGENIER?A Y ACTIVIDADES RELACIONADAS" u="1"/>
        <s v="EDIFICACI?N NO  HABITACIONAL" u="1"/>
        <s v="CONSTRUCCI?N DE OBRAS PARA EL ABASTECIMIENTO DE AGUA, PETR?LEO, GAS, ELECTRICIDAD Y TELECOMUNICACIONES" u="1"/>
        <s v="CONSTRUCCI?N DE V?AS DE COMUNICACI?N" u="1"/>
        <s v="PRODUCTOS QU?MICOS, FARMACÉUTICOS Y DE LABORATORIO ADQUIRIDOS COMO MATERIA PRIMA" u="1"/>
        <s v="SUBSIDIOS A LA PRODUCCI?N" u="1"/>
        <s v="SERVICIOS DE ACCESO DE INTERNET, REDES Y PROCESAMIENTO DE INFORMACI?N" u="1"/>
        <s v="ARRENDAMIENTO DE MOBILIARIO Y EQUIPO DE ADMINISTRACI?N, EDUCACIONAL Y RECREATIVO" u="1"/>
        <s v="INSTALACI?N, REPARACI?N Y MANTENIMIENTO DE EQUIPO DE C?MPUTO Y TECNOLOG?A DE LA INFORMACI?N" u="1"/>
        <s v="EJECUCI?N DE PROYECTOS PRODUCTIVOS NO INCLUIDOS EN CONCEPTOS ANTERIORES DE ESTE CAP?TULO" u="1"/>
        <s v="MATERIALES, ?TILES Y EQUIPOS MENORES DE OFICINA" u="1"/>
        <s v="PRENDAS DE SEGURIDAD Y PROTECCI?N PERSONAL" u="1"/>
        <s v="EQUIPO DE C?MPUTO DE TECNOLOG?AS DE LA INFORMACI?N" u="1"/>
        <s v="OTROS MOBILIARIOS Y EQUIPOS DE ADMINISTRACI?N" u="1"/>
        <s v="HERRAMIENTAS Y M?QUINAS-HERRAMIENTA" u="1"/>
        <m u="1"/>
        <s v="?RBOLES Y PLANTAS" u="1"/>
        <s v="AMORTIZACI?N DE LA DEUDA INTERNA CON INSTITUCIONES DE CRÉDITO" u="1"/>
        <s v="Previsiones de carácter laboral, económica y de seguridad social" u="1"/>
        <s v="MUEBLES DE OFICINA Y ESTANTER?A" u="1"/>
        <s v="MUEBLES DE OFICINA Y ESTANTERÍ" u="1"/>
        <s v="SERVICIOS PROFESIONALES, CIENT?FICOS Y TÉCNICOS INTEGRALES" u="1"/>
        <s v="SERVICIOS DE CONSULTOR?A ADMINISTRATIVA, PROCESOS, TÉCNICA Y EN TECNOLOG?AS DE LA INFORMACI?N" u="1"/>
      </sharedItems>
    </cacheField>
    <cacheField name="DESTINO" numFmtId="1">
      <sharedItems containsMixedTypes="1" containsNumber="1" containsInteger="1" minValue="0" maxValue="91"/>
    </cacheField>
    <cacheField name="CONCEPTO DESTINO" numFmtId="1">
      <sharedItems count="86">
        <s v="SIN DESCRIPCIÓN PARA DESTINOS 00"/>
        <s v="TELETON"/>
        <s v="FIESTAS DE OCTUBRE"/>
        <s v="ALDEA PASITOS"/>
        <s v="BIBLIOREFRI"/>
        <s v="FONDO MUNICIPAL DESASTRES"/>
        <s v="FOEDEN"/>
        <s v="RESERVAS TERRITORIALES"/>
        <s v="CAT"/>
        <s v="MEDIDORES"/>
        <e v="#N/A"/>
        <s v="RECONOCIMIENTO CONTRA DERECHOS"/>
        <s v="PLANTAS DE TRATAMIENTO"/>
        <s v="POLICIA METROPOLITANA"/>
        <s v="VEHICULO UTILITARIO / TODO TERRENO"/>
        <s v="PATRULLAS"/>
        <s v="PLANTILLA"/>
        <s v="COMISARIA"/>
        <s v="EVENTUAL"/>
        <s v="OPERATIVOS POLICIA METROPOLITANA"/>
        <s v="COMISIONADOS POLICIA METROPOLITANA"/>
        <s v="LIMPIEZA DE MOBILIARIO"/>
        <s v="POSADA GENERAL"/>
        <s v="EVENTOS DE LA AGENDA MUNICIPAL"/>
        <s v="INFORME DE GOBIERNO"/>
        <s v="COMPRA DE MOBILIARIO"/>
        <s v="FIL"/>
        <s v="COBRE IONIZADO"/>
        <s v="SEÑALETICA"/>
        <s v="BARREDORA"/>
        <s v="FORMATOS IPH"/>
        <s v="BICICLETAS ELECTRICAS"/>
        <s v="ARRENDAMIENTO DE HELICOPTERO"/>
        <s v="ATLAS DE RIESGOS"/>
        <s v="MEJORA DE AVENIDAS"/>
        <s v="CAMELLONES"/>
        <s v="RENOVACIÓN DE LUMINARIAS LED"/>
        <s v="POSTES PARA ALUMBRADO"/>
        <s v="EVENTO CUIDADORAS Y ESTUDIANTES DE SECUNDARIA"/>
        <s v="FERIAL DEL LIBRO DE TLAJOMULCO"/>
        <s v="DIA DEL MAESTRO"/>
        <s v="RENTA TU CASA"/>
        <s v="MOCHILAS Y ÚTILES ESCOLARES"/>
        <s v="ESTUDIANTES DE SECUNDARIA"/>
        <s v="CHIP"/>
        <s v="ABC"/>
        <s v="PREVENTIVO"/>
        <s v="CORRECTIVOS"/>
        <s v="CNA"/>
        <s v="PROGRAMA DE APOYO A LADRILLEROS"/>
        <s v="C5"/>
        <s v="MULTIANUAL DE POZOS"/>
        <s v="INTERESES"/>
        <s v="PARTICIPACIONES 2024"/>
        <s v="PARTICIPACIONES 2025"/>
        <s v="FORO EMPRESARIAL"/>
        <s v="FERIAS DEL EMPLEO"/>
        <s v="EXPO AGROPECUARIA"/>
        <s v="APICULTORES"/>
        <s v="PRODUCTORES DE MAIZ"/>
        <s v="CAL AGRICOLA"/>
        <s v="INDEMNIZACIÓN AL PRODUCTOR GANADERO"/>
        <s v="APOYO AL SECTOR PESQUERO"/>
        <s v="SUMAR MAIZ"/>
        <s v="APOYO PARA EL FOMENTO A LA APICULTURA"/>
        <s v="INCUBADORA"/>
        <s v="TLAJO IMPULSA"/>
        <s v="BICICLETAS"/>
        <s v="CAJITITLAN"/>
        <s v="LIMPIEZA DE MINAS DE BASALTO"/>
        <s v="CIERRE ANUAL DE LA ESCUELA DE CHARRERIA"/>
        <s v="ARBOL NAVIDEÑO Y PISTA HIELO"/>
        <s v="FESTIVAL DEL MARIACHI"/>
        <s v="CABALGATA"/>
        <s v="FESTIVAL DEL CEMPASUCHIL"/>
        <s v="ROSCA DE REYES"/>
        <s v="FESTIVAL DEL SABOR"/>
        <s v="FERIA DE LAS FLORES"/>
        <s v="FESTIVAL DEL TACO"/>
        <s v="APOYO A LAS TRADICIONES"/>
        <s v="C4"/>
        <s v="MULTIANUAL 11"/>
        <s v="MULTIANUAL 16"/>
        <s v="ANTENAS"/>
        <s v="SOFTWARE CONTABLE"/>
        <s v="PARTICIPACIONES  2024" u="1"/>
      </sharedItems>
    </cacheField>
    <cacheField name="PARTIDA" numFmtId="0">
      <sharedItems containsSemiMixedTypes="0" containsString="0" containsNumber="1" containsInteger="1" minValue="1111" maxValue="9211" count="137">
        <n v="4411"/>
        <n v="4451"/>
        <n v="2111"/>
        <n v="2211"/>
        <n v="3311"/>
        <n v="3411"/>
        <n v="4481"/>
        <n v="5811"/>
        <n v="3441"/>
        <n v="2181"/>
        <n v="3941"/>
        <n v="3942"/>
        <n v="2141"/>
        <n v="2161"/>
        <n v="2441"/>
        <n v="2461"/>
        <n v="2471"/>
        <n v="2721"/>
        <n v="2911"/>
        <n v="2921"/>
        <n v="2941"/>
        <n v="2961"/>
        <n v="3181"/>
        <n v="3331"/>
        <n v="3361"/>
        <n v="3391"/>
        <n v="3421"/>
        <n v="3431"/>
        <n v="3511"/>
        <n v="3571"/>
        <n v="3711"/>
        <n v="3721"/>
        <n v="3751"/>
        <n v="3961"/>
        <n v="5151"/>
        <n v="5191"/>
        <n v="5911"/>
        <n v="5971"/>
        <n v="6321"/>
        <n v="7991"/>
        <n v="3921"/>
        <n v="4211"/>
        <n v="4251"/>
        <n v="9111"/>
        <n v="9211"/>
        <n v="3221"/>
        <n v="2411"/>
        <n v="2421"/>
        <n v="2451"/>
        <n v="2491"/>
        <n v="2611"/>
        <n v="2981"/>
        <n v="3111"/>
        <n v="3141"/>
        <n v="3161"/>
        <n v="3251"/>
        <n v="3261"/>
        <n v="3291"/>
        <n v="3341"/>
        <n v="3381"/>
        <n v="3451"/>
        <n v="3481"/>
        <n v="3521"/>
        <n v="3551"/>
        <n v="3581"/>
        <n v="3821"/>
        <n v="3922"/>
        <n v="3962"/>
        <n v="5111"/>
        <n v="5121"/>
        <n v="5411"/>
        <n v="5641"/>
        <n v="5662"/>
        <n v="1111"/>
        <n v="1131"/>
        <n v="1211"/>
        <n v="1221"/>
        <n v="1231"/>
        <n v="1321"/>
        <n v="1322"/>
        <n v="1331"/>
        <n v="1341"/>
        <n v="1411"/>
        <n v="1421"/>
        <n v="1431"/>
        <n v="1432"/>
        <n v="1441"/>
        <n v="1521"/>
        <n v="1591"/>
        <n v="1611"/>
        <n v="1711"/>
        <n v="3911"/>
        <n v="2711"/>
        <n v="3611"/>
        <n v="3631"/>
        <n v="3651"/>
        <n v="3661"/>
        <n v="2591"/>
        <n v="5671"/>
        <n v="2821"/>
        <n v="2831"/>
        <n v="5491"/>
        <n v="2231"/>
        <n v="2531"/>
        <n v="2541"/>
        <n v="5651"/>
        <n v="5691"/>
        <n v="2521"/>
        <n v="3541"/>
        <n v="5311"/>
        <n v="5321"/>
        <n v="5661"/>
        <n v="3591"/>
        <n v="5611"/>
        <n v="2221"/>
        <n v="5621"/>
        <n v="3761"/>
        <n v="3841"/>
        <n v="4431"/>
        <n v="5211"/>
        <n v="2121"/>
        <n v="4421"/>
        <n v="2171"/>
        <n v="2511"/>
        <n v="2561"/>
        <n v="3321"/>
        <n v="5781"/>
        <n v="6121"/>
        <n v="6131"/>
        <n v="6151"/>
        <n v="2351"/>
        <n v="2391"/>
        <n v="4311"/>
        <n v="4391"/>
        <n v="3171"/>
        <n v="3231"/>
        <n v="3531"/>
      </sharedItems>
    </cacheField>
    <cacheField name="AREA" numFmtId="1">
      <sharedItems/>
    </cacheField>
    <cacheField name="DEPENDENCIA" numFmtId="1">
      <sharedItems count="19">
        <s v="PRESIDENCIA"/>
        <s v="SECRETARÍA GENERAL"/>
        <s v="SINDICATURA MUNICIPAL"/>
        <s v="TESORERÍA MUNICIPAL"/>
        <s v="OFICIALÍA MAYOR ADMINISTRATIVA"/>
        <s v="JEFATURA DE GABINETE"/>
        <s v="COORDINACIÓN GENERAL DE PREVENCIÓN Y SERVICIOS DE EMERGENCIA"/>
        <s v="COORDINACIÓN GENERAL DE FORTALECIMIENTO A LOS SERVICIOS PÚBLICOS MUNICIPALES"/>
        <s v="COORDINACIÓN GENERAL DE CERCANÍA Y CORRESPONSABILIDAD SOCIAL"/>
        <s v="COORDINACIÓN GENERAL DE GESTIÓN DEL TERRITORIO Y OBRAS PÚBLICAS"/>
        <s v="COORDINACIÓN GENERAL DE POTENCIA ECONÓMICA"/>
        <s v="COORDINACIÓN GENERAL DE INTELIGENCIA E INNOVACIÓN SOCIAL"/>
        <s v="CENTRO DE ESTIMULACIÓN PARA PERSONAS CON DISCAPACIDAD INTELECTUAL (CENDI)"/>
        <s v="CONSEJO MUNICIPAL DEL DEPORTE (COMUDE)"/>
        <s v="INSTITUTO DE ALTERNATIVAS PARA LOS JÓVEN (INDAJO)"/>
        <s v="INSTITUTO MUNICIPAL DE LA MUJER TLAJOMULQUENSE (IMMT)"/>
        <s v="SISTEMA INTEGRAL PARA EL DESARROLLO DE LA FAMILIA  (DIF)"/>
        <s v="ORGANO INTERNO DE CONTROL"/>
        <s v="SERVICIOS DE SALUD DEL MUNICIPIO DE TLAJOMULCO DE ZUÑIGA, JALISCO"/>
      </sharedItems>
    </cacheField>
    <cacheField name="DIR" numFmtId="0">
      <sharedItems/>
    </cacheField>
    <cacheField name="CENTRO DE COSTOS" numFmtId="1">
      <sharedItems/>
    </cacheField>
    <cacheField name="NOMCTA" numFmtId="1">
      <sharedItems containsBlank="1" containsMixedTypes="1" containsNumber="1" containsInteger="1" minValue="0" maxValue="0"/>
    </cacheField>
    <cacheField name="INICIAL" numFmtId="0">
      <sharedItems containsSemiMixedTypes="0" containsString="0" containsNumber="1" minValue="0" maxValue="705161521.26999998"/>
    </cacheField>
    <cacheField name="AJUSTE" numFmtId="0">
      <sharedItems containsSemiMixedTypes="0" containsString="0" containsNumber="1" minValue="-164121269.78" maxValue="225000000"/>
    </cacheField>
    <cacheField name="IMPORTE AJUSTADO" numFmtId="0">
      <sharedItems containsSemiMixedTypes="0" containsString="0" containsNumber="1" minValue="0" maxValue="717398057.05999994"/>
    </cacheField>
    <cacheField name="PRECOMP" numFmtId="0">
      <sharedItems containsSemiMixedTypes="0" containsString="0" containsNumber="1" minValue="-308610.46000000002" maxValue="110000000"/>
    </cacheField>
    <cacheField name="PCOMP" numFmtId="0">
      <sharedItems containsSemiMixedTypes="0" containsString="0" containsNumber="1" minValue="0" maxValue="266523929.02000001"/>
    </cacheField>
    <cacheField name="PDEVEN" numFmtId="0">
      <sharedItems containsString="0" containsBlank="1" containsNumber="1" minValue="0" maxValue="285588377.04000002"/>
    </cacheField>
    <cacheField name="PEJER" numFmtId="0">
      <sharedItems containsString="0" containsBlank="1" containsNumber="1" minValue="0" maxValue="285588377.04000002"/>
    </cacheField>
    <cacheField name="PPAG" numFmtId="0">
      <sharedItems containsString="0" containsBlank="1" containsNumber="1" minValue="0" maxValue="285588377.04000002"/>
    </cacheField>
    <cacheField name="P_PEJER" numFmtId="0">
      <sharedItems containsString="0" containsBlank="1" containsNumber="1" minValue="0" maxValue="717398057.05999994"/>
    </cacheField>
    <cacheField name="MODIFICACIONES" numFmtId="4">
      <sharedItems containsSemiMixedTypes="0" containsString="0" containsNumber="1" minValue="-43306390.109999999" maxValue="140000000"/>
    </cacheField>
    <cacheField name="3RA MODIFICACIÓN" numFmtId="4">
      <sharedItems containsSemiMixedTypes="0" containsString="0" containsNumber="1" minValue="0" maxValue="674091666.9499999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PABLO ROSALES RODRIGUEZ" refreshedDate="46206.58343958333" createdVersion="8" refreshedVersion="8" minRefreshableVersion="3" recordCount="429" xr:uid="{6C7B55A7-B86B-42C8-A29C-6FEACD7F7FC0}">
  <cacheSource type="worksheet">
    <worksheetSource ref="C1:AY430" sheet="BASE GENERAL"/>
  </cacheSource>
  <cacheFields count="49">
    <cacheField name="CUENTA CONTABLE" numFmtId="1">
      <sharedItems/>
    </cacheField>
    <cacheField name="Cuenta inicial" numFmtId="1">
      <sharedItems containsSemiMixedTypes="0" containsString="0" containsNumber="1" containsInteger="1" minValue="5" maxValue="5"/>
    </cacheField>
    <cacheField name="Partida Generica cta" numFmtId="1">
      <sharedItems/>
    </cacheField>
    <cacheField name="Partida Especifica cta" numFmtId="1">
      <sharedItems/>
    </cacheField>
    <cacheField name="Fuente 2 cta" numFmtId="1">
      <sharedItems/>
    </cacheField>
    <cacheField name="Proyecto cta" numFmtId="1">
      <sharedItems containsMixedTypes="1" containsNumber="1" containsInteger="1" minValue="50" maxValue="79"/>
    </cacheField>
    <cacheField name="Destino cta" numFmtId="1">
      <sharedItems containsMixedTypes="1" containsNumber="1" containsInteger="1" minValue="83" maxValue="91"/>
    </cacheField>
    <cacheField name="Origen cta" numFmtId="1">
      <sharedItems containsSemiMixedTypes="0" containsString="0" containsNumber="1" containsInteger="1" minValue="11" maxValue="26"/>
    </cacheField>
    <cacheField name="CODIGO ORIGEN" numFmtId="1">
      <sharedItems/>
    </cacheField>
    <cacheField name="BUSQUEDA" numFmtId="1">
      <sharedItems/>
    </cacheField>
    <cacheField name="FUENTE DE FINANCIAMIENTO" numFmtId="1">
      <sharedItems/>
    </cacheField>
    <cacheField name="FINALIDAD" numFmtId="1">
      <sharedItems/>
    </cacheField>
    <cacheField name="NOMBRE FINALIDAD" numFmtId="1">
      <sharedItems/>
    </cacheField>
    <cacheField name="FUNCION" numFmtId="1">
      <sharedItems/>
    </cacheField>
    <cacheField name="NOMBRE FUNCIÓN" numFmtId="1">
      <sharedItems/>
    </cacheField>
    <cacheField name="SUBFUNCION" numFmtId="1">
      <sharedItems/>
    </cacheField>
    <cacheField name="NOMBRE SUBFUNCIÓN" numFmtId="1">
      <sharedItems/>
    </cacheField>
    <cacheField name="PROGRAMATICO" numFmtId="1">
      <sharedItems/>
    </cacheField>
    <cacheField name="NOMBRE PROGRAMATICO" numFmtId="0">
      <sharedItems/>
    </cacheField>
    <cacheField name="CODIGO PROGRAMA" numFmtId="1">
      <sharedItems containsSemiMixedTypes="0" containsString="0" containsNumber="1" containsInteger="1" minValue="1" maxValue="6"/>
    </cacheField>
    <cacheField name="NOMBRE PROGRAMA" numFmtId="1">
      <sharedItems/>
    </cacheField>
    <cacheField name="TIPO DE GASTO" numFmtId="1">
      <sharedItems/>
    </cacheField>
    <cacheField name="CAPITULO DEL GASTO" numFmtId="1">
      <sharedItems containsSemiMixedTypes="0" containsString="0" containsNumber="1" containsInteger="1" minValue="1000" maxValue="9000"/>
    </cacheField>
    <cacheField name="NOMBRE CAPITULO" numFmtId="1">
      <sharedItems/>
    </cacheField>
    <cacheField name="PROYECTO" numFmtId="1">
      <sharedItems containsMixedTypes="1" containsNumber="1" containsInteger="1" minValue="50" maxValue="79"/>
    </cacheField>
    <cacheField name="NOMBRE PROYECTO" numFmtId="0">
      <sharedItems/>
    </cacheField>
    <cacheField name="PARTIDA GENERICA" numFmtId="1">
      <sharedItems containsMixedTypes="1" containsNumber="1" containsInteger="1" minValue="211" maxValue="632"/>
    </cacheField>
    <cacheField name="NOMBRE GENERICA" numFmtId="1">
      <sharedItems/>
    </cacheField>
    <cacheField name="PARTIDA ESPECIFICA" numFmtId="1">
      <sharedItems containsMixedTypes="1" containsNumber="1" containsInteger="1" minValue="21101" maxValue="63201" count="151">
        <s v="44101"/>
        <s v="44501"/>
        <s v="21101"/>
        <s v="22101"/>
        <s v="59101"/>
        <s v="34101"/>
        <s v="44801"/>
        <s v="58101"/>
        <s v="33101"/>
        <s v="34401"/>
        <s v="21801"/>
        <s v="39401"/>
        <s v="39402"/>
        <s v="21401"/>
        <s v="21601"/>
        <s v="24401"/>
        <s v="24601"/>
        <s v="24701"/>
        <s v="27201"/>
        <s v="29101"/>
        <s v="29201"/>
        <s v="29401"/>
        <s v="29601"/>
        <s v="31801"/>
        <s v="33301"/>
        <s v="33601"/>
        <s v="33901"/>
        <s v="56501"/>
        <s v="34201"/>
        <s v="34301"/>
        <s v="35101"/>
        <s v="35701"/>
        <s v="37101"/>
        <s v="37201"/>
        <s v="37501"/>
        <s v="11301"/>
        <s v="39601"/>
        <s v="51501"/>
        <s v="51901"/>
        <s v="59701"/>
        <s v="63201"/>
        <s v="33401"/>
        <s v="39202"/>
        <s v="42101"/>
        <s v="42501"/>
        <s v="91101"/>
        <s v="92101"/>
        <s v="24101"/>
        <s v="24201"/>
        <s v="24501"/>
        <s v="24901"/>
        <s v="26101"/>
        <s v="29801"/>
        <s v="31101"/>
        <s v="31401"/>
        <s v="31601"/>
        <s v="32201"/>
        <s v="32501"/>
        <s v="27101"/>
        <s v="32901"/>
        <s v="34501"/>
        <s v="34801"/>
        <s v="35201"/>
        <s v="35501"/>
        <s v="35801"/>
        <s v="38201"/>
        <s v="39602"/>
        <s v="51101"/>
        <n v="51101"/>
        <s v="51201"/>
        <s v="54101"/>
        <s v="56401"/>
        <s v="56602"/>
        <s v="11101"/>
        <s v="13202"/>
        <s v="14302"/>
        <s v="12101"/>
        <s v="12201"/>
        <s v="12301"/>
        <s v="14101"/>
        <s v="13201"/>
        <s v="14201"/>
        <s v="14301"/>
        <s v="13301"/>
        <s v="13401"/>
        <s v="14401"/>
        <s v="15201"/>
        <s v="15901"/>
        <s v="61301"/>
        <s v="16101"/>
        <s v="17101"/>
        <s v="39101"/>
        <s v="36101"/>
        <s v="36301"/>
        <s v="36501"/>
        <s v="36601"/>
        <s v="25901"/>
        <s v="56701"/>
        <s v="28201"/>
        <s v="28301"/>
        <s v="54901"/>
        <n v="21201"/>
        <s v="22301"/>
        <s v="25301"/>
        <s v="25401"/>
        <s v="56901"/>
        <n v="52101"/>
        <s v="25201"/>
        <s v="35401"/>
        <s v="53101"/>
        <s v="53201"/>
        <s v="56601"/>
        <n v="51901"/>
        <n v="21101"/>
        <n v="27201"/>
        <n v="51501"/>
        <s v="35901"/>
        <n v="29101"/>
        <s v="43101"/>
        <n v="32201"/>
        <n v="33901"/>
        <n v="56701"/>
        <s v="22201"/>
        <s v="56201"/>
        <s v="37601"/>
        <n v="37501"/>
        <s v="38401"/>
        <s v="44301"/>
        <n v="56101"/>
        <n v="33401"/>
        <s v="32601"/>
        <s v="44201"/>
        <s v="21701"/>
        <n v="33301"/>
        <s v="25101"/>
        <s v="25601"/>
        <s v="33201"/>
        <s v="57801"/>
        <s v="61201"/>
        <s v="33801"/>
        <s v="61501"/>
        <n v="63201"/>
        <s v="23501"/>
        <s v="23901"/>
        <s v="35301"/>
        <s v="43901"/>
        <s v="79901"/>
        <s v="31701"/>
        <s v="32301"/>
        <s v="52101"/>
        <n v="42101"/>
      </sharedItems>
    </cacheField>
    <cacheField name="NOMBRE PARTIDA" numFmtId="0">
      <sharedItems count="135">
        <s v="AYUDAS SOCIALES A PERSONAS"/>
        <s v="AYUDAS SOCIALES A INSTITUCIONES SIN FINES DE LUCRO"/>
        <s v="MATERIALES, ÚTILES Y EQUIPOS MENORES DE OFICINA"/>
        <s v="PRODUCTOS ALIMENTICIOS PARA PERSONAS"/>
        <s v="SOFTWARE"/>
        <s v="SERVICIOS FINANCIEROS Y BANCARIOS"/>
        <s v="AYUDAS POR DESASTRES NATURALES Y OTROS SINIESTROS"/>
        <s v="TERRENOS"/>
        <s v="SERVICIOS LEGALES, DE CONTABILIDAD, AUDITORÍA Y RELACIONADOS"/>
        <s v="SEGUROS DE RESPONSABILIDAD PATRIMONIAL Y FIANZAS"/>
        <s v="MATERIALES PARA EL REGISTRO E IDENTIFICACIÓN DE BIENES Y PERSONAS"/>
        <s v="SENTENCIAS Y RESOLUCIONES POR AUTORIDAD COMPETENTE"/>
        <s v="DIVERSAS DEVOLUCIONES"/>
        <s v="MATERIALES, ÚTILES Y EQUIPOS MENORES DE TECNOLOGÍAS DE LA INFORMACIÓN Y COMUNICACIONES"/>
        <s v="MATERIAL DE LIMPIEZA"/>
        <s v="MADERA Y PRODUCTOS DE MADERA"/>
        <s v="MATERIAL ELÉCTRICO Y ELECTRÓNICO"/>
        <s v="ARTÍCULOS METÁLICOS PARA LA CONSTRUCCIÓN"/>
        <s v="PRENDAS DE SEGURIDAD Y PROTECCIÓN PERSONAL"/>
        <s v="HERRAMIENTAS MENORES"/>
        <s v="REFACCIONES Y ACCESORIOS MENORES DE EDIFICIOS"/>
        <s v="REFACCIONES Y ACCESORIOS MENORES DE EQUIPO DE CÓMPUTO Y TECNOLOGÍAS DE LA INFORMACIÓN"/>
        <s v="REFACCIONES Y ACCESORIOS MENORES DE EQUIPO DE TRANSPORTE"/>
        <s v="SERVICIOS POSTALES Y TELEGRÁFICOS"/>
        <s v="SERVICIOS DE CONSULTORÍA ADMINISTRATIVA, PROCESOS, TÉCNICA Y EN TECNOLOGÍAS DE LA INFORMACIÓN"/>
        <s v="SERVICIOS DE APOYO ADMINISTRATIVO, FOTOCOPIADO E IMPRESIÓN"/>
        <s v="SERVICIOS PROFESIONALES, CIENTÍFICOS Y TÉCNICOS INTEGRALES"/>
        <s v="EQUIPO DE COMUNICACIÓN Y TELECOMUNICACIÓN"/>
        <s v="SERVICIOS DE COBRANZA, INVESTIGACIÓN CREDITICIA Y SIMILAR"/>
        <s v="SERVICIOS DE RECAUDACIÓN, TRASLADO Y CUSTODIA DE VALORES"/>
        <s v="CONSERVACIÓN Y MANTENIMIENTO MENOR DE INMUEBLES"/>
        <s v="INSTALACIÓN, REPARACIÓN Y MANTENIMIENTO DE MAQUINARIA, OTROS EQUIPOS Y HERRAMIENTA"/>
        <s v="PASAJES AÉREOS"/>
        <s v="PASAJES TERRESTRES"/>
        <s v="VIÁTICOS EN EL PAÍS"/>
        <s v="SUELDO BASE AL PERSONAL PERMANENTE"/>
        <s v="OTROS GASTOS POR RESPONSABILIDADES"/>
        <s v="EQUIPO DE CÓMPUTO DE TECNOLOGÍAS DE LA INFORMACIÓN"/>
        <s v="OTROS MOBILIARIOS Y EQUIPOS DE ADMINISTRACIÓN"/>
        <s v="LICENCIAS INFORMÁTICAS E INTELECTUALES"/>
        <s v="EJECUCIÓN DE PROYECTOS PRODUCTIVOS NO INCLUIDOS EN CONCEPTOS ANTERIORES DE ESTE CAPÍTULO"/>
        <s v="SERVICIOS DE CAPACITACIÓN"/>
        <s v="IMPUESTOS Y DERECHOS"/>
        <s v="TRANSFERENCIAS OTORGADAS A ENTIDADES PARAESTATALES NO EMPRESARIALES Y NO FINANCIERAS"/>
        <s v="TRANSFERENCIAS A FIDEICOMISOS DE ENTIDADES FEDERATIVAS Y MUNICIPIOS"/>
        <s v="AMORTIZACIÓN DE LA DEUDA INTERNA CON INSTITUCIONES DE CRÉDITO"/>
        <s v="INTERESES DE LA DEUDA INTERNA CON INSTITUCIONES  DE CRÉDITO"/>
        <s v="PRODUCTOS MINERALES NO METÁLICOS"/>
        <s v="CEMENTO Y PRODUCTOS DE CONCRETO"/>
        <s v="VIDRIO Y PRODUCTOS DE VIDRIO"/>
        <s v="OTROS MATERIALES Y ARTÍCULOS DE CONSTRUCCIÓN Y REPARACIÓN"/>
        <s v="COMBUSTIBLES, LUBRICANTES Y ADITIVOS"/>
        <s v="REFACCIONES Y ACCESORIOS MENORES DE MAQUINARIA Y OTROS EQUIPOS"/>
        <s v="ENERGÍA ELÉCTRICA"/>
        <s v="TELEFONÍA TRADICIONAL"/>
        <s v="SERVICIOS DE TELECOMUNICACIONES Y SATÉLITES"/>
        <s v="ARRENDAMIENTO DE EDIFICIOS"/>
        <s v="ARRENDAMIENTO DE EQUIPO DE TRANSPORTE"/>
        <s v="VESTUARIO Y UNIFORMES"/>
        <s v="OTROS ARRENDAMIENTOS"/>
        <s v="SEGURO DE BIENES PATRIMONIALES"/>
        <s v="COMISIONES POR VENTAS"/>
        <s v="INSTALACIÓN, REPARACIÓN Y MANTENIMIENTO DE MOBILIARIO Y EQUIPO DE ADMINISTRACIÓN, EDUCACIONAL Y RECREATIVO"/>
        <s v="REPARACIÓN Y MANTENIMIENTO DE EQUIPO DE TRANSPORTE"/>
        <s v="SERVICIOS DE LIMPIEZA Y MANEJO DE DESECHOS"/>
        <s v="GASTOS DE ORDEN  SOCIAL Y CULTURAL"/>
        <s v="DIVERSOS GASTOS POR INCIDENTE VIAL"/>
        <s v="MUEBLES DE OFICINA Y ESTANTERÍA"/>
        <s v="MUEBLES, EXCEPTO DE OFICINA Y ESTANTERÍA"/>
        <s v="VEHICULOS Y EQUIPO DE TRANSPORTE"/>
        <s v="SISTEMAS DE AIRE ACONDICIONADO, CALEFACCIÓN Y DE REFRIGERACIÓN INDUSTRIAL Y COMERCIAL"/>
        <s v="EQUIPO DE GENERACIÓN ELÉCTRICA, APARATOS Y ACCESORIOS ELÉCTRICOS"/>
        <s v="DIETAS"/>
        <s v="GRATIFICACIÓN DE FIN DE AÑO"/>
        <s v="APORTACIONES AL SISTEMA DE RETIRO DE PENSIONES"/>
        <s v="HONORARIOS ASIMILABLES A SALARIOS"/>
        <s v="SUELDOS BASE AL PERSONAL EVENTUAL"/>
        <s v="RETRIBUCIONES POR SERVICIOS DE CARACTER SOCIAL"/>
        <s v="CUOTAS AL IMSS POR ENFERMEDADES Y MATERNIDAD (MODALIDAD 38)"/>
        <s v="PRIMAS VACACIONALES"/>
        <s v="CUOTAS PARA LA VIVIENDA (IPEJAL 3%)"/>
        <s v="APORTACIONES AL SISTEMA DE RETIRO SEDAR"/>
        <s v="HORAS EXTRAORDINARIAS"/>
        <s v="COMPENSACIONES"/>
        <s v="APORTACIONES PARA SEGUROS"/>
        <s v="INDEMNIZACIONES"/>
        <s v="OTRAS PRESTACIONES SOCIALES Y ECONOMICAS"/>
        <s v="CONSTRUCCIÓN DE OBRAS PARA EL ABASTECIMIENTO DE AGUA, PETRÓLEO, GAS, ELECTRICIDAD Y TELECOMUNICACIONES"/>
        <s v="PREVISIONES DE CARÁCTER LABORAL, ECONOMICA Y DE SEGURIDAD SOCIAL"/>
        <s v="ESTÍMULOS"/>
        <s v="SERVICIOS FUNERARIOS Y DE CEMENTERIOS"/>
        <s v="DIFUSIÓN POR RADIO, TELEVISIÓN Y OTROS MEDIOS DE MENSAJES SOBRE PROGRAMAS Y ACTIVIDADES GUBERNAMENTALES"/>
        <s v="SERVICIOS DE CREATIVIDAD, PREPRODUCCIÓN Y PRODUCCIÓN DE PUBLICIDAD, EXCEPTO INTERNET"/>
        <s v="SERVICIOS DE LA INDUSTRIA FÍLMICA, DEL SONIDO Y DEL VIDEO"/>
        <s v="SERVICIO DE CREACIÓN Y DIFUSIÓN DE CONTENIDO EXCLUSIVAMENTE A  TRAVÉS DE INTERNET"/>
        <s v="OTROS PRODUCTOS QUÍMICOS"/>
        <s v="HERRAMIENTAS Y MÁQUINAS-HERRAMIENTA"/>
        <s v="MATRIALES Y SUMINISTROS PARA SEGURIDAD"/>
        <s v="PRENDAS DE PROTECCIÓN PARA SEGURIDAD PÚBLICA Y NACIONAL"/>
        <s v="OTROS EQUIPOS DE TRANSPORTE"/>
        <s v="MATERIALES Y UTILES DE IMPRESIÓN Y REPRODUCCION"/>
        <s v="UTENSILIOS PARA EL SERVICIO DE ALIMENTACIÓN"/>
        <s v="MEDICINAS Y PRODUCTOS FARMACÉUTICOS"/>
        <s v="MATERIALES, ACCESORIOS Y SUMINISTROS MÉDICOS"/>
        <s v="OTROS EQUIPOS"/>
        <s v="EQUIPOS Y APARATOS AUDIOVISUALES"/>
        <s v="FERTILIZANTES, PESTICIDAS Y OTROS AGROQUÍMICOS"/>
        <s v="INSTALACIÓN, REPARACIÓN Y MANTENIMIENTO DE EQUIPO E INSTRUMENTAL MÉDICO Y DE LABORATORIO"/>
        <s v="EQUIPO MÉDICO Y DE LABORATORIO"/>
        <s v="INSTRUMENTAL MÉDICO Y DE LABORATORIO"/>
        <s v="SERVICIOS DE JARDINERIA Y FUMIGACION"/>
        <s v="SUBSIDIOS A LA PRODUCCIÓN"/>
        <s v="PRODUCTOS ALIMENTICIOS PARA ANIMALES"/>
        <s v="MAQUINARIA Y EQUIPO INDUSTRIAL"/>
        <s v="VIÁTICOS EN EL EXTRANJERO"/>
        <s v="EXPOSICIONES"/>
        <s v="AYUDAS SOCIALES A INSTITUCIONES DE ENSEÑANZA"/>
        <s v="MAQUINARIA Y EQUIPO AGROPECUARIO"/>
        <s v="ARRENDAMIENTO DE MAQUINARIA, OTROS EQUIPOS Y HERRAMIENTAS"/>
        <s v="BECAS Y OTRAS AYUDAS PARA PROGRAMAS DE CAPACITACIÓN"/>
        <s v="MATERIALES Y ÚTILES DE ENSEÑANZA"/>
        <s v="PRODUCTOS QUÍMICOS BÁSICOS"/>
        <s v="FIBRAS SINTÉTICAS, HULES PLÁSTICOS Y DERIVADOS"/>
        <s v="SERVICIOS DE DISEÑO, ARQUITECTURA, INGENIERÍA Y ACTIVIDADES RELACIONADAS"/>
        <s v="ARBOLES Y PLANTAS"/>
        <s v="EDIFICACIÓN NO  HABITACIONAL"/>
        <s v="SERVICIOS DE VIGILANCIA"/>
        <s v="CONSTRUCCIÓN DE VÍAS DE COMUNICACIÓN"/>
        <s v="PRODUCTOS QUÍMICOS, FARMACÉUTICOS Y DE LABORATORIO ADQUIRIDOS COMO MATERIA PRIMA"/>
        <s v="OTROS PRODUCTOS ADQUIRIDOS COMO MATERIA PRIMA"/>
        <s v="INSTALACIÓN, REPARACIÓN Y MANTENIMIENTO DE EQUIPO DE CÓMPUTO Y TECNOLOGÍA DE LA INFORMACIÓN"/>
        <s v="OTROS SUBSIDIOS"/>
        <s v="OTRAS EROGACIONES ESPECIALES"/>
        <s v="SERVICIOS DE ACCESO DE INTERNET, REDES Y PROCESAMIENTO DE INFORMACIÓN"/>
        <s v="ARRENDAMIENTO DE MOBILIARIO Y EQUIPO DE ADMINISTRACIÓN, EDUCACIONAL Y RECREATIVO"/>
      </sharedItems>
    </cacheField>
    <cacheField name="DESTINO" numFmtId="0">
      <sharedItems containsMixedTypes="1" containsNumber="1" containsInteger="1" minValue="83" maxValue="91" count="92">
        <s v="00"/>
        <s v="04"/>
        <s v="05"/>
        <s v="06"/>
        <s v="07"/>
        <s v="08"/>
        <s v="09"/>
        <s v="82"/>
        <s v="78"/>
        <s v="12"/>
        <s v="73"/>
        <s v="01"/>
        <s v="13"/>
        <s v="10"/>
        <s v="11"/>
        <s v="68"/>
        <s v="69"/>
        <s v="67"/>
        <s v="81"/>
        <s v="25"/>
        <s v="76"/>
        <s v="77"/>
        <s v="02"/>
        <s v="03"/>
        <n v="88"/>
        <s v="70"/>
        <s v="71"/>
        <s v="20"/>
        <s v="15"/>
        <s v="17"/>
        <s v="18"/>
        <s v="43"/>
        <s v="19"/>
        <s v="14"/>
        <s v="65"/>
        <s v="66"/>
        <s v="45"/>
        <s v="21"/>
        <s v="23"/>
        <s v="22"/>
        <s v="80"/>
        <n v="85"/>
        <s v="74"/>
        <s v="38"/>
        <s v="24"/>
        <s v="30"/>
        <s v="56"/>
        <n v="86"/>
        <n v="87"/>
        <s v="29"/>
        <s v="16"/>
        <s v="28"/>
        <s v="27"/>
        <s v="75"/>
        <s v="31"/>
        <s v="32"/>
        <s v="33"/>
        <s v="34"/>
        <s v="35"/>
        <s v="36"/>
        <n v="89"/>
        <s v="37"/>
        <s v="79"/>
        <s v="49"/>
        <s v="50"/>
        <s v="26"/>
        <s v="53"/>
        <s v="39"/>
        <s v="51"/>
        <s v="40"/>
        <n v="83"/>
        <n v="84"/>
        <s v="42"/>
        <s v="72"/>
        <n v="91"/>
        <s v="44"/>
        <s v="57"/>
        <s v="41"/>
        <s v="46"/>
        <s v="47"/>
        <s v="48"/>
        <s v="52"/>
        <s v="54"/>
        <s v="55"/>
        <s v="58"/>
        <s v="61"/>
        <s v="64"/>
        <s v="60"/>
        <s v="62"/>
        <s v="59"/>
        <s v="63"/>
        <n v="90"/>
      </sharedItems>
    </cacheField>
    <cacheField name="CONCEPTO DESTINO" numFmtId="1">
      <sharedItems count="84">
        <s v="SIN DESCRIPCIÓN PARA DESTINOS 00"/>
        <s v="TELETON"/>
        <s v="FIESTAS DE OCTUBRE"/>
        <s v="ALDEA PASITOS"/>
        <s v="BIBLIOREFRI"/>
        <s v="FONDO MUNICIPAL DESASTRES"/>
        <s v="FOEDEN"/>
        <s v="RESERVAS TERRITORIALES"/>
        <s v="ANTENAS"/>
        <s v="CAT"/>
        <s v="MEDIDORES"/>
        <s v="PLANTILLA"/>
        <s v="RECONOCIMIENTO CONTRA DERECHOS"/>
        <s v="PLANTAS DE TRATAMIENTO"/>
        <s v="POLICIA METROPOLITANA"/>
        <s v="BICICLETAS"/>
        <s v="POSTES PARA ALUMBRADO"/>
        <s v="VEHICULO UTILITARIO / TODO TERRENO"/>
        <s v="PATRULLAS"/>
        <s v="EVENTUAL"/>
        <s v="COMISARIA"/>
        <s v="PARTICIPACIONES 2024"/>
        <s v="OPERATIVOS POLICIA METROPOLITANA"/>
        <s v="COMISIONADOS POLICIA METROPOLITANA"/>
        <s v="LIMPIEZA DE MOBILIARIO"/>
        <s v="POSADA GENERAL"/>
        <s v="INFORME DE GOBIERNO"/>
        <s v="COMPRA DE MOBILIARIO"/>
        <s v="CAJITITLAN"/>
        <s v="FIL"/>
        <s v="COBRE IONIZADO"/>
        <s v="SEÑALETICA"/>
        <s v="BARREDORA"/>
        <s v="EXPO AGROPECUARIA"/>
        <s v="FORMATOS IPH"/>
        <s v="BICICLETAS ELECTRICAS"/>
        <s v="ARRENDAMIENTO DE HELICOPTERO"/>
        <s v="ATLAS DE RIESGOS"/>
        <s v="FERIAL DEL LIBRO DE TLAJOMULCO"/>
        <s v="CAMELLONES"/>
        <s v="PRODUCTORES DE MAIZ"/>
        <s v="RENOVACIÓN DE LUMINARIAS LED"/>
        <s v="EVENTO CUIDADORAS Y ESTUDIANTES DE SECUNDARIA"/>
        <s v="FESTIVAL DEL TACO"/>
        <s v="DIA DEL MAESTRO"/>
        <s v="EVENTOS DE LA AGENDA MUNICIPAL"/>
        <s v="RENTA TU CASA"/>
        <s v="ESTUDIANTES DE SECUNDARIA"/>
        <s v="CHIP"/>
        <s v="ABC"/>
        <s v="PREVENTIVO"/>
        <s v="CORRECTIVOS"/>
        <s v="CNA"/>
        <s v="PROGRAMA DE APOYO A LADRILLEROS"/>
        <s v="C5"/>
        <s v="PARTICIPACIONES 2025"/>
        <s v="MULTIANUAL DE POZOS"/>
        <s v="INTERESES"/>
        <s v="FORO EMPRESARIAL"/>
        <s v="FERIAS DEL EMPLEO"/>
        <s v="MOCHILAS Y ÚTILES ESCOLARES"/>
        <s v="APICULTORES"/>
        <s v="CAL AGRICOLA"/>
        <s v="INDEMNIZACIÓN AL PRODUCTOR GANADERO"/>
        <s v="APOYO AL SECTOR PESQUERO"/>
        <s v="SUMAR MAIZ"/>
        <s v="APOYO PARA EL FOMENTO A LA APICULTURA"/>
        <s v="INCUBADORA"/>
        <s v="TLAJO IMPULSA"/>
        <s v="MEJORA DE AVENIDAS"/>
        <s v="LIMPIEZA DE MINAS DE BASALTO"/>
        <s v="CIERRE ANUAL DE LA ESCUELA DE CHARRERIA"/>
        <s v="ARBOL NAVIDEÑO Y PISTA HIELO"/>
        <s v="FESTIVAL DEL MARIACHI"/>
        <s v="CABALGATA"/>
        <s v="FESTIVAL DEL CEMPASUCHIL"/>
        <s v="ROSCA DE REYES"/>
        <s v="FESTIVAL DEL SABOR"/>
        <s v="FERIA DE LAS FLORES"/>
        <s v="APOYO A LAS TRADICIONES"/>
        <s v="C4"/>
        <s v="MULTIANUAL 11"/>
        <s v="MULTIANUAL 16"/>
        <s v="SOFTWARE CONTABLE"/>
      </sharedItems>
    </cacheField>
    <cacheField name="PARTIDA" numFmtId="0">
      <sharedItems containsSemiMixedTypes="0" containsString="0" containsNumber="1" containsInteger="1" minValue="1111" maxValue="9211" count="137">
        <n v="4411"/>
        <n v="4451"/>
        <n v="2111"/>
        <n v="2211"/>
        <n v="5911"/>
        <n v="3411"/>
        <n v="4481"/>
        <n v="5811"/>
        <n v="3311"/>
        <n v="3441"/>
        <n v="2181"/>
        <n v="3941"/>
        <n v="3942"/>
        <n v="2141"/>
        <n v="2161"/>
        <n v="2441"/>
        <n v="2461"/>
        <n v="2471"/>
        <n v="2721"/>
        <n v="2911"/>
        <n v="2921"/>
        <n v="2941"/>
        <n v="2961"/>
        <n v="3181"/>
        <n v="3331"/>
        <n v="3361"/>
        <n v="3391"/>
        <n v="5651"/>
        <n v="3421"/>
        <n v="3431"/>
        <n v="3511"/>
        <n v="3571"/>
        <n v="3711"/>
        <n v="3721"/>
        <n v="3751"/>
        <n v="1131"/>
        <n v="3961"/>
        <n v="5151"/>
        <n v="5191"/>
        <n v="5971"/>
        <n v="6321"/>
        <n v="3341"/>
        <n v="3921"/>
        <n v="4211"/>
        <n v="4251"/>
        <n v="9111"/>
        <n v="9211"/>
        <n v="2411"/>
        <n v="2421"/>
        <n v="2451"/>
        <n v="2491"/>
        <n v="2611"/>
        <n v="2981"/>
        <n v="3111"/>
        <n v="3141"/>
        <n v="3161"/>
        <n v="3221"/>
        <n v="3251"/>
        <n v="2711"/>
        <n v="3291"/>
        <n v="3451"/>
        <n v="3481"/>
        <n v="3521"/>
        <n v="3551"/>
        <n v="3581"/>
        <n v="3821"/>
        <n v="3922"/>
        <n v="3962"/>
        <n v="5111"/>
        <n v="5121"/>
        <n v="5411"/>
        <n v="5641"/>
        <n v="5662"/>
        <n v="1111"/>
        <n v="1322"/>
        <n v="1432"/>
        <n v="1211"/>
        <n v="1221"/>
        <n v="1231"/>
        <n v="1411"/>
        <n v="1321"/>
        <n v="1421"/>
        <n v="1431"/>
        <n v="1331"/>
        <n v="1341"/>
        <n v="1441"/>
        <n v="1521"/>
        <n v="1591"/>
        <n v="6131"/>
        <n v="1611"/>
        <n v="1711"/>
        <n v="3911"/>
        <n v="3611"/>
        <n v="3631"/>
        <n v="3651"/>
        <n v="3661"/>
        <n v="2591"/>
        <n v="5671"/>
        <n v="2821"/>
        <n v="2831"/>
        <n v="5491"/>
        <n v="2121"/>
        <n v="2231"/>
        <n v="2531"/>
        <n v="2541"/>
        <n v="5691"/>
        <n v="5211"/>
        <n v="2521"/>
        <n v="3541"/>
        <n v="5311"/>
        <n v="5321"/>
        <n v="5661"/>
        <n v="3591"/>
        <n v="4311"/>
        <n v="2221"/>
        <n v="5621"/>
        <n v="3761"/>
        <n v="3841"/>
        <n v="4431"/>
        <n v="5611"/>
        <n v="3261"/>
        <n v="4421"/>
        <n v="2171"/>
        <n v="2511"/>
        <n v="2561"/>
        <n v="3321"/>
        <n v="5781"/>
        <n v="6121"/>
        <n v="3381"/>
        <n v="6151"/>
        <n v="2351"/>
        <n v="2391"/>
        <n v="3531"/>
        <n v="4391"/>
        <n v="7991"/>
        <n v="3171"/>
        <n v="3231"/>
      </sharedItems>
    </cacheField>
    <cacheField name="AREA" numFmtId="1">
      <sharedItems count="19">
        <s v="0001"/>
        <s v="0002"/>
        <s v="0007"/>
        <s v="0003"/>
        <s v="0004"/>
        <s v="0012"/>
        <s v="0005"/>
        <s v="0011"/>
        <s v="0008"/>
        <s v="0010"/>
        <s v="0006"/>
        <s v="0009"/>
        <s v="0015"/>
        <s v="0014"/>
        <s v="0017"/>
        <s v="0013"/>
        <s v="0016"/>
        <s v="0019"/>
        <s v="0020"/>
      </sharedItems>
    </cacheField>
    <cacheField name="DEPENDENCIA" numFmtId="1">
      <sharedItems count="19">
        <s v="PRESIDENCIA"/>
        <s v="SECRETARÍA GENERAL"/>
        <s v="COORDINACIÓN GENERAL DE PREVENCIÓN Y SERVICIOS DE EMERGENCIA"/>
        <s v="SINDICATURA MUNICIPAL"/>
        <s v="TESORERÍA MUNICIPAL"/>
        <s v="COORDINACIÓN GENERAL DE INTELIGENCIA E INNOVACIÓN SOCIAL"/>
        <s v="OFICIALÍA MAYOR ADMINISTRATIVA"/>
        <s v="COORDINACIÓN GENERAL DE POTENCIA ECONÓMICA"/>
        <s v="COORDINACIÓN GENERAL DE FORTALECIMIENTO A LOS SERVICIOS PÚBLICOS MUNICIPALES"/>
        <s v="COORDINACIÓN GENERAL DE GESTIÓN DEL TERRITORIO Y OBRAS PÚBLICAS"/>
        <s v="JEFATURA DE GABINETE"/>
        <s v="COORDINACIÓN GENERAL DE CERCANÍA Y CORRESPONSABILIDAD SOCIAL"/>
        <s v="INSTITUTO DE ALTERNATIVAS PARA LOS JÓVEN (INDAJO)"/>
        <s v="CONSEJO MUNICIPAL DEL DEPORTE (COMUDE)"/>
        <s v="SISTEMA INTEGRAL PARA EL DESARROLLO DE LA FAMILIA  (DIF)"/>
        <s v="CENTRO DE ESTIMULACIÓN PARA PERSONAS CON DISCAPACIDAD INTELECTUAL (CENDI)"/>
        <s v="INSTITUTO MUNICIPAL DE LA MUJER TLAJOMULQUENSE (IMMT)"/>
        <s v="ORGANO INTERNO DE CONTROL"/>
        <s v="SERVICIOS DE SALUD DEL MUNICIPIO DE TLAJOMULCO DE ZUÑIGA, JALISCO"/>
      </sharedItems>
    </cacheField>
    <cacheField name="DIR" numFmtId="0">
      <sharedItems count="49">
        <s v="0001"/>
        <s v="0002"/>
        <s v="0017"/>
        <s v="0003"/>
        <s v="0004"/>
        <s v="0005"/>
        <s v="0038"/>
        <s v="0008"/>
        <s v="0007"/>
        <s v="0006"/>
        <s v="0036"/>
        <s v="0046"/>
        <s v="0020"/>
        <s v="0033"/>
        <s v="0011"/>
        <s v="0009"/>
        <s v="0010"/>
        <s v="0029"/>
        <s v="0037"/>
        <s v="0012"/>
        <s v="0013"/>
        <s v="0014"/>
        <s v="0015"/>
        <s v="0035"/>
        <s v="0030"/>
        <s v="0016"/>
        <s v="0018"/>
        <s v="0026"/>
        <s v="0019"/>
        <s v="0048"/>
        <s v="0049"/>
        <s v="0021"/>
        <s v="0022"/>
        <s v="0023"/>
        <s v="0024"/>
        <s v="0025"/>
        <s v="0027"/>
        <s v="0028"/>
        <s v="0041"/>
        <s v="0031"/>
        <s v="049"/>
        <s v="0040"/>
        <s v="0032"/>
        <s v="0034"/>
        <s v="0043"/>
        <s v="0039"/>
        <s v="0042"/>
        <s v="0045"/>
        <s v="0047"/>
      </sharedItems>
    </cacheField>
    <cacheField name="CENTRO DE COSTOS" numFmtId="1">
      <sharedItems count="48">
        <s v="SECRETARÍA PARTICULAR DE PRESIDENCIA"/>
        <s v="DIRECCIÓN EJECUTIVA DE LA SECRETARIA GENERAL"/>
        <s v="DIRECCIÓN DE PROTECCIÓN CIVIL Y BOMBEROS"/>
        <s v="DESPACHO DE LA SINDICATURA"/>
        <s v="DIRECCIÓN DE INGRESOS"/>
        <s v="DIRECCIÓN DE PROCESOS ADMINISTRATIVOS Y PROYECTOS"/>
        <s v="DESPACHO DE LA COORDINACIÓN GENERAL DE INTELIGENCIA E INNOVACIÓN SOCIAL"/>
        <s v="DIRECCIÓN DE ADMINISTRACIÓN DE PERSONAL"/>
        <s v="DIRECCIÓN DE ADMINISTRACIÓN"/>
        <s v="DIRECCIÓN DE FINANZAS"/>
        <s v="DIRECCIÓN DE PROMOCIÓN ECONÓMICA"/>
        <s v="DIRECCION DE MOVILIDAD Y CULTURA VIAL"/>
        <s v="DIRECCIÓN DE ALUMBRADO PÚBLICO"/>
        <s v="DIRECCIÓN DE OBRAS PÚBLICAS"/>
        <s v="DIRECCIÓN DE CENSOS Y ESTADISTICAS"/>
        <s v="DIRECCIÓN DE RELACIONES PÚBLICAS"/>
        <s v="DIRECCIÓN DE PROTOCOLO"/>
        <s v="DIRECCIÓN DE POLÍTICA SOCIAL"/>
        <s v="DIRECCIÓN DE TURISMO Y PROMOCIÓN A LAS T"/>
        <s v="DESPACHO DE LA JEFATURA DE GABINETE"/>
        <s v="COORDINACION GENERAL DE COMUNICACIÓN EST"/>
        <s v="COORDINACION GENERAL DE PROYECTOS ESTRATEGICOS"/>
        <s v="COMISARIA DE LA POLICIA PREVENTIVA MUNIC"/>
        <s v="DIRECCIÓN DE DESARROLLO RURAL"/>
        <s v="DIRECCIÓN DE RED DE BASES Y COLMENAS"/>
        <s v="DESPACHO DE LA COORDINACIÓN GENERAL DE PREVENCIÓN Y SERVICIOS DE EMERGENCIA"/>
        <s v="DIRECCIÓN DE SALUD PÚBLICA"/>
        <s v="DIRECCIÓN DE CULTURA"/>
        <s v="DIRECCIÓN ADMINISTRATIVA"/>
        <s v="DIRECCIÓN DE RECURSOS MATERIALES"/>
        <s v="DESPACHO DE LA COORDINACIÓN  DE GESTIÓN DEL TERRITORIO"/>
        <s v="DIRECCIÓN DE ASEO PÚBLICO"/>
        <s v="DIRECCIÓN DE MOVILIDAD"/>
        <s v="DIRECCIÓN DE RASTROS MUNICIPALES"/>
        <s v="UNIDAD DE ACOPIO Y SALUD ANIMAL TLAJOMUL"/>
        <s v="DESPACHO DE LA COORDINACIÓN GENERAL DE CERCANÍA Y CORRESPONSABILIDAD SOCIAL"/>
        <s v="DIRECCION DE DESARROLLO Y CERCANIA SOCIA"/>
        <s v="DIRECCIÓN DE EDUCACIÓN"/>
        <s v="INSTITUTO DE ALTERNATIVAS PARA LOS JÓVEN"/>
        <s v="DIRECCIÓN DE AGUA POTABLE E INFRAESTRUCTURA HIDRAULICA"/>
        <s v="CONSEJO MUNICIPAL DEL DEPORTE"/>
        <s v="DIRECCIÓN DE GESTION DEL MEDIO AMBIENTE"/>
        <s v="DESPACHO DE LA COORDINACIÓN GENERAL DE DE POTENCIA ECONÓMICA"/>
        <s v="SISTEMA INTEGRAL PARA EL DESARROLLO DE L"/>
        <s v="CENTRO DE ESTIMULACIÓN PARA PERSONAS CON"/>
        <s v="INSTITUTO MUNICIPAL DE LA MUJER TLAJOMUL"/>
        <s v="ORGANO INTERNO DE CONTROL"/>
        <s v="SERVICIOS DE SALUD DEL MUNICIPIO DE TLAJOMULCO DE ZUÑIGA, JALISCO"/>
      </sharedItems>
    </cacheField>
    <cacheField name="NOMCTA" numFmtId="1">
      <sharedItems containsBlank="1" containsMixedTypes="1" containsNumber="1" containsInteger="1" minValue="0" maxValue="0"/>
    </cacheField>
    <cacheField name="INICIAL" numFmtId="0">
      <sharedItems containsSemiMixedTypes="0" containsString="0" containsNumber="1" minValue="0" maxValue="705161521.26999998"/>
    </cacheField>
    <cacheField name="AJUSTE" numFmtId="0">
      <sharedItems containsSemiMixedTypes="0" containsString="0" containsNumber="1" minValue="-164121269.78" maxValue="225000000"/>
    </cacheField>
    <cacheField name="IMPORTE AJUSTADO" numFmtId="0">
      <sharedItems containsSemiMixedTypes="0" containsString="0" containsNumber="1" minValue="0" maxValue="717398057.05999994"/>
    </cacheField>
    <cacheField name="PRECOMP" numFmtId="0">
      <sharedItems containsSemiMixedTypes="0" containsString="0" containsNumber="1" minValue="-308610.46000000002" maxValue="110000000"/>
    </cacheField>
    <cacheField name="PCOMP" numFmtId="0">
      <sharedItems containsSemiMixedTypes="0" containsString="0" containsNumber="1" minValue="0" maxValue="266523929.02000001"/>
    </cacheField>
    <cacheField name="PDEVEN" numFmtId="0">
      <sharedItems containsString="0" containsBlank="1" containsNumber="1" minValue="0" maxValue="285588377.04000002"/>
    </cacheField>
    <cacheField name="PEJER" numFmtId="0">
      <sharedItems containsString="0" containsBlank="1" containsNumber="1" minValue="0" maxValue="285588377.04000002"/>
    </cacheField>
    <cacheField name="PPAG" numFmtId="0">
      <sharedItems containsString="0" containsBlank="1" containsNumber="1" minValue="0" maxValue="285588377.04000002"/>
    </cacheField>
    <cacheField name="P_PEJER" numFmtId="0">
      <sharedItems containsString="0" containsBlank="1" containsNumber="1" minValue="0" maxValue="717398057.05999994"/>
    </cacheField>
    <cacheField name="MODIFICACIONES" numFmtId="4">
      <sharedItems containsSemiMixedTypes="0" containsString="0" containsNumber="1" minValue="-43306390.109999999" maxValue="140000000"/>
    </cacheField>
    <cacheField name="3RA MODIFICACIÓN" numFmtId="4">
      <sharedItems containsSemiMixedTypes="0" containsString="0" containsNumber="1" minValue="0" maxValue="674091666.9499999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1">
  <r>
    <s v="54411001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6"/>
    <s v="TLAJO A FUTURO"/>
    <s v="Gasto Corriente"/>
    <n v="4000"/>
    <s v="TRANSFERENCIAS, ASIGNACIONES, SUBSIDIOS Y OTRAS AYUDAS"/>
    <s v="01"/>
    <s v="DESPACHO DE LA OFICINA DE LA PRESIDENCIA MUNICIPAL"/>
    <s v="441"/>
    <s v="Ayudas sociales a personas"/>
    <s v="44101"/>
    <s v="AYUDAS SOCIALES A PERSONAS"/>
    <x v="0"/>
    <x v="0"/>
    <n v="4411"/>
    <s v="0001"/>
    <x v="0"/>
    <s v="0001"/>
    <s v="SECRETARÍA PARTICULAR DE PRESIDENCIA"/>
    <s v="AYUDAS SOCIALES A PERSONAS-RECURSOS FISCALES-SIN DESCRIPCIÓN PARA DESTINOS 00"/>
    <n v="3800000"/>
    <n v="0"/>
    <n v="3800000"/>
    <n v="3800000"/>
    <n v="0"/>
    <n v="0"/>
    <n v="0"/>
    <n v="180000"/>
    <n v="206000"/>
    <n v="206000"/>
    <n v="3800000"/>
    <n v="0"/>
    <n v="3800000"/>
  </r>
  <r>
    <s v="5445100104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6"/>
    <s v="TLAJO A FUTURO"/>
    <s v="Gasto Corriente"/>
    <n v="4000"/>
    <s v="TRANSFERENCIAS, ASIGNACIONES, SUBSIDIOS Y OTRAS AYUDAS"/>
    <s v="01"/>
    <s v="DESPACHO DE LA OFICINA DE LA PRESIDENCIA MUNICIPAL"/>
    <s v="445"/>
    <s v="Ayudas sociales a instituciones sin fines de lucro"/>
    <s v="44501"/>
    <s v="AYUDAS SOCIALES A INSTITUCIONES SIN FINES DE LUCRO"/>
    <x v="1"/>
    <x v="1"/>
    <n v="4451"/>
    <s v="0001"/>
    <x v="0"/>
    <s v="0001"/>
    <s v="SECRETARÍA PARTICULAR DE PRESIDENCIA"/>
    <s v="AYUDAS SOCIALES A INSTITUCIONES SIN FINES DE LUCRO-RECURSOS FISCALES-TELETON"/>
    <n v="1000000"/>
    <n v="0"/>
    <n v="1000000"/>
    <n v="1000000"/>
    <n v="0"/>
    <n v="0"/>
    <n v="0"/>
    <n v="0"/>
    <n v="0"/>
    <n v="0"/>
    <n v="1000000"/>
    <n v="0"/>
    <n v="1000000"/>
  </r>
  <r>
    <s v="5445100105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6"/>
    <s v="TLAJO A FUTURO"/>
    <s v="Gasto Corriente"/>
    <n v="4000"/>
    <s v="TRANSFERENCIAS, ASIGNACIONES, SUBSIDIOS Y OTRAS AYUDAS"/>
    <s v="01"/>
    <s v="DESPACHO DE LA OFICINA DE LA PRESIDENCIA MUNICIPAL"/>
    <s v="445"/>
    <s v="Ayudas sociales a instituciones sin fines de lucro"/>
    <s v="44501"/>
    <s v="AYUDAS SOCIALES A INSTITUCIONES SIN FINES DE LUCRO"/>
    <x v="2"/>
    <x v="2"/>
    <n v="4451"/>
    <s v="0001"/>
    <x v="0"/>
    <s v="0001"/>
    <s v="SECRETARÍA PARTICULAR DE PRESIDENCIA"/>
    <s v="AYUDAS SOCIALES A INSTITUCIONES SIN FINES DE LUCRO-RECURSOS FISCALES-FIESTAS DE OCTUBRE"/>
    <n v="500000"/>
    <n v="0"/>
    <n v="500000"/>
    <n v="500000"/>
    <n v="0"/>
    <n v="0"/>
    <n v="0"/>
    <n v="0"/>
    <n v="0"/>
    <n v="0"/>
    <n v="500000"/>
    <n v="0"/>
    <n v="500000"/>
  </r>
  <r>
    <s v="5445100106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6"/>
    <s v="TLAJO A FUTURO"/>
    <s v="Gasto Corriente"/>
    <n v="4000"/>
    <s v="TRANSFERENCIAS, ASIGNACIONES, SUBSIDIOS Y OTRAS AYUDAS"/>
    <s v="01"/>
    <s v="DESPACHO DE LA OFICINA DE LA PRESIDENCIA MUNICIPAL"/>
    <s v="445"/>
    <s v="Ayudas sociales a instituciones sin fines de lucro"/>
    <s v="44501"/>
    <s v="AYUDAS SOCIALES A INSTITUCIONES SIN FINES DE LUCRO"/>
    <x v="3"/>
    <x v="3"/>
    <n v="4451"/>
    <s v="0001"/>
    <x v="0"/>
    <s v="0001"/>
    <s v="SECRETARÍA PARTICULAR DE PRESIDENCIA"/>
    <s v="AYUDAS SOCIALES A INSTITUCIONES SIN FINES DE LUCRO-RECURSOS FISCALES-ALDEA PASITOS"/>
    <n v="240000"/>
    <n v="0"/>
    <n v="240000"/>
    <n v="240000"/>
    <n v="0"/>
    <n v="0"/>
    <n v="0"/>
    <n v="0"/>
    <n v="0"/>
    <n v="0"/>
    <n v="240000"/>
    <n v="0"/>
    <n v="240000"/>
  </r>
  <r>
    <s v="5445100107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6"/>
    <s v="TLAJO A FUTURO"/>
    <s v="Gasto Corriente"/>
    <n v="4000"/>
    <s v="TRANSFERENCIAS, ASIGNACIONES, SUBSIDIOS Y OTRAS AYUDAS"/>
    <s v="01"/>
    <s v="DESPACHO DE LA OFICINA DE LA PRESIDENCIA MUNICIPAL"/>
    <s v="445"/>
    <s v="Ayudas sociales a instituciones sin fines de lucro"/>
    <s v="44501"/>
    <s v="AYUDAS SOCIALES A INSTITUCIONES SIN FINES DE LUCRO"/>
    <x v="4"/>
    <x v="4"/>
    <n v="4451"/>
    <s v="0001"/>
    <x v="0"/>
    <s v="0001"/>
    <s v="SECRETARÍA PARTICULAR DE PRESIDENCIA"/>
    <s v="AYUDAS SOCIALES A INSTITUCIONES SIN FINES DE LUCRO-RECURSOS FISCALES-BIBLIOREFRI"/>
    <n v="60000"/>
    <n v="0"/>
    <n v="60000"/>
    <n v="60000"/>
    <n v="0"/>
    <n v="0"/>
    <n v="0"/>
    <n v="0"/>
    <n v="0"/>
    <n v="0"/>
    <n v="60000"/>
    <n v="0"/>
    <n v="60000"/>
  </r>
  <r>
    <s v="52111002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2"/>
    <s v="DESPACHO DE LA SECRETARÍA GENERAL"/>
    <s v="211"/>
    <s v="Materiales, útiles y equipos menores de oficina"/>
    <s v="21101"/>
    <s v="MATERIALES, ?TILES Y EQUIPOS MENORES DE OFICINA"/>
    <x v="0"/>
    <x v="0"/>
    <n v="2111"/>
    <s v="0002"/>
    <x v="1"/>
    <s v="0002"/>
    <s v="DIRECCIÓN EJECUTIVA DE LA SECRETARIA GENERAL"/>
    <s v="MATERIALES, ÚTILES Y EQUIPOS MENORES DE OFICINA-RECURSOS FISCALES-SIN DESCRIPCIÓN PARA DESTINOS 00"/>
    <n v="10000"/>
    <n v="0"/>
    <n v="10000"/>
    <n v="10000"/>
    <n v="0"/>
    <n v="0"/>
    <n v="0"/>
    <n v="0"/>
    <n v="0"/>
    <n v="0"/>
    <n v="10000"/>
    <n v="0"/>
    <n v="10000"/>
  </r>
  <r>
    <s v="52211002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2"/>
    <s v="DESPACHO DE LA SECRETARÍA GENERAL"/>
    <s v="221"/>
    <s v="Productos alimenticios para personas"/>
    <s v="22101"/>
    <s v="PRODUCTOS ALIMENTICIOS PARA PERSONAS"/>
    <x v="0"/>
    <x v="0"/>
    <n v="2211"/>
    <s v="0002"/>
    <x v="1"/>
    <s v="0002"/>
    <s v="DIRECCIÓN EJECUTIVA DE LA SECRETARIA GENERAL"/>
    <s v="PRODUCTOS ALIMENTICIOS PARA PERSONAS-RECURSOS FISCALES-SIN DESCRIPCIÓN PARA DESTINOS 00"/>
    <n v="10000"/>
    <n v="0"/>
    <n v="10000"/>
    <n v="10000"/>
    <n v="0"/>
    <n v="0"/>
    <n v="0"/>
    <n v="0"/>
    <n v="0"/>
    <n v="0"/>
    <n v="10000"/>
    <n v="0"/>
    <n v="10000"/>
  </r>
  <r>
    <s v="53311002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2"/>
    <s v="DESPACHO DE LA SECRETARÍA GENERAL"/>
    <s v="331"/>
    <s v="Servicios legales, de contabilidad, auditoría y relacionados"/>
    <s v="33101"/>
    <s v="SERVICIOS LEGALES, DE CONTABILIDAD, AUDITOR?A Y RELACIONADOS"/>
    <x v="0"/>
    <x v="0"/>
    <n v="3311"/>
    <s v="0002"/>
    <x v="1"/>
    <s v="0002"/>
    <s v="DIRECCIÓN EJECUTIVA DE LA SECRETARIA GENERAL"/>
    <s v="SERVICIOS LEGALES, DE CONTABILIDAD, AUDITORÍA Y RELACIONADOS-RECURSOS FISCALES-SIN DESCRIPCIÓN PARA DESTINOS 00"/>
    <n v="0"/>
    <n v="500000"/>
    <n v="500000"/>
    <n v="500000"/>
    <n v="0"/>
    <n v="179613.66"/>
    <n v="491237.87"/>
    <n v="0"/>
    <n v="0"/>
    <n v="0"/>
    <n v="320386.33999999997"/>
    <n v="0"/>
    <n v="500000"/>
  </r>
  <r>
    <s v="53411002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2"/>
    <s v="DESPACHO DE LA SECRETARÍA GENERAL"/>
    <s v="341"/>
    <s v="Servicios financieros y bancarios"/>
    <s v="34101"/>
    <s v="SERVICIOS FINANCIEROS Y BANCARIOS"/>
    <x v="0"/>
    <x v="0"/>
    <n v="3411"/>
    <s v="0002"/>
    <x v="1"/>
    <s v="0002"/>
    <s v="DIRECCIÓN EJECUTIVA DE LA SECRETARIA GENERAL"/>
    <s v="SERVICIOS FINANCIEROS Y BANCARIOS-RECURSOS FISCALES-SIN DESCRIPCIÓN PARA DESTINOS 00"/>
    <n v="2000000"/>
    <n v="500000"/>
    <n v="2500000"/>
    <n v="2500000"/>
    <n v="0"/>
    <n v="66699.259999999995"/>
    <n v="20880"/>
    <n v="0"/>
    <n v="0"/>
    <n v="0"/>
    <n v="2433300.7400000002"/>
    <n v="0"/>
    <n v="2500000"/>
  </r>
  <r>
    <s v="544810030811"/>
    <s v="RECURSOS FISCALES 2026"/>
    <s v="01"/>
    <s v="Gobierno"/>
    <s v="0103"/>
    <s v="Coordinacion de la politica de gobierno"/>
    <s v="010304"/>
    <s v="_x0009_Función Pública"/>
    <s v="N"/>
    <s v="Desastres Naturales"/>
    <n v="6"/>
    <s v="TLAJO A FUTURO"/>
    <s v="Gasto Corriente"/>
    <n v="4000"/>
    <s v="TRANSFERENCIAS, ASIGNACIONES, SUBSIDIOS Y OTRAS AYUDAS"/>
    <s v="03"/>
    <s v="FONDO MUNICIPAL DE DESASTRES"/>
    <s v="448"/>
    <s v="Ayudas por desastres naturales y otros siniestros"/>
    <s v="44801"/>
    <s v="AYUDAS POR DESASTRES NATURALES Y OTROS SINIESTROS"/>
    <x v="5"/>
    <x v="5"/>
    <n v="4481"/>
    <s v="0002"/>
    <x v="1"/>
    <s v="0002"/>
    <s v="DIRECCIÓN EJECUTIVA DE LA SECRETARIA GENERAL"/>
    <s v="AYUDAS POR DESASTRES NATURALES Y OTROS SINIESTROS-RECURSOS FISCALES-FONDO MUNICIPAL DESASTRES"/>
    <n v="1600000"/>
    <n v="0"/>
    <n v="1600000"/>
    <n v="1600000"/>
    <n v="0"/>
    <n v="0"/>
    <n v="0"/>
    <n v="0"/>
    <n v="0"/>
    <n v="0"/>
    <n v="1600000"/>
    <n v="0"/>
    <n v="1600000"/>
  </r>
  <r>
    <s v="544810030911"/>
    <s v="RECURSOS FISCALES 2026"/>
    <s v="01"/>
    <s v="Gobierno"/>
    <s v="0103"/>
    <s v="Coordinacion de la politica de gobierno"/>
    <s v="010304"/>
    <s v="_x0009_Función Pública"/>
    <s v="N"/>
    <s v="Desastres Naturales"/>
    <n v="6"/>
    <s v="TLAJO A FUTURO"/>
    <s v="Gasto Corriente"/>
    <n v="4000"/>
    <s v="TRANSFERENCIAS, ASIGNACIONES, SUBSIDIOS Y OTRAS AYUDAS"/>
    <s v="03"/>
    <s v="FONDO MUNICIPAL DE DESASTRES"/>
    <s v="448"/>
    <s v="Ayudas por desastres naturales y otros siniestros"/>
    <s v="44801"/>
    <s v="AYUDAS POR DESASTRES NATURALES Y OTROS SINIESTROS"/>
    <x v="6"/>
    <x v="6"/>
    <n v="4481"/>
    <s v="0002"/>
    <x v="1"/>
    <s v="0002"/>
    <s v="DIRECCIÓN EJECUTIVA DE LA SECRETARIA GENERAL"/>
    <s v="AYUDAS POR DESASTRES NATURALES Y OTROS SINIESTROS-RECURSOS FISCALES-FOEDEN"/>
    <n v="1500000"/>
    <n v="0"/>
    <n v="1500000"/>
    <n v="1500000"/>
    <n v="0"/>
    <n v="0"/>
    <n v="0"/>
    <n v="0"/>
    <n v="0"/>
    <n v="0"/>
    <n v="1500000"/>
    <n v="0"/>
    <n v="1500000"/>
  </r>
  <r>
    <s v="55811002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de Capital"/>
    <n v="5000"/>
    <s v="BIENES MUEBLES, INMUEBLES E INTANGIBLES"/>
    <s v="02"/>
    <s v="DESPACHO DE LA SECRETARÍA GENERAL"/>
    <s v="581"/>
    <s v="Terrenos"/>
    <s v="58101"/>
    <s v="TERRENOS"/>
    <x v="0"/>
    <x v="0"/>
    <n v="5811"/>
    <s v="0002"/>
    <x v="1"/>
    <s v="0002"/>
    <s v="DIRECCIÓN EJECUTIVA DE LA SECRETARIA GENERAL"/>
    <s v="TERRENOS-RECURSOS FISCALES-SIN DESCRIPCIÓN PARA DESTINOS 00"/>
    <n v="0"/>
    <n v="0"/>
    <n v="0"/>
    <n v="0"/>
    <n v="0"/>
    <n v="0"/>
    <n v="0"/>
    <n v="0"/>
    <n v="0"/>
    <n v="0"/>
    <n v="0"/>
    <n v="0"/>
    <n v="0"/>
  </r>
  <r>
    <s v="558114028211"/>
    <s v="RESERVAS TERRITORI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de Capital"/>
    <n v="5000"/>
    <s v="BIENES MUEBLES, INMUEBLES E INTANGIBLES"/>
    <s v="02"/>
    <s v="DESPACHO DE LA SECRETARÍA GENERAL"/>
    <s v="581"/>
    <s v="Terrenos"/>
    <s v="58101"/>
    <s v="TERRENOS"/>
    <x v="7"/>
    <x v="7"/>
    <n v="5811"/>
    <s v="0002"/>
    <x v="1"/>
    <s v="0002"/>
    <s v="DIRECCIÓN EJECUTIVA DE LA SECRETARIA GENERAL"/>
    <s v="TERRENOS-RECURSOS FISCALES-RESERVAS TERRITORIALES"/>
    <n v="0"/>
    <n v="32500000"/>
    <n v="32500000"/>
    <n v="32500000"/>
    <n v="0"/>
    <n v="0"/>
    <n v="0"/>
    <n v="0"/>
    <n v="0"/>
    <n v="0"/>
    <n v="32500000"/>
    <n v="0"/>
    <n v="32500000"/>
  </r>
  <r>
    <s v="521110040011"/>
    <s v="RECURSOS FISCALES 2026"/>
    <s v="01"/>
    <s v="Gobierno"/>
    <s v="0103"/>
    <s v="Coordinacion de la politica de gobierno"/>
    <s v="010305"/>
    <s v="_x0009_Asuntos Jurídicos"/>
    <s v="E"/>
    <s v="Actividades del sector público, que realiza en for"/>
    <n v="6"/>
    <s v="TLAJO A FUTURO"/>
    <s v="Gasto Corriente"/>
    <n v="2000"/>
    <s v="MATERIALES Y SUMINISTROS"/>
    <s v="04"/>
    <s v="DEFENSORÍA LEGAL"/>
    <s v="211"/>
    <s v="Materiales, útiles y equipos menores de oficina"/>
    <s v="21101"/>
    <s v="MATERIALES, ?TILES Y EQUIPOS MENORES DE OFICINA"/>
    <x v="0"/>
    <x v="0"/>
    <n v="2111"/>
    <s v="0003"/>
    <x v="2"/>
    <s v="0003"/>
    <s v="DESPACHO DE LA SINDICATURA"/>
    <s v="MATERIALES, ÚTILES Y EQUIPOS MENORES DE OFICINA-RECURSOS FISCALES-SIN DESCRIPCIÓN PARA DESTINOS 00"/>
    <n v="20000"/>
    <n v="0"/>
    <n v="20000"/>
    <n v="20000"/>
    <n v="0"/>
    <n v="0"/>
    <n v="0"/>
    <n v="0"/>
    <n v="0"/>
    <n v="0"/>
    <n v="20000"/>
    <n v="0"/>
    <n v="20000"/>
  </r>
  <r>
    <s v="522110040011"/>
    <s v="RECURSOS FISCALES 2026"/>
    <s v="01"/>
    <s v="Gobierno"/>
    <s v="0103"/>
    <s v="Coordinacion de la politica de gobierno"/>
    <s v="010305"/>
    <s v="_x0009_Asuntos Jurídicos"/>
    <s v="E"/>
    <s v="Actividades del sector público, que realiza en for"/>
    <n v="6"/>
    <s v="TLAJO A FUTURO"/>
    <s v="Gasto Corriente"/>
    <n v="2000"/>
    <s v="MATERIALES Y SUMINISTROS"/>
    <s v="04"/>
    <s v="DEFENSORÍA LEGAL"/>
    <s v="221"/>
    <s v="Productos alimenticios para personas"/>
    <s v="22101"/>
    <s v="PRODUCTOS ALIMENTICIOS PARA PERSONAS"/>
    <x v="0"/>
    <x v="0"/>
    <n v="2211"/>
    <s v="0003"/>
    <x v="2"/>
    <s v="0003"/>
    <s v="DESPACHO DE LA SINDICATURA"/>
    <s v="PRODUCTOS ALIMENTICIOS PARA PERSONAS-RECURSOS FISCALES-SIN DESCRIPCIÓN PARA DESTINOS 00"/>
    <n v="10000"/>
    <n v="0"/>
    <n v="10000"/>
    <n v="10000"/>
    <n v="0"/>
    <n v="0"/>
    <n v="0"/>
    <n v="0"/>
    <n v="0"/>
    <n v="0"/>
    <n v="10000"/>
    <n v="0"/>
    <n v="10000"/>
  </r>
  <r>
    <s v="533110040011"/>
    <s v="RECURSOS FISCALES 2026"/>
    <s v="01"/>
    <s v="Gobierno"/>
    <s v="0103"/>
    <s v="Coordinacion de la politica de gobierno"/>
    <s v="010305"/>
    <s v="_x0009_Asuntos Jurídicos"/>
    <s v="E"/>
    <s v="Actividades del sector público, que realiza en for"/>
    <n v="6"/>
    <s v="TLAJO A FUTURO"/>
    <s v="Gasto Corriente"/>
    <n v="3000"/>
    <s v="SERVICIOS GENERALES"/>
    <s v="04"/>
    <s v="DEFENSORÍA LEGAL"/>
    <s v="331"/>
    <s v="Servicios legales, de contabilidad, auditoría y relacionados"/>
    <s v="33101"/>
    <s v="SERVICIOS LEGALES, DE CONTABILIDAD, AUDITOR?A Y RELACIONADOS"/>
    <x v="0"/>
    <x v="0"/>
    <n v="3311"/>
    <s v="0003"/>
    <x v="2"/>
    <s v="0003"/>
    <s v="DESPACHO DE LA SINDICATURA"/>
    <s v="SERVICIOS LEGALES, DE CONTABILIDAD, AUDITORÍA Y RELACIONADOS-RECURSOS FISCALES-SIN DESCRIPCIÓN PARA DESTINOS 00"/>
    <n v="3200000"/>
    <n v="0"/>
    <n v="3200000"/>
    <n v="3200000"/>
    <n v="0"/>
    <n v="2691158.69"/>
    <n v="821615.37"/>
    <n v="0"/>
    <n v="0"/>
    <n v="0"/>
    <n v="508841.31000000006"/>
    <n v="0"/>
    <n v="3200000"/>
  </r>
  <r>
    <s v="534110040011"/>
    <s v="RECURSOS FISCALES 2026"/>
    <s v="01"/>
    <s v="Gobierno"/>
    <s v="0103"/>
    <s v="Coordinacion de la politica de gobierno"/>
    <s v="010305"/>
    <s v="_x0009_Asuntos Jurídicos"/>
    <s v="E"/>
    <s v="Actividades del sector público, que realiza en for"/>
    <n v="6"/>
    <s v="TLAJO A FUTURO"/>
    <s v="Gasto Corriente"/>
    <n v="3000"/>
    <s v="SERVICIOS GENERALES"/>
    <s v="04"/>
    <s v="DEFENSORÍA LEGAL"/>
    <s v="341"/>
    <s v="Servicios financieros y bancarios"/>
    <s v="34101"/>
    <s v="SERVICIOS FINANCIEROS Y BANCARIOS"/>
    <x v="0"/>
    <x v="0"/>
    <n v="3411"/>
    <s v="0003"/>
    <x v="2"/>
    <s v="0003"/>
    <s v="DESPACHO DE LA SINDICATURA"/>
    <s v="SERVICIOS FINANCIEROS Y BANCARIOS-RECURSOS FISCALES-SIN DESCRIPCIÓN PARA DESTINOS 00"/>
    <n v="50000"/>
    <n v="0"/>
    <n v="50000"/>
    <n v="50000"/>
    <n v="0"/>
    <n v="0"/>
    <n v="0"/>
    <n v="0"/>
    <n v="0"/>
    <n v="0"/>
    <n v="50000"/>
    <n v="0"/>
    <n v="50000"/>
  </r>
  <r>
    <s v="534410040011"/>
    <s v="RECURSOS FISCALES 2026"/>
    <s v="01"/>
    <s v="Gobierno"/>
    <s v="0103"/>
    <s v="Coordinacion de la politica de gobierno"/>
    <s v="010305"/>
    <s v="_x0009_Asuntos Jurídicos"/>
    <s v="E"/>
    <s v="Actividades del sector público, que realiza en for"/>
    <n v="6"/>
    <s v="TLAJO A FUTURO"/>
    <s v="Gasto Corriente"/>
    <n v="3000"/>
    <s v="SERVICIOS GENERALES"/>
    <s v="04"/>
    <s v="DEFENSORÍA LEGAL"/>
    <s v="344"/>
    <s v="Seguros de responsabilidad patrimonial y fianzas"/>
    <s v="34401"/>
    <s v="SEGUROS DE RESPONSABILIDAD PATRIMONIAL Y FIANZAS"/>
    <x v="0"/>
    <x v="0"/>
    <n v="3441"/>
    <s v="0003"/>
    <x v="2"/>
    <s v="0003"/>
    <s v="DESPACHO DE LA SINDICATURA"/>
    <s v="SEGUROS DE RESPONSABILIDAD PATRIMONIAL Y FIANZAS-RECURSOS FISCALES-SIN DESCRIPCIÓN PARA DESTINOS 00"/>
    <n v="5000"/>
    <n v="0"/>
    <n v="5000"/>
    <n v="5000"/>
    <n v="0"/>
    <n v="0"/>
    <n v="0"/>
    <n v="0"/>
    <n v="0"/>
    <n v="0"/>
    <n v="5000"/>
    <n v="0"/>
    <n v="5000"/>
  </r>
  <r>
    <s v="52181005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5"/>
    <s v="RECURSOS RECAUDADOS DE MANERA EFICIENTE PROGRAMADOS"/>
    <s v="218"/>
    <s v="Materiales para el registro e identificación de bienes y personas"/>
    <s v="21801"/>
    <s v="MATERIALES PARA EL REGISTRO E IDENTIFICACI?N DE BIENES Y PERSONAS"/>
    <x v="0"/>
    <x v="0"/>
    <n v="2181"/>
    <s v="0004"/>
    <x v="3"/>
    <s v="0004"/>
    <s v="DIRECCIÓN DE INGRESOS"/>
    <s v="MATERIALES PARA EL REGISTRO E IDENTIFICACIÓN DE BIENES Y PERSONAS-RECURSOS FISCALES-SIN DESCRIPCIÓN PARA DESTINOS 00"/>
    <n v="5954000"/>
    <n v="0"/>
    <n v="5954000"/>
    <n v="5954000"/>
    <n v="0"/>
    <n v="0"/>
    <n v="0"/>
    <n v="0"/>
    <n v="0"/>
    <n v="0"/>
    <n v="5954000"/>
    <n v="0"/>
    <n v="5954000"/>
  </r>
  <r>
    <s v="53941005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5"/>
    <s v="RECURSOS RECAUDADOS DE MANERA EFICIENTE PROGRAMADOS"/>
    <s v="394"/>
    <s v="Sentencias y resoluciones por autoridad competente"/>
    <s v="39401"/>
    <s v="SENTENCIAS Y RESOLUCIONES POR AUTORIDAD COMPETENTE"/>
    <x v="0"/>
    <x v="0"/>
    <n v="3941"/>
    <s v="0004"/>
    <x v="3"/>
    <s v="0004"/>
    <s v="DIRECCIÓN DE INGRESOS"/>
    <s v="SENTENCIAS Y RESOLUCIONES POR AUTORIDAD COMPETENTE-RECURSOS FISCALES-SIN DESCRIPCIÓN PARA DESTINOS 00"/>
    <n v="0"/>
    <n v="4500000"/>
    <n v="14500000"/>
    <n v="4500000"/>
    <n v="-10000000"/>
    <n v="0"/>
    <n v="0"/>
    <n v="0"/>
    <n v="0"/>
    <n v="0"/>
    <n v="14500000"/>
    <n v="0"/>
    <n v="14500000"/>
  </r>
  <r>
    <s v="53942005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5"/>
    <s v="RECURSOS RECAUDADOS DE MANERA EFICIENTE PROGRAMADOS"/>
    <s v="394"/>
    <s v="Sentencias y resoluciones por autoridad competente"/>
    <s v="39402"/>
    <s v="DIVERSAS DEVOLUCIONES"/>
    <x v="0"/>
    <x v="0"/>
    <n v="3942"/>
    <s v="0004"/>
    <x v="3"/>
    <s v="0004"/>
    <s v="DIRECCIÓN DE INGRESOS"/>
    <s v="SENTENCIAS Y RESOLUCIONES POR AUTORIDAD COMPETENTE-RECURSOS FISCALES-SIN DESCRIPCIÓN PARA DESTINOS 00"/>
    <n v="150000"/>
    <n v="0"/>
    <n v="150000"/>
    <n v="150000"/>
    <n v="0"/>
    <n v="0"/>
    <n v="0"/>
    <n v="0"/>
    <n v="0"/>
    <n v="0"/>
    <n v="150000"/>
    <n v="0"/>
    <n v="150000"/>
  </r>
  <r>
    <s v="5211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6"/>
    <s v="DESPACHO DE LA TESORERÍA MUNICIPAL"/>
    <s v="211"/>
    <s v="Materiales, útiles y equipos menores de oficina"/>
    <s v="21101"/>
    <s v="MATERIALES, ?TILES Y EQUIPOS MENORES DE OFICINA"/>
    <x v="0"/>
    <x v="0"/>
    <n v="2111"/>
    <s v="0004"/>
    <x v="3"/>
    <s v="0005"/>
    <s v="DIRECCIÓN DE PROCESOS ADMINISTRATIVOS Y PROYECTOS"/>
    <s v="MATERIALES, ÚTILES Y EQUIPOS MENORES DE OFICINA-RECURSOS FISCALES-SIN DESCRIPCIÓN PARA DESTINOS 00"/>
    <n v="100000"/>
    <n v="0"/>
    <n v="100000"/>
    <n v="100000"/>
    <n v="0"/>
    <n v="0"/>
    <n v="0"/>
    <n v="1358.1"/>
    <n v="1358.1"/>
    <n v="1358.1"/>
    <n v="100000"/>
    <n v="0"/>
    <n v="100000"/>
  </r>
  <r>
    <s v="5214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6"/>
    <s v="DESPACHO DE LA TESORERÍA MUNICIPAL"/>
    <s v="214"/>
    <s v="Materiales, útiles y equipos menores de tecnologías de la información y comunicaciones"/>
    <s v="21401"/>
    <s v="MATERIALES, ?TILES Y EQUIPOS MENORES DE TECNOLOG?AS DE LA INFORMACI?N Y COMUNICACIONES"/>
    <x v="0"/>
    <x v="0"/>
    <n v="2141"/>
    <s v="0004"/>
    <x v="3"/>
    <s v="0005"/>
    <s v="DIRECCIÓN DE PROCESOS ADMINISTRATIVOS Y PROYECTOS"/>
    <s v="MATERIALES, ÚTILES Y EQUIPOS MENORES DE TECNOLOGÍAS DE LA INFORMACIÓN Y COMUNICACIONES-RECURSOS FISCALES-SIN DESCRIPCIÓN PARA DESTINOS 00"/>
    <n v="10000"/>
    <n v="0"/>
    <n v="10000"/>
    <n v="10000"/>
    <n v="0"/>
    <n v="0"/>
    <n v="0"/>
    <n v="0"/>
    <n v="0"/>
    <n v="0"/>
    <n v="10000"/>
    <n v="0"/>
    <n v="10000"/>
  </r>
  <r>
    <s v="5216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6"/>
    <s v="DESPACHO DE LA TESORERÍA MUNICIPAL"/>
    <s v="216"/>
    <s v="Material de limpieza"/>
    <s v="21601"/>
    <s v="MATERIAL DE LIMPIEZA"/>
    <x v="0"/>
    <x v="0"/>
    <n v="2161"/>
    <s v="0004"/>
    <x v="3"/>
    <s v="0005"/>
    <s v="DIRECCIÓN DE PROCESOS ADMINISTRATIVOS Y PROYECTOS"/>
    <s v="MATERIAL DE LIMPIEZA-RECURSOS FISCALES-SIN DESCRIPCIÓN PARA DESTINOS 00"/>
    <n v="2000.02"/>
    <n v="0"/>
    <n v="2000.02"/>
    <n v="2000.02"/>
    <n v="0"/>
    <n v="0"/>
    <n v="0"/>
    <n v="0"/>
    <n v="0"/>
    <n v="0"/>
    <n v="2000.02"/>
    <n v="0"/>
    <n v="2000.02"/>
  </r>
  <r>
    <s v="5218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6"/>
    <s v="DESPACHO DE LA TESORERÍA MUNICIPAL"/>
    <s v="218"/>
    <s v="Materiales para el registro e identificación de bienes y personas"/>
    <s v="21801"/>
    <s v="MATERIALES PARA EL REGISTRO E IDENTIFICACI?N DE BIENES Y PERSONAS"/>
    <x v="0"/>
    <x v="0"/>
    <n v="2181"/>
    <s v="0004"/>
    <x v="3"/>
    <s v="0005"/>
    <s v="DIRECCIÓN DE PROCESOS ADMINISTRATIVOS Y PROYECTOS"/>
    <s v="MATERIALES PARA EL REGISTRO E IDENTIFICACIÓN DE BIENES Y PERSONAS-RECURSOS FISCALES-SIN DESCRIPCIÓN PARA DESTINOS 00"/>
    <n v="5273500"/>
    <n v="-10000"/>
    <n v="5263500"/>
    <n v="5263500"/>
    <n v="0"/>
    <n v="4425766.5599999996"/>
    <n v="0"/>
    <n v="0"/>
    <n v="0"/>
    <n v="0"/>
    <n v="837733.44000000041"/>
    <n v="0"/>
    <n v="5263500"/>
  </r>
  <r>
    <s v="5221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6"/>
    <s v="DESPACHO DE LA TESORERÍA MUNICIPAL"/>
    <s v="221"/>
    <s v="Productos alimenticios para personas"/>
    <s v="22101"/>
    <s v="PRODUCTOS ALIMENTICIOS PARA PERSONAS"/>
    <x v="0"/>
    <x v="0"/>
    <n v="2211"/>
    <s v="0004"/>
    <x v="3"/>
    <s v="0005"/>
    <s v="DIRECCIÓN DE PROCESOS ADMINISTRATIVOS Y PROYECTOS"/>
    <s v="PRODUCTOS ALIMENTICIOS PARA PERSONAS-RECURSOS FISCALES-SIN DESCRIPCIÓN PARA DESTINOS 00"/>
    <n v="25000"/>
    <n v="0"/>
    <n v="25000"/>
    <n v="25000"/>
    <n v="0"/>
    <n v="0"/>
    <n v="0"/>
    <n v="908"/>
    <n v="908"/>
    <n v="908"/>
    <n v="25000"/>
    <n v="0"/>
    <n v="25000"/>
  </r>
  <r>
    <s v="5244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6"/>
    <s v="DESPACHO DE LA TESORERÍA MUNICIPAL"/>
    <s v="244"/>
    <s v="Madera y productos de madera"/>
    <s v="24401"/>
    <s v="MADERA Y PRODUCTOS DE MADERA"/>
    <x v="0"/>
    <x v="0"/>
    <n v="2441"/>
    <s v="0004"/>
    <x v="3"/>
    <s v="0005"/>
    <s v="DIRECCIÓN DE PROCESOS ADMINISTRATIVOS Y PROYECTOS"/>
    <s v="MADERA Y PRODUCTOS DE MADERA-RECURSOS FISCALES-SIN DESCRIPCIÓN PARA DESTINOS 00"/>
    <n v="4000"/>
    <n v="0"/>
    <n v="4000"/>
    <n v="4000"/>
    <n v="0"/>
    <n v="0"/>
    <n v="0"/>
    <n v="0"/>
    <n v="0"/>
    <n v="0"/>
    <n v="4000"/>
    <n v="0"/>
    <n v="4000"/>
  </r>
  <r>
    <s v="5246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6"/>
    <s v="DESPACHO DE LA TESORERÍA MUNICIPAL"/>
    <s v="246"/>
    <s v="Material eléctrico y electrónico"/>
    <s v="24601"/>
    <s v="MATERIAL ELÉCTRICO Y ELECTR?NICO"/>
    <x v="0"/>
    <x v="0"/>
    <n v="2461"/>
    <s v="0004"/>
    <x v="3"/>
    <s v="0005"/>
    <s v="DIRECCIÓN DE PROCESOS ADMINISTRATIVOS Y PROYECTOS"/>
    <s v="MATERIAL ELÉCTRICO Y ELECTRÓNICO-RECURSOS FISCALES-SIN DESCRIPCIÓN PARA DESTINOS 00"/>
    <n v="500"/>
    <n v="0"/>
    <n v="500"/>
    <n v="500"/>
    <n v="0"/>
    <n v="0"/>
    <n v="0"/>
    <n v="259"/>
    <n v="259"/>
    <n v="259"/>
    <n v="500"/>
    <n v="0"/>
    <n v="500"/>
  </r>
  <r>
    <s v="5247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6"/>
    <s v="DESPACHO DE LA TESORERÍA MUNICIPAL"/>
    <s v="247"/>
    <s v="Artículos metálicos para la construcción"/>
    <s v="24701"/>
    <s v="ART?CULOS MET?LICOS PARA LA CONSTRUCCI?N"/>
    <x v="0"/>
    <x v="0"/>
    <n v="2471"/>
    <s v="0004"/>
    <x v="3"/>
    <s v="0005"/>
    <s v="DIRECCIÓN DE PROCESOS ADMINISTRATIVOS Y PROYECTOS"/>
    <s v="ARTÍCULOS METÁLICOS PARA LA CONSTRUCCIÓN-RECURSOS FISCALES-SIN DESCRIPCIÓN PARA DESTINOS 00"/>
    <n v="11000"/>
    <n v="0"/>
    <n v="11000"/>
    <n v="11000"/>
    <n v="0"/>
    <n v="0"/>
    <n v="0"/>
    <n v="0"/>
    <n v="0"/>
    <n v="0"/>
    <n v="11000"/>
    <n v="0"/>
    <n v="11000"/>
  </r>
  <r>
    <s v="5272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6"/>
    <s v="DESPACHO DE LA TESORERÍA MUNICIPAL"/>
    <s v="272"/>
    <s v="Prendas de seguridad y protección personal"/>
    <s v="27201"/>
    <s v="PRENDAS DE SEGURIDAD Y PROTECCI?N PERSONAL"/>
    <x v="0"/>
    <x v="0"/>
    <n v="2721"/>
    <s v="0004"/>
    <x v="3"/>
    <s v="0005"/>
    <s v="DIRECCIÓN DE PROCESOS ADMINISTRATIVOS Y PROYECTOS"/>
    <s v="PRENDAS DE SEGURIDAD Y PROTECCIÓN PERSONAL-RECURSOS FISCALES-SIN DESCRIPCIÓN PARA DESTINOS 00"/>
    <n v="15000"/>
    <n v="0"/>
    <n v="15000"/>
    <n v="15000"/>
    <n v="0"/>
    <n v="0"/>
    <n v="0"/>
    <n v="0"/>
    <n v="0"/>
    <n v="0"/>
    <n v="15000"/>
    <n v="0"/>
    <n v="15000"/>
  </r>
  <r>
    <s v="5291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6"/>
    <s v="DESPACHO DE LA TESORERÍA MUNICIPAL"/>
    <s v="291"/>
    <s v="Herramientas menores"/>
    <s v="29101"/>
    <s v="HERRAMIENTAS MENORES"/>
    <x v="0"/>
    <x v="0"/>
    <n v="2911"/>
    <s v="0004"/>
    <x v="3"/>
    <s v="0005"/>
    <s v="DIRECCIÓN DE PROCESOS ADMINISTRATIVOS Y PROYECTOS"/>
    <s v="HERRAMIENTAS MENORES-RECURSOS FISCALES-SIN DESCRIPCIÓN PARA DESTINOS 00"/>
    <n v="0"/>
    <n v="10000"/>
    <n v="10000"/>
    <n v="10000"/>
    <n v="0"/>
    <n v="0"/>
    <n v="0"/>
    <n v="499.01"/>
    <n v="499.01"/>
    <n v="499.01"/>
    <n v="10000"/>
    <n v="0"/>
    <n v="10000"/>
  </r>
  <r>
    <s v="5292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6"/>
    <s v="DESPACHO DE LA TESORERÍA MUNICIPAL"/>
    <s v="292"/>
    <s v="Refacciones y accesorios menores de edificios"/>
    <s v="29201"/>
    <s v="REFACCIONES Y ACCESORIOS MENORES DE EDIFICIOS"/>
    <x v="0"/>
    <x v="0"/>
    <n v="2921"/>
    <s v="0004"/>
    <x v="3"/>
    <s v="0005"/>
    <s v="DIRECCIÓN DE PROCESOS ADMINISTRATIVOS Y PROYECTOS"/>
    <s v="REFACCIONES Y ACCESORIOS MENORES DE EDIFICIOS-RECURSOS FISCALES-SIN DESCRIPCIÓN PARA DESTINOS 00"/>
    <n v="3000"/>
    <n v="0"/>
    <n v="3000"/>
    <n v="3000"/>
    <n v="0"/>
    <n v="0"/>
    <n v="0"/>
    <n v="0"/>
    <n v="0"/>
    <n v="0"/>
    <n v="3000"/>
    <n v="0"/>
    <n v="3000"/>
  </r>
  <r>
    <s v="5294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6"/>
    <s v="DESPACHO DE LA TESORERÍA MUNICIPAL"/>
    <s v="294"/>
    <s v="Refacciones y accesorios menores de equipo de cómputo y tecnologías de la información"/>
    <s v="29401"/>
    <s v="REFACCIONES Y ACCESORIOS MENORES DE EQUIPO DE C?MPUTO Y TECNOLOG?AS DE LA INFORMACI?N"/>
    <x v="0"/>
    <x v="0"/>
    <n v="2941"/>
    <s v="0004"/>
    <x v="3"/>
    <s v="0005"/>
    <s v="DIRECCIÓN DE PROCESOS ADMINISTRATIVOS Y PROYECTOS"/>
    <s v="REFACCIONES Y ACCESORIOS MENORES DE EQUIPO DE CÓMPUTO Y TECNOLOGÍAS DE LA INFORMACIÓN-RECURSOS FISCALES-SIN DESCRIPCIÓN PARA DESTINOS 00"/>
    <n v="15000"/>
    <n v="0"/>
    <n v="15000"/>
    <n v="15000"/>
    <n v="0"/>
    <n v="0"/>
    <n v="0"/>
    <n v="0"/>
    <n v="0"/>
    <n v="0"/>
    <n v="15000"/>
    <n v="0"/>
    <n v="15000"/>
  </r>
  <r>
    <s v="5296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6"/>
    <s v="DESPACHO DE LA TESORERÍA MUNICIPAL"/>
    <s v="296"/>
    <s v="Refacciones y accesorios menores de equipo de transporte"/>
    <s v="29601"/>
    <s v="REFACCIONES Y ACCESORIOS MENORES DE EQUIPO DE TRANSPORTE"/>
    <x v="0"/>
    <x v="0"/>
    <n v="2961"/>
    <s v="0004"/>
    <x v="3"/>
    <s v="0005"/>
    <s v="DIRECCIÓN DE PROCESOS ADMINISTRATIVOS Y PROYECTOS"/>
    <s v="REFACCIONES Y ACCESORIOS MENORES DE EQUIPO DE TRANSPORTE-RECURSOS FISCALES-SIN DESCRIPCIÓN PARA DESTINOS 00"/>
    <n v="8000"/>
    <n v="0"/>
    <n v="8000"/>
    <n v="8000"/>
    <n v="0"/>
    <n v="0"/>
    <n v="0"/>
    <n v="0"/>
    <n v="0"/>
    <n v="0"/>
    <n v="8000"/>
    <n v="0"/>
    <n v="8000"/>
  </r>
  <r>
    <s v="5318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6"/>
    <s v="DESPACHO DE LA TESORERÍA MUNICIPAL"/>
    <s v="318"/>
    <s v="Servicios postales y telegráficos"/>
    <s v="31801"/>
    <s v="SERVICIOS POSTALES Y TELEGR?FICOS"/>
    <x v="0"/>
    <x v="0"/>
    <n v="3181"/>
    <s v="0004"/>
    <x v="3"/>
    <s v="0005"/>
    <s v="DIRECCIÓN DE PROCESOS ADMINISTRATIVOS Y PROYECTOS"/>
    <s v="SERVICIOS POSTALES Y TELEGRÁFICOS-RECURSOS FISCALES-SIN DESCRIPCIÓN PARA DESTINOS 00"/>
    <n v="7000"/>
    <n v="0"/>
    <n v="7000"/>
    <n v="7000"/>
    <n v="0"/>
    <n v="0"/>
    <n v="0"/>
    <n v="0"/>
    <n v="0"/>
    <n v="0"/>
    <n v="7000"/>
    <n v="0"/>
    <n v="7000"/>
  </r>
  <r>
    <s v="5331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6"/>
    <s v="DESPACHO DE LA TESORERÍA MUNICIPAL"/>
    <s v="331"/>
    <s v="Servicios legales, de contabilidad, auditoría y relacionados"/>
    <s v="33101"/>
    <s v="SERVICIOS LEGALES, DE CONTABILIDAD, AUDITOR?A Y RELACIONADOS"/>
    <x v="0"/>
    <x v="0"/>
    <n v="3311"/>
    <s v="0004"/>
    <x v="3"/>
    <s v="0005"/>
    <s v="DIRECCIÓN DE PROCESOS ADMINISTRATIVOS Y PROYECTOS"/>
    <s v="SERVICIOS LEGALES, DE CONTABILIDAD, AUDITORÍA Y RELACIONADOS-RECURSOS FISCALES-SIN DESCRIPCIÓN PARA DESTINOS 00"/>
    <n v="550000"/>
    <n v="1066888"/>
    <n v="1616888"/>
    <n v="1616888"/>
    <n v="0"/>
    <n v="0"/>
    <n v="0"/>
    <n v="0"/>
    <n v="0"/>
    <n v="0"/>
    <n v="1616888"/>
    <n v="0"/>
    <n v="1616888"/>
  </r>
  <r>
    <s v="5333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6"/>
    <s v="DESPACHO DE LA TESORERÍA MUNICIPAL"/>
    <s v="333"/>
    <s v="Servicios de consultoría administrativa, procesos, técnica y en tecnologías de la información"/>
    <s v="33301"/>
    <s v="SERVICIOS DE CONSULTOR?A ADMINISTRATIVA, PROCESOS, TÉCNICA Y EN TECNOLOG?AS DE LA INFORMACI?N"/>
    <x v="0"/>
    <x v="0"/>
    <n v="3331"/>
    <s v="0004"/>
    <x v="3"/>
    <s v="0005"/>
    <s v="DIRECCIÓN DE PROCESOS ADMINISTRATIVOS Y PROYECTOS"/>
    <s v="SERVICIOS DE CONSULTORÍA ADMINISTRATIVA, PROCESOS, TÉCNICA Y EN TECNOLOGÍAS DE LA INFORMACIÓN-RECURSOS FISCALES-SIN DESCRIPCIÓN PARA DESTINOS 00"/>
    <n v="500000"/>
    <n v="333112"/>
    <n v="833112"/>
    <n v="833112"/>
    <n v="0"/>
    <n v="833112"/>
    <n v="833112"/>
    <n v="0"/>
    <n v="0"/>
    <n v="0"/>
    <n v="0"/>
    <n v="0"/>
    <n v="833112"/>
  </r>
  <r>
    <s v="5336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6"/>
    <s v="DESPACHO DE LA TESORERÍA MUNICIPAL"/>
    <s v="336"/>
    <s v="Servicios de apoyo administrativo, traducción, fotocopiado e impresión"/>
    <s v="33601"/>
    <s v="SERVICIOS DE APOYO ADMINISTRATIVO, FOTOCOPIADO E IMPRESI?N"/>
    <x v="0"/>
    <x v="0"/>
    <n v="3361"/>
    <s v="0004"/>
    <x v="3"/>
    <s v="0005"/>
    <s v="DIRECCIÓN DE PROCESOS ADMINISTRATIVOS Y PROYECTOS"/>
    <s v="SERVICIOS DE APOYO ADMINISTRATIVO, FOTOCOPIADO E IMPRESIÓN-RECURSOS FISCALES-SIN DESCRIPCIÓN PARA DESTINOS 00"/>
    <n v="0"/>
    <n v="4323"/>
    <n v="4323"/>
    <n v="4323"/>
    <n v="0"/>
    <n v="0"/>
    <n v="0"/>
    <n v="0"/>
    <n v="0"/>
    <n v="0"/>
    <n v="4323"/>
    <n v="0"/>
    <n v="4323"/>
  </r>
  <r>
    <s v="53391007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7"/>
    <s v="MODERNIZACION CATASTRAL"/>
    <s v="339"/>
    <s v="Servicios profesionales, científicos y técnicos integrales"/>
    <s v="33901"/>
    <s v="SERVICIOS PROFESIONALES, CIENTÍFICOS Y TÉCNICOS INTEGRALES"/>
    <x v="0"/>
    <x v="0"/>
    <n v="3391"/>
    <s v="0004"/>
    <x v="3"/>
    <s v="0005"/>
    <s v="DIRECCIÓN DE PROCESOS ADMINISTRATIVOS Y PROYECTOS"/>
    <s v="SERVICIOS PROFESIONALES, CIENTÍFICOS Y TÉCNICOS INTEGRALES-RECURSOS FISCALES-SIN DESCRIPCIÓN PARA DESTINOS 00"/>
    <n v="17000000"/>
    <n v="0"/>
    <n v="17000000"/>
    <n v="17000000"/>
    <n v="0"/>
    <n v="0"/>
    <n v="17000000"/>
    <n v="0"/>
    <n v="0"/>
    <n v="0"/>
    <n v="17000000"/>
    <n v="0"/>
    <n v="17000000"/>
  </r>
  <r>
    <s v="5341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6"/>
    <s v="DESPACHO DE LA TESORERÍA MUNICIPAL"/>
    <s v="341"/>
    <s v="Servicios financieros y bancarios"/>
    <s v="34101"/>
    <s v="SERVICIOS FINANCIEROS Y BANCARIOS"/>
    <x v="0"/>
    <x v="0"/>
    <n v="3411"/>
    <s v="0004"/>
    <x v="3"/>
    <s v="0005"/>
    <s v="DIRECCIÓN DE PROCESOS ADMINISTRATIVOS Y PROYECTOS"/>
    <s v="SERVICIOS FINANCIEROS Y BANCARIOS-RECURSOS FISCALES-SIN DESCRIPCIÓN PARA DESTINOS 00"/>
    <n v="23700000"/>
    <n v="-10353323"/>
    <n v="13346677"/>
    <n v="13346677"/>
    <n v="0"/>
    <n v="0"/>
    <n v="0"/>
    <n v="8295104.25"/>
    <n v="8295104.25"/>
    <n v="8295104.25"/>
    <n v="13346677"/>
    <n v="9500000"/>
    <n v="22846677"/>
  </r>
  <r>
    <s v="5342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6"/>
    <s v="DESPACHO DE LA TESORERÍA MUNICIPAL"/>
    <s v="342"/>
    <s v="Servicios de cobranza, investigación crediticia y similar"/>
    <s v="34201"/>
    <s v="SERVICIOS DE COBRANZA, INVESTIGACI?N CREDITICIA Y SIMILAR"/>
    <x v="0"/>
    <x v="0"/>
    <n v="3421"/>
    <s v="0004"/>
    <x v="3"/>
    <s v="0005"/>
    <s v="DIRECCIÓN DE PROCESOS ADMINISTRATIVOS Y PROYECTOS"/>
    <s v="SERVICIOS DE COBRANZA, INVESTIGACIÓN CREDITICIA Y SIMILAR-RECURSOS FISCALES-SIN DESCRIPCIÓN PARA DESTINOS 00"/>
    <n v="40000000"/>
    <n v="0"/>
    <n v="40000000"/>
    <n v="40000000"/>
    <n v="0"/>
    <n v="0"/>
    <n v="14965531.92"/>
    <n v="1995939.32"/>
    <n v="1995939.32"/>
    <n v="1995939.32"/>
    <n v="40000000"/>
    <n v="0"/>
    <n v="40000000"/>
  </r>
  <r>
    <s v="5343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6"/>
    <s v="DESPACHO DE LA TESORERÍA MUNICIPAL"/>
    <s v="343"/>
    <s v="Servicios de recaudación, traslado y custodia de valores"/>
    <s v="34301"/>
    <s v="Servicios de recaudación, traslado y custodia de valores"/>
    <x v="0"/>
    <x v="0"/>
    <n v="3431"/>
    <s v="0004"/>
    <x v="3"/>
    <s v="0005"/>
    <s v="DIRECCIÓN DE PROCESOS ADMINISTRATIVOS Y PROYECTOS"/>
    <s v="SERVICIOS DE RECAUDACIÓN, TRASLADO Y CUSTODIA DE VALORES-RECURSOS FISCALES-SIN DESCRIPCIÓN PARA DESTINOS 00"/>
    <n v="4100000"/>
    <n v="0"/>
    <n v="4100000"/>
    <n v="4100000"/>
    <n v="0"/>
    <n v="0"/>
    <n v="169552.15"/>
    <n v="0"/>
    <n v="0"/>
    <n v="0"/>
    <n v="4100000"/>
    <n v="0"/>
    <n v="4100000"/>
  </r>
  <r>
    <s v="5351100612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6"/>
    <s v="DESPACHO DE LA TESORERÍA MUNICIPAL"/>
    <s v="351"/>
    <s v="Conservación y mantenimiento menor de inmuebles"/>
    <s v="35101"/>
    <s v="CONSERVACI?N Y MANTENIMIENTO MENOR DE INMUEBLES"/>
    <x v="8"/>
    <x v="8"/>
    <n v="3511"/>
    <s v="0004"/>
    <x v="3"/>
    <s v="0005"/>
    <s v="DIRECCIÓN DE PROCESOS ADMINISTRATIVOS Y PROYECTOS"/>
    <s v="CONSERVACIÓN Y MANTENIMIENTO MENOR DE INMUEBLES-RECURSOS FISCALES-CAT"/>
    <n v="21000000"/>
    <n v="0"/>
    <n v="21000000"/>
    <n v="21000000"/>
    <n v="0"/>
    <n v="0"/>
    <n v="0"/>
    <n v="1709664.04"/>
    <n v="3418049.81"/>
    <n v="3418049.81"/>
    <n v="21000000"/>
    <n v="0"/>
    <n v="21000000"/>
  </r>
  <r>
    <s v="5357100673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6"/>
    <s v="DESPACHO DE LA TESORERÍA MUNICIPAL"/>
    <s v="357"/>
    <s v="Instalación, reparación y mantenimiento de maquinaria, otros equipos y herramienta"/>
    <s v="35701"/>
    <s v="INSTALACI?N, REPARACI?N Y MANTENIMIENTO DE MAQUINARIA, OTROS EQUIPOS Y HERRAMIENTA"/>
    <x v="9"/>
    <x v="9"/>
    <n v="3571"/>
    <s v="0004"/>
    <x v="3"/>
    <s v="0005"/>
    <s v="DIRECCIÓN DE PROCESOS ADMINISTRATIVOS Y PROYECTOS"/>
    <s v="INSTALACIÓN, REPARACIÓN Y MANTENIMIENTO DE MAQUINARIA, OTROS EQUIPOS Y HERRAMIENTA-RECURSOS FISCALES-MEDIDORES"/>
    <n v="0"/>
    <n v="10000000"/>
    <n v="10000000"/>
    <n v="10000000"/>
    <n v="0"/>
    <n v="0"/>
    <n v="0"/>
    <n v="0"/>
    <n v="0"/>
    <n v="0"/>
    <n v="10000000"/>
    <n v="0"/>
    <n v="10000000"/>
  </r>
  <r>
    <s v="5371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6"/>
    <s v="DESPACHO DE LA TESORERÍA MUNICIPAL"/>
    <s v="371"/>
    <s v="Pasajes aéreos"/>
    <s v="37101"/>
    <s v="PASAJES AÉREOS"/>
    <x v="0"/>
    <x v="0"/>
    <n v="3711"/>
    <s v="0004"/>
    <x v="3"/>
    <s v="0005"/>
    <s v="DIRECCIÓN DE PROCESOS ADMINISTRATIVOS Y PROYECTOS"/>
    <s v="PASAJES AÉREOS-RECURSOS FISCALES-SIN DESCRIPCIÓN PARA DESTINOS 00"/>
    <n v="0"/>
    <n v="45000"/>
    <n v="45000"/>
    <n v="45000"/>
    <n v="0"/>
    <n v="0"/>
    <n v="0"/>
    <n v="6796"/>
    <n v="6796"/>
    <n v="6796"/>
    <n v="45000"/>
    <n v="0"/>
    <n v="45000"/>
  </r>
  <r>
    <s v="5372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6"/>
    <s v="DESPACHO DE LA TESORERÍA MUNICIPAL"/>
    <s v="372"/>
    <s v="Pasajes terrestres"/>
    <s v="37201"/>
    <s v="PASAJES TERRESTRES"/>
    <x v="0"/>
    <x v="10"/>
    <n v="3721"/>
    <s v="0004"/>
    <x v="3"/>
    <s v="0005"/>
    <s v="DIRECCIÓN DE PROCESOS ADMINISTRATIVOS Y PROYECTOS"/>
    <s v="PASAJES TERRESTRES-RECURSOS FISCALES-SIN DESCRIPCIÓN PARA DESTINOS 00"/>
    <n v="0"/>
    <n v="2000"/>
    <n v="2000"/>
    <n v="2000"/>
    <n v="0"/>
    <n v="0"/>
    <n v="0"/>
    <n v="0"/>
    <n v="0"/>
    <n v="0"/>
    <n v="2000"/>
    <n v="0"/>
    <n v="2000"/>
  </r>
  <r>
    <s v="5375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6"/>
    <s v="DESPACHO DE LA TESORERÍA MUNICIPAL"/>
    <s v="375"/>
    <s v="Viáticos en el país"/>
    <s v="37501"/>
    <s v="VI?TICOS EN EL PA?S"/>
    <x v="0"/>
    <x v="0"/>
    <n v="3751"/>
    <s v="0004"/>
    <x v="3"/>
    <s v="0005"/>
    <s v="DIRECCIÓN DE PROCESOS ADMINISTRATIVOS Y PROYECTOS"/>
    <s v="VIÁTICOS EN EL PAÍS-RECURSOS FISCALES-SIN DESCRIPCIÓN PARA DESTINOS 00"/>
    <n v="0"/>
    <n v="2000"/>
    <n v="2000"/>
    <n v="2000"/>
    <n v="0"/>
    <n v="0"/>
    <n v="0"/>
    <n v="0"/>
    <n v="0"/>
    <n v="0"/>
    <n v="2000"/>
    <n v="0"/>
    <n v="2000"/>
  </r>
  <r>
    <m/>
    <s v="PARTICIPACIONES FEDER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5"/>
    <s v="RECURSOS RECAUDADOS DE MANERA EFICIENTE PROGRAMADOS"/>
    <s v="394"/>
    <s v="Sentencias y resoluciones por autoridad competente"/>
    <s v="39401"/>
    <s v="SENTENCIAS Y RESOLUCIONES POR AUTORIDAD COMPETENTE"/>
    <x v="0"/>
    <x v="0"/>
    <n v="3941"/>
    <s v="0004"/>
    <x v="3"/>
    <s v="0004"/>
    <s v="DIRECCIÓN DE INGRESOS"/>
    <m/>
    <n v="0"/>
    <n v="0"/>
    <n v="0"/>
    <n v="0"/>
    <n v="0"/>
    <n v="0"/>
    <n v="0"/>
    <n v="0"/>
    <n v="0"/>
    <n v="0"/>
    <n v="0"/>
    <n v="8000000"/>
    <n v="8000000"/>
  </r>
  <r>
    <s v="5394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6"/>
    <s v="DESPACHO DE LA TESORERÍA MUNICIPAL"/>
    <s v="394"/>
    <s v="Sentencias y resoluciones por autoridad competente"/>
    <s v="39401"/>
    <s v="SENTENCIAS Y RESOLUCIONES POR AUTORIDAD COMPETENTE"/>
    <x v="0"/>
    <x v="0"/>
    <n v="3941"/>
    <s v="0004"/>
    <x v="3"/>
    <s v="0005"/>
    <s v="DIRECCIÓN DE PROCESOS ADMINISTRATIVOS Y PROYECTOS"/>
    <s v="SENTENCIAS Y RESOLUCIONES POR AUTORIDAD COMPETENTE-RECURSOS FISCALES-SIN DESCRIPCIÓN PARA DESTINOS 00"/>
    <n v="500000"/>
    <n v="0"/>
    <n v="500000"/>
    <n v="500000"/>
    <n v="0"/>
    <n v="0"/>
    <n v="0"/>
    <n v="0"/>
    <n v="0"/>
    <n v="0"/>
    <n v="500000"/>
    <n v="0"/>
    <n v="500000"/>
  </r>
  <r>
    <s v="5396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6"/>
    <s v="DESPACHO DE LA TESORERÍA MUNICIPAL"/>
    <s v="396"/>
    <s v="Otros gastos por responsabilidades"/>
    <s v="39601"/>
    <s v="OTROS GASTOS POR RESPONSABILIDADES"/>
    <x v="0"/>
    <x v="0"/>
    <n v="3961"/>
    <s v="0004"/>
    <x v="3"/>
    <s v="0005"/>
    <s v="DIRECCIÓN DE PROCESOS ADMINISTRATIVOS Y PROYECTOS"/>
    <s v="OTROS GASTOS POR RESPONSABILIDADES-RECURSOS FISCALES-SIN DESCRIPCIÓN PARA DESTINOS 00"/>
    <n v="50000"/>
    <n v="0"/>
    <n v="50000"/>
    <n v="50000"/>
    <n v="0"/>
    <n v="0"/>
    <n v="0"/>
    <n v="0"/>
    <n v="0"/>
    <n v="0"/>
    <n v="50000"/>
    <n v="0"/>
    <n v="50000"/>
  </r>
  <r>
    <s v="5515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de Capital"/>
    <n v="5000"/>
    <s v="BIENES MUEBLES, INMUEBLES E INTANGIBLES"/>
    <s v="06"/>
    <s v="DESPACHO DE LA TESORERÍA MUNICIPAL"/>
    <s v="515"/>
    <s v="Equipo de cómputo y de tecnologías de la información"/>
    <s v="51501"/>
    <s v="EQUIPO DE C?MPUTO DE TECNOLOG?AS DE LA INFORMACI?N"/>
    <x v="0"/>
    <x v="0"/>
    <n v="5151"/>
    <s v="0004"/>
    <x v="3"/>
    <s v="0005"/>
    <s v="DIRECCIÓN DE PROCESOS ADMINISTRATIVOS Y PROYECTOS"/>
    <s v="EQUIPO DE CÓMPUTO DE TECNOLOGÍAS DE LA INFORMACIÓN-RECURSOS FISCALES-SIN DESCRIPCIÓN PARA DESTINOS 00"/>
    <n v="200000"/>
    <n v="5935240"/>
    <n v="6135240"/>
    <n v="6135240"/>
    <n v="0"/>
    <n v="0"/>
    <n v="0"/>
    <n v="0"/>
    <n v="0"/>
    <n v="0"/>
    <n v="6135240"/>
    <n v="0"/>
    <n v="6135240"/>
  </r>
  <r>
    <s v="5519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de Capital"/>
    <n v="5000"/>
    <s v="BIENES MUEBLES, INMUEBLES E INTANGIBLES"/>
    <s v="06"/>
    <s v="DESPACHO DE LA TESORERÍA MUNICIPAL"/>
    <s v="519"/>
    <s v="Otros mobiliarios y equipos de administración"/>
    <s v="51901"/>
    <s v="OTROS MOBILIARIOS Y EQUIPOS DE ADMINISTRACI?N"/>
    <x v="0"/>
    <x v="0"/>
    <n v="5191"/>
    <s v="0004"/>
    <x v="3"/>
    <s v="0005"/>
    <s v="DIRECCIÓN DE PROCESOS ADMINISTRATIVOS Y PROYECTOS"/>
    <s v="OTROS MOBILIARIOS Y EQUIPOS DE ADMINISTRACIÓN-RECURSOS FISCALES-SIN DESCRIPCIÓN PARA DESTINOS 00"/>
    <n v="0"/>
    <n v="238000"/>
    <n v="238000"/>
    <n v="238000"/>
    <n v="0"/>
    <n v="236752.52"/>
    <n v="0"/>
    <n v="0"/>
    <n v="0"/>
    <n v="0"/>
    <n v="1247.4800000000105"/>
    <n v="0"/>
    <n v="238000"/>
  </r>
  <r>
    <s v="5581100613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de Capital"/>
    <n v="5000"/>
    <s v="BIENES MUEBLES, INMUEBLES E INTANGIBLES"/>
    <s v="06"/>
    <s v="DESPACHO DE LA TESORERÍA MUNICIPAL"/>
    <s v="581"/>
    <s v="Terrenos"/>
    <s v="58101"/>
    <s v="TERRENOS"/>
    <x v="10"/>
    <x v="11"/>
    <n v="5811"/>
    <s v="0004"/>
    <x v="3"/>
    <s v="0005"/>
    <s v="DIRECCIÓN DE PROCESOS ADMINISTRATIVOS Y PROYECTOS"/>
    <s v="TERRENOS-RECURSOS FISCALES-RECONOCIMIENTO CONTRA DERECHOS"/>
    <n v="5000000"/>
    <n v="0"/>
    <n v="5000000"/>
    <n v="5000000"/>
    <n v="0"/>
    <n v="0"/>
    <n v="0"/>
    <n v="0"/>
    <n v="0"/>
    <n v="0"/>
    <n v="5000000"/>
    <n v="0"/>
    <n v="5000000"/>
  </r>
  <r>
    <s v="5591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de Capital"/>
    <n v="5000"/>
    <s v="BIENES MUEBLES, INMUEBLES E INTANGIBLES"/>
    <s v="06"/>
    <s v="DESPACHO DE LA TESORERÍA MUNICIPAL"/>
    <s v="591"/>
    <s v="Software"/>
    <s v="59101"/>
    <s v="SOFTWARE"/>
    <x v="0"/>
    <x v="0"/>
    <n v="5911"/>
    <s v="0004"/>
    <x v="3"/>
    <s v="0005"/>
    <s v="DIRECCIÓN DE PROCESOS ADMINISTRATIVOS Y PROYECTOS"/>
    <s v="SOFTWARE-RECURSOS FISCALES-SIN DESCRIPCIÓN PARA DESTINOS 00"/>
    <n v="3010000"/>
    <n v="0"/>
    <n v="3010000"/>
    <n v="3010000"/>
    <n v="0"/>
    <n v="0"/>
    <n v="0"/>
    <n v="0"/>
    <n v="0"/>
    <n v="0"/>
    <n v="3010000"/>
    <n v="0"/>
    <n v="3010000"/>
  </r>
  <r>
    <s v="5597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de Capital"/>
    <n v="5000"/>
    <s v="BIENES MUEBLES, INMUEBLES E INTANGIBLES"/>
    <s v="06"/>
    <s v="DESPACHO DE LA TESORERÍA MUNICIPAL"/>
    <s v="597"/>
    <s v="Licencias informáticas e intelectuales"/>
    <s v="59701"/>
    <s v="LICENCIAS INFORM?TICAS E INTELECTUALES"/>
    <x v="0"/>
    <x v="0"/>
    <n v="5971"/>
    <s v="0004"/>
    <x v="3"/>
    <s v="0005"/>
    <s v="DIRECCIÓN DE PROCESOS ADMINISTRATIVOS Y PROYECTOS"/>
    <s v="LICENCIAS INFORMÁTICAS E INTELECTUALES-RECURSOS FISCALES-SIN DESCRIPCIÓN PARA DESTINOS 00"/>
    <n v="0"/>
    <n v="8526"/>
    <n v="8526"/>
    <n v="8526"/>
    <n v="0"/>
    <n v="0"/>
    <n v="0"/>
    <n v="8526"/>
    <n v="8526"/>
    <n v="8526"/>
    <n v="8526"/>
    <n v="0"/>
    <n v="8526"/>
  </r>
  <r>
    <s v="563210061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de Capital"/>
    <n v="6000"/>
    <s v="INVERSIÓN PÚBLICA"/>
    <s v="06"/>
    <s v="DESPACHO DE LA TESORERÍA MUNICIPAL"/>
    <s v="632"/>
    <s v="Ejecución de proyectos productivos no incluidos en conceptos anteriores de este capítulo"/>
    <s v="63201"/>
    <s v="EJECUCI?N DE PROYECTOS PRODUCTIVOS NO INCLUIDOS EN CONCEPTOS ANTERIORES DE ESTE CAP?TULO"/>
    <x v="11"/>
    <x v="8"/>
    <n v="6321"/>
    <s v="0004"/>
    <x v="3"/>
    <s v="0005"/>
    <s v="DIRECCIÓN DE PROCESOS ADMINISTRATIVOS Y PROYECTOS"/>
    <s v="EJECUCIÓN DE PROYECTOS PRODUCTIVOS NO INCLUIDOS EN CONCEPTOS ANTERIORES DE ESTE CAPÍTULO-RECURSOS FISCALES-CAT"/>
    <n v="95100000"/>
    <n v="0"/>
    <n v="95100000"/>
    <n v="95100000"/>
    <n v="0"/>
    <n v="0"/>
    <n v="0"/>
    <n v="7054293.6900000004"/>
    <n v="14103313.02"/>
    <n v="14103313.02"/>
    <n v="95100000"/>
    <n v="0"/>
    <n v="95100000"/>
  </r>
  <r>
    <s v="5632100611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de Capital"/>
    <n v="6000"/>
    <s v="INVERSIÓN PÚBLICA"/>
    <s v="06"/>
    <s v="DESPACHO DE LA TESORERÍA MUNICIPAL"/>
    <s v="632"/>
    <s v="Ejecución de proyectos productivos no incluidos en conceptos anteriores de este capítulo"/>
    <s v="63201"/>
    <s v="EJECUCI?N DE PROYECTOS PRODUCTIVOS NO INCLUIDOS EN CONCEPTOS ANTERIORES DE ESTE CAP?TULO"/>
    <x v="12"/>
    <x v="12"/>
    <n v="6321"/>
    <s v="0004"/>
    <x v="3"/>
    <s v="0005"/>
    <s v="DIRECCIÓN DE PROCESOS ADMINISTRATIVOS Y PROYECTOS"/>
    <s v="EJECUCIÓN DE PROYECTOS PRODUCTIVOS NO INCLUIDOS EN CONCEPTOS ANTERIORES DE ESTE CAPÍTULO-RECURSOS FISCALES-PLANTAS DE TRATAMIENTO"/>
    <n v="23580360"/>
    <n v="0"/>
    <n v="23580360"/>
    <n v="23580360"/>
    <n v="0"/>
    <n v="0"/>
    <n v="0"/>
    <n v="1965030"/>
    <n v="3930060"/>
    <n v="3930060"/>
    <n v="23580360"/>
    <n v="0"/>
    <n v="23580360"/>
  </r>
  <r>
    <s v="5799100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Amortización de la deuda y disminución de pasivos"/>
    <n v="7000"/>
    <s v="INVERSIONES FINANCIERAS Y OTRAS PROVISIONES"/>
    <s v="06"/>
    <s v="DESPACHO DE LA TESORERÍA MUNICIPAL"/>
    <s v="799"/>
    <s v="Otras erogaciones especiales"/>
    <s v="79901"/>
    <s v="Otras erogaciones especiales"/>
    <x v="0"/>
    <x v="0"/>
    <n v="7991"/>
    <s v="0004"/>
    <x v="3"/>
    <s v="0005"/>
    <s v="DIRECCIÓN DE PROCESOS ADMINISTRATIVOS Y PROYECTOS"/>
    <s v="OTRAS EROGACIONES ESPECIALES-RECURSOS FISCALES-SIN DESCRIPCIÓN PARA DESTINOS 00"/>
    <n v="5000000"/>
    <n v="0"/>
    <n v="5000000"/>
    <n v="5000000"/>
    <n v="0"/>
    <n v="0"/>
    <n v="0"/>
    <n v="0"/>
    <n v="0"/>
    <n v="0"/>
    <n v="5000000"/>
    <n v="5000000"/>
    <n v="10000000"/>
  </r>
  <r>
    <s v="539211086825"/>
    <s v="FONDO DE APORTACIONES A LA INFRAESTRUCTURA SOCIAL MUNICIPAL 2025 (FAISMUN)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8"/>
    <s v="PROYECTO DE PRESUPUESTO"/>
    <s v="392"/>
    <s v="Impuestos y derechos"/>
    <s v="39202"/>
    <s v="IMPUESTOS Y DERECHOS"/>
    <x v="13"/>
    <x v="0"/>
    <n v="3921"/>
    <s v="0004"/>
    <x v="3"/>
    <s v="0006"/>
    <s v="DIRECCIÓN DE FINANZAS"/>
    <s v="IMPUESTOS Y DERECHOS-RECURSOS FEDERALES-INFRAESTRUCTURA SOCIAL MUNICIPAL"/>
    <n v="0"/>
    <n v="2644821.2000000002"/>
    <n v="2644821.2000000002"/>
    <n v="2644821.2000000002"/>
    <n v="0"/>
    <n v="0"/>
    <n v="0"/>
    <n v="0"/>
    <n v="2586008.42"/>
    <n v="2586008.42"/>
    <n v="2644821.2000000002"/>
    <n v="0"/>
    <n v="2644821.2000000002"/>
  </r>
  <r>
    <s v="539211086926"/>
    <s v="SUBSIDIO A LA POLICIA METROPOLITANA 2025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8"/>
    <s v="PROYECTO DE PRESUPUESTO"/>
    <s v="392"/>
    <s v="Impuestos y derechos"/>
    <s v="39202"/>
    <s v="IMPUESTOS Y DERECHOS"/>
    <x v="14"/>
    <x v="13"/>
    <n v="3921"/>
    <s v="0004"/>
    <x v="3"/>
    <s v="0006"/>
    <s v="DIRECCIÓN DE FINANZAS"/>
    <s v="IMPUESTOS Y DERECHOS-RECURSOS ESTATALES-POLICIA METROPOLITANA"/>
    <n v="0"/>
    <n v="12981.27"/>
    <n v="12981.27"/>
    <n v="12981.27"/>
    <n v="0"/>
    <n v="0"/>
    <n v="0"/>
    <n v="0"/>
    <n v="674.53"/>
    <n v="674.53"/>
    <n v="12981.27"/>
    <n v="0"/>
    <n v="12981.27"/>
  </r>
  <r>
    <s v="539212086725"/>
    <s v="FONDO DE APORTACIONES AL FORTALECIMIENTO MUNICIPAL 2025 (FORTAMUN)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8"/>
    <s v="PROYECTO DE PRESUPUESTO"/>
    <s v="392"/>
    <s v="Impuestos y derechos"/>
    <s v="39202"/>
    <s v="IMPUESTOS Y DERECHOS"/>
    <x v="15"/>
    <x v="0"/>
    <n v="3921"/>
    <s v="0004"/>
    <x v="3"/>
    <s v="0006"/>
    <s v="DIRECCIÓN DE FINANZAS"/>
    <s v="IMPUESTOS Y DERECHOS-RECURSOS FEDERALES-FORTALECIMIENTO MUNICIPAL"/>
    <n v="0"/>
    <n v="5101041.05"/>
    <n v="5101041.05"/>
    <n v="5101041.05"/>
    <n v="0"/>
    <n v="0"/>
    <n v="0"/>
    <n v="0"/>
    <n v="3412951.5"/>
    <n v="3412951.5"/>
    <n v="5101041.05"/>
    <n v="0"/>
    <n v="5101041.05"/>
  </r>
  <r>
    <s v="54211008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4000"/>
    <s v="TRANSFERENCIAS, ASIGNACIONES, SUBSIDIOS Y OTRAS AYUDAS"/>
    <s v="08"/>
    <s v="PROYECTO DE PRESUPUESTO"/>
    <s v="421"/>
    <s v="Transferencias otorgadas a entidades paraestatales no empresariales y no financieras"/>
    <s v="42101"/>
    <s v="TRANSFERENCIAS OTORGADAS A ENTIDADES PARAESTATALES NO EMPRESARIALES Y NO FINANCIERAS"/>
    <x v="0"/>
    <x v="0"/>
    <n v="4211"/>
    <s v="0004"/>
    <x v="3"/>
    <s v="0006"/>
    <s v="DIRECCIÓN DE FINANZAS"/>
    <s v="TRANSFERENCIAS OTORGADAS A ENTIDADES PARAESTATALES NO EMPRESARIALES Y NO FINANCIERAS-RECURSOS FISCALES-SIN DESCRIPCIÓN PARA DESTINOS 00"/>
    <n v="2500000"/>
    <n v="0"/>
    <n v="2500000"/>
    <n v="2500000"/>
    <n v="0"/>
    <n v="0"/>
    <n v="0"/>
    <n v="0"/>
    <n v="0"/>
    <n v="0"/>
    <n v="2500000"/>
    <n v="0"/>
    <n v="2500000"/>
  </r>
  <r>
    <s v="542511080016"/>
    <s v="PARTICIAPCIONES ESTAT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4000"/>
    <s v="TRANSFERENCIAS, ASIGNACIONES, SUBSIDIOS Y OTRAS AYUDAS"/>
    <s v="08"/>
    <s v="PROYECTO DE PRESUPUESTO"/>
    <s v="425"/>
    <s v="Transferencias a fideicomisos de entidades federativas y municipios"/>
    <s v="42501"/>
    <s v="TRANSFERENCIAS A FIDEICOMISOS DE ENTIDADES FEDERATIVAS Y MUNICIPIOS"/>
    <x v="0"/>
    <x v="0"/>
    <n v="4251"/>
    <s v="0004"/>
    <x v="3"/>
    <s v="0006"/>
    <s v="DIRECCIÓN DE FINANZAS"/>
    <s v="TRANSFERENCIAS A FIDEICOMISOS DE ENTIDADES FEDERATIVAS Y MUNICIPIOS-RECURSOS ESTATALES-SIN DESCRIPCIÓN PARA DESTINOS 00"/>
    <n v="24999999.989999998"/>
    <n v="0"/>
    <n v="24999999.989999998"/>
    <n v="24999999.989999998"/>
    <n v="0"/>
    <n v="0"/>
    <n v="0"/>
    <n v="10195728.67"/>
    <n v="10195728.67"/>
    <n v="10195728.67"/>
    <n v="24999999.989999998"/>
    <n v="0"/>
    <n v="24999999.989999998"/>
  </r>
  <r>
    <s v="591111080015"/>
    <s v="PARTICIAPCIONES FEDER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Amortización de la deuda y disminución de pasivos"/>
    <n v="9000"/>
    <s v="DEUDA PÚBLICA"/>
    <s v="08"/>
    <s v="PROYECTO DE PRESUPUESTO"/>
    <s v="911"/>
    <s v="Amortización de la deuda interna con instituciones de crédito"/>
    <s v="91101"/>
    <s v="AMORTIZACI?N DE LA DEUDA INTERNA CON INSTITUCIONES DE CRÉDITO"/>
    <x v="0"/>
    <x v="0"/>
    <n v="9111"/>
    <s v="0004"/>
    <x v="3"/>
    <s v="0006"/>
    <s v="DIRECCIÓN DE FINANZAS"/>
    <s v="AMORTIZACIÓN DE LA DEUDA INTERNA CON INSTITUCIONES DE CRÉDITO-RECURSOS FEDERALES-SIN DESCRIPCIÓN PARA DESTINOS 00"/>
    <n v="0"/>
    <n v="20846425"/>
    <n v="20846425"/>
    <n v="20846425"/>
    <n v="0"/>
    <n v="0"/>
    <n v="0"/>
    <n v="0"/>
    <n v="0"/>
    <n v="0"/>
    <n v="20846425"/>
    <n v="0"/>
    <n v="20846425"/>
  </r>
  <r>
    <s v="591112080025"/>
    <s v="FONDO DE APORTACIONES AL FORTALECIMIENTO MUNICIPAL 2026 (FORTAMUN)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Amortización de la deuda y disminución de pasivos"/>
    <n v="9000"/>
    <s v="DEUDA PÚBLICA"/>
    <s v="08"/>
    <s v="PROYECTO DE PRESUPUESTO"/>
    <s v="911"/>
    <s v="Amortización de la deuda interna con instituciones de crédito"/>
    <s v="91101"/>
    <s v="AMORTIZACI?N DE LA DEUDA INTERNA CON INSTITUCIONES DE CRÉDITO"/>
    <x v="0"/>
    <x v="0"/>
    <n v="9111"/>
    <s v="0004"/>
    <x v="3"/>
    <s v="0006"/>
    <s v="DIRECCIÓN DE FINANZAS"/>
    <s v="AMORTIZACIÓN DE LA DEUDA INTERNA CON INSTITUCIONES DE CRÉDITO-RECURSOS FEDERALES-SIN DESCRIPCIÓN PARA DESTINOS 00"/>
    <n v="24713862.890000001"/>
    <n v="-20846425"/>
    <n v="3867437.89"/>
    <n v="3867437.89"/>
    <n v="0"/>
    <n v="0"/>
    <n v="0"/>
    <n v="3867437.89"/>
    <n v="3867437.89"/>
    <n v="3867437.89"/>
    <n v="3867437.89"/>
    <n v="0"/>
    <n v="3867437.89"/>
  </r>
  <r>
    <s v="592111080015"/>
    <s v="PARTICIAPCIONES FEDER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Amortización de la deuda y disminución de pasivos"/>
    <n v="9000"/>
    <s v="DEUDA PÚBLICA"/>
    <s v="08"/>
    <s v="PROYECTO DE PRESUPUESTO"/>
    <s v="921"/>
    <s v="Intereses de la deuda interna con instituciones de crédito"/>
    <s v="92101"/>
    <s v="INTERESES DE LA DEUDA INTERNA CON INSTITUCIONES  DE CRÉDITO"/>
    <x v="0"/>
    <x v="0"/>
    <n v="9211"/>
    <s v="0004"/>
    <x v="3"/>
    <s v="0006"/>
    <s v="DIRECCIÓN DE FINANZAS"/>
    <s v="INTERESES DE LA DEUDA INTERNA CON INSTITUCIONES  DE CRÉDITO-RECURSOS FEDERALES-SIN DESCRIPCIÓN PARA DESTINOS 00"/>
    <n v="0"/>
    <n v="9761086.3900000006"/>
    <n v="9761086.3900000006"/>
    <n v="9761086.3900000006"/>
    <n v="0"/>
    <n v="0"/>
    <n v="0"/>
    <n v="0"/>
    <n v="0"/>
    <n v="0"/>
    <n v="9761086.3900000006"/>
    <n v="0"/>
    <n v="9761086.3900000006"/>
  </r>
  <r>
    <s v="592112080025"/>
    <s v="FONDO DE APORTACIONES AL FORTALECIMIENTO MUNICIPAL 2026 (FORTAMUN)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Amortización de la deuda y disminución de pasivos"/>
    <n v="9000"/>
    <s v="DEUDA PÚBLICA"/>
    <s v="08"/>
    <s v="PROYECTO DE PRESUPUESTO"/>
    <s v="921"/>
    <s v="Intereses de la deuda interna con instituciones de crédito"/>
    <s v="92101"/>
    <s v="INTERESES DE LA DEUDA INTERNA CON INSTITUCIONES  DE CRÉDITO"/>
    <x v="0"/>
    <x v="0"/>
    <n v="9211"/>
    <s v="0004"/>
    <x v="3"/>
    <s v="0006"/>
    <s v="DIRECCIÓN DE FINANZAS"/>
    <s v="INTERESES DE LA DEUDA INTERNA CON INSTITUCIONES  DE CRÉDITO-RECURSOS FEDERALES-SIN DESCRIPCIÓN PARA DESTINOS 00"/>
    <n v="11000000"/>
    <n v="-9761086.3900000006"/>
    <n v="1238913.6100000001"/>
    <n v="1238913.6100000001"/>
    <n v="0"/>
    <n v="0"/>
    <n v="0"/>
    <n v="1238913.6100000001"/>
    <n v="1238913.6100000001"/>
    <n v="1238913.6100000001"/>
    <n v="1238913.6100000001"/>
    <n v="0"/>
    <n v="1238913.6100000001"/>
  </r>
  <r>
    <s v="5211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9"/>
    <s v="BIENES ADQUIRIDOS"/>
    <s v="211"/>
    <s v="Materiales, útiles y equipos menores de oficina"/>
    <s v="21101"/>
    <s v="MATERIALES, ?TILES Y EQUIPOS MENORES DE OFICINA"/>
    <x v="0"/>
    <x v="0"/>
    <n v="2111"/>
    <s v="0005"/>
    <x v="4"/>
    <s v="0007"/>
    <s v="DIRECCIÓN DE ADMINISTRACIÓN"/>
    <s v="MATERIALES, ÚTILES Y EQUIPOS MENORES DE OFICINA-RECURSOS FISCALES-SIN DESCRIPCIÓN PARA DESTINOS 00"/>
    <n v="2400000"/>
    <n v="0"/>
    <n v="2400000"/>
    <n v="2400000"/>
    <n v="0"/>
    <n v="0"/>
    <n v="452400"/>
    <n v="0"/>
    <n v="0"/>
    <n v="0"/>
    <n v="2400000"/>
    <n v="0"/>
    <n v="2400000"/>
  </r>
  <r>
    <m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n v="77"/>
    <s v="DESPACHO DE LA DIRECCIÓN DE RECURSOS MATERIALES"/>
    <n v="322"/>
    <s v="Arrendamiento de edificios"/>
    <n v="32201"/>
    <s v="ARRENDAMIENTO DE EDIFICIOS"/>
    <x v="0"/>
    <x v="0"/>
    <n v="3221"/>
    <s v="0005"/>
    <x v="4"/>
    <s v="0048"/>
    <s v="DIRECCIÓN DE RECURSOS MATERIALES"/>
    <m/>
    <n v="0"/>
    <n v="0"/>
    <n v="0"/>
    <n v="0"/>
    <n v="0"/>
    <n v="0"/>
    <n v="0"/>
    <n v="0"/>
    <n v="0"/>
    <n v="0"/>
    <n v="0"/>
    <n v="200000"/>
    <n v="200000"/>
  </r>
  <r>
    <s v="5216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9"/>
    <s v="BIENES ADQUIRIDOS"/>
    <s v="216"/>
    <s v="Material de limpieza"/>
    <s v="21601"/>
    <s v="MATERIAL DE LIMPIEZA"/>
    <x v="0"/>
    <x v="0"/>
    <n v="2161"/>
    <s v="0005"/>
    <x v="4"/>
    <s v="0007"/>
    <s v="DIRECCIÓN DE ADMINISTRACIÓN"/>
    <s v="MATERIAL DE LIMPIEZA-RECURSOS FISCALES-SIN DESCRIPCIÓN PARA DESTINOS 00"/>
    <n v="650000"/>
    <n v="5025"/>
    <n v="655025"/>
    <n v="655025"/>
    <n v="0"/>
    <n v="0"/>
    <n v="0"/>
    <n v="0"/>
    <n v="0"/>
    <n v="0"/>
    <n v="655025"/>
    <n v="0"/>
    <n v="655025"/>
  </r>
  <r>
    <s v="5221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9"/>
    <s v="BIENES ADQUIRIDOS"/>
    <s v="221"/>
    <s v="Productos alimenticios para personas"/>
    <s v="22101"/>
    <s v="PRODUCTOS ALIMENTICIOS PARA PERSONAS"/>
    <x v="0"/>
    <x v="0"/>
    <n v="2211"/>
    <s v="0005"/>
    <x v="4"/>
    <s v="0007"/>
    <s v="DIRECCIÓN DE ADMINISTRACIÓN"/>
    <s v="PRODUCTOS ALIMENTICIOS PARA PERSONAS-RECURSOS FISCALES-SIN DESCRIPCIÓN PARA DESTINOS 00"/>
    <n v="500000"/>
    <n v="0"/>
    <n v="500000"/>
    <n v="500000"/>
    <n v="0"/>
    <n v="0"/>
    <n v="0"/>
    <n v="0"/>
    <n v="0"/>
    <n v="0"/>
    <n v="500000"/>
    <n v="0"/>
    <n v="500000"/>
  </r>
  <r>
    <s v="5241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9"/>
    <s v="BIENES ADQUIRIDOS"/>
    <s v="241"/>
    <s v="Productos minerales no metálicos"/>
    <s v="24101"/>
    <s v="PRODUCTOS MINERALES NO MET?LICOS"/>
    <x v="0"/>
    <x v="0"/>
    <n v="2411"/>
    <s v="0005"/>
    <x v="4"/>
    <s v="0007"/>
    <s v="DIRECCIÓN DE ADMINISTRACIÓN"/>
    <s v="PRODUCTOS MINERALES NO METÁLICOS-RECURSOS FISCALES-SIN DESCRIPCIÓN PARA DESTINOS 00"/>
    <n v="20000"/>
    <n v="0"/>
    <n v="20000"/>
    <n v="20000"/>
    <n v="0"/>
    <n v="0"/>
    <n v="0"/>
    <n v="0"/>
    <n v="0"/>
    <n v="0"/>
    <n v="20000"/>
    <n v="0"/>
    <n v="20000"/>
  </r>
  <r>
    <s v="5242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9"/>
    <s v="BIENES ADQUIRIDOS"/>
    <s v="242"/>
    <s v="Cemento y productos de concreto"/>
    <s v="24201"/>
    <s v="CEMENTO Y PRODUCTOS DE CONCRETO"/>
    <x v="0"/>
    <x v="0"/>
    <n v="2421"/>
    <s v="0005"/>
    <x v="4"/>
    <s v="0007"/>
    <s v="DIRECCIÓN DE ADMINISTRACIÓN"/>
    <s v="CEMENTO Y PRODUCTOS DE CONCRETO-RECURSOS FISCALES-SIN DESCRIPCIÓN PARA DESTINOS 00"/>
    <n v="80000"/>
    <n v="0"/>
    <n v="80000"/>
    <n v="80000"/>
    <n v="0"/>
    <n v="0"/>
    <n v="0"/>
    <n v="0"/>
    <n v="0"/>
    <n v="0"/>
    <n v="80000"/>
    <n v="0"/>
    <n v="80000"/>
  </r>
  <r>
    <s v="5245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9"/>
    <s v="BIENES ADQUIRIDOS"/>
    <s v="245"/>
    <s v="Vidrio y productos de vidrio"/>
    <s v="24501"/>
    <s v="VIDRIO Y PRODUCTOS DE VIDRIO"/>
    <x v="0"/>
    <x v="0"/>
    <n v="2451"/>
    <s v="0005"/>
    <x v="4"/>
    <s v="0007"/>
    <s v="DIRECCIÓN DE ADMINISTRACIÓN"/>
    <s v="VIDRIO Y PRODUCTOS DE VIDRIO-RECURSOS FISCALES-SIN DESCRIPCIÓN PARA DESTINOS 00"/>
    <n v="25000"/>
    <n v="0"/>
    <n v="25000"/>
    <n v="25000"/>
    <n v="0"/>
    <n v="0"/>
    <n v="0"/>
    <n v="0"/>
    <n v="0"/>
    <n v="0"/>
    <n v="25000"/>
    <n v="0"/>
    <n v="25000"/>
  </r>
  <r>
    <s v="5246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9"/>
    <s v="BIENES ADQUIRIDOS"/>
    <s v="246"/>
    <s v="Material eléctrico y electrónico"/>
    <s v="24601"/>
    <s v="MATERIAL ELÉCTRICO Y ELECTR?NICO"/>
    <x v="0"/>
    <x v="0"/>
    <n v="2461"/>
    <s v="0005"/>
    <x v="4"/>
    <s v="0007"/>
    <s v="DIRECCIÓN DE ADMINISTRACIÓN"/>
    <s v="MATERIAL ELÉCTRICO Y ELECTRÓNICO-RECURSOS FISCALES-SIN DESCRIPCIÓN PARA DESTINOS 00"/>
    <n v="3000"/>
    <n v="0"/>
    <n v="3000"/>
    <n v="3000"/>
    <n v="0"/>
    <n v="0"/>
    <n v="0"/>
    <n v="0"/>
    <n v="0"/>
    <n v="0"/>
    <n v="3000"/>
    <n v="0"/>
    <n v="3000"/>
  </r>
  <r>
    <s v="5247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9"/>
    <s v="BIENES ADQUIRIDOS"/>
    <s v="247"/>
    <s v="Artículos metálicos para la construcción"/>
    <s v="24701"/>
    <s v="ART?CULOS MET?LICOS PARA LA CONSTRUCCI?N"/>
    <x v="0"/>
    <x v="0"/>
    <n v="2471"/>
    <s v="0005"/>
    <x v="4"/>
    <s v="0007"/>
    <s v="DIRECCIÓN DE ADMINISTRACIÓN"/>
    <s v="ARTÍCULOS METÁLICOS PARA LA CONSTRUCCIÓN-RECURSOS FISCALES-SIN DESCRIPCIÓN PARA DESTINOS 00"/>
    <n v="150000"/>
    <n v="0"/>
    <n v="150000"/>
    <n v="150000"/>
    <n v="0"/>
    <n v="0"/>
    <n v="0"/>
    <n v="0"/>
    <n v="0"/>
    <n v="0"/>
    <n v="150000"/>
    <n v="0"/>
    <n v="150000"/>
  </r>
  <r>
    <s v="5249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9"/>
    <s v="BIENES ADQUIRIDOS"/>
    <s v="249"/>
    <s v="Otros materiales y artículos de construcción y reparación"/>
    <s v="24901"/>
    <s v="OTROS MATERIALES Y ART?CULOS DE CONSTRUCCI?N Y REPARACI?N"/>
    <x v="0"/>
    <x v="0"/>
    <n v="2491"/>
    <s v="0005"/>
    <x v="4"/>
    <s v="0007"/>
    <s v="DIRECCIÓN DE ADMINISTRACIÓN"/>
    <s v="OTROS MATERIALES Y ARTÍCULOS DE CONSTRUCCIÓN Y REPARACIÓN-RECURSOS FISCALES-SIN DESCRIPCIÓN PARA DESTINOS 00"/>
    <n v="500000"/>
    <n v="0"/>
    <n v="500000"/>
    <n v="500000"/>
    <n v="0"/>
    <n v="0"/>
    <n v="0"/>
    <n v="0"/>
    <n v="0"/>
    <n v="0"/>
    <n v="500000"/>
    <n v="0"/>
    <n v="500000"/>
  </r>
  <r>
    <s v="5261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9"/>
    <s v="BIENES ADQUIRIDOS"/>
    <s v="261"/>
    <s v="Combustibles, lubricantes y aditivos"/>
    <s v="26101"/>
    <s v="COMBUSTIBLES, LUBRICANTES Y ADITIVOS"/>
    <x v="0"/>
    <x v="0"/>
    <n v="2611"/>
    <s v="0005"/>
    <x v="4"/>
    <s v="0007"/>
    <s v="DIRECCIÓN DE ADMINISTRACIÓN"/>
    <s v="COMBUSTIBLES, LUBRICANTES Y ADITIVOS-RECURSOS FISCALES-SIN DESCRIPCIÓN PARA DESTINOS 00"/>
    <n v="40000000"/>
    <n v="1600000"/>
    <n v="41600000"/>
    <n v="41600000"/>
    <n v="0"/>
    <n v="12771900.109999999"/>
    <n v="7890917.1900000004"/>
    <n v="1973131"/>
    <n v="1973131"/>
    <n v="1973131"/>
    <n v="28828099.890000001"/>
    <n v="0"/>
    <n v="41600000"/>
  </r>
  <r>
    <s v="52611011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6"/>
    <s v="TLAJO A FUTURO"/>
    <s v="Gasto Corriente"/>
    <n v="2000"/>
    <s v="MATERIALES Y SUMINISTROS"/>
    <s v="11"/>
    <s v="DESPLIEGUE OPERATIVO PROTECCIÓN CIVIL Y SERVICIOS MEDICOS"/>
    <s v="261"/>
    <s v="Combustibles, lubricantes y aditivos"/>
    <s v="26101"/>
    <s v="COMBUSTIBLES, LUBRICANTES Y ADITIVOS"/>
    <x v="0"/>
    <x v="0"/>
    <n v="2611"/>
    <s v="0005"/>
    <x v="4"/>
    <s v="0007"/>
    <s v="DIRECCIÓN DE ADMINISTRACIÓN"/>
    <s v="COMBUSTIBLES, LUBRICANTES Y ADITIVOS-RECURSOS FISCALES-SIN DESCRIPCIÓN PARA DESTINOS 00"/>
    <n v="4800000"/>
    <n v="0"/>
    <n v="4800000"/>
    <n v="4800000"/>
    <n v="0"/>
    <n v="2262132.2799999998"/>
    <n v="1153808.3899999999"/>
    <n v="272895.34000000003"/>
    <n v="272895.34000000003"/>
    <n v="272895.34000000003"/>
    <n v="2537867.7200000002"/>
    <n v="0"/>
    <n v="4800000"/>
  </r>
  <r>
    <s v="526112100025"/>
    <s v="FONDO DE APORTACIONES AL FORTALECIMIENTO MUNICIPAL 2026 (FORTAMUN)"/>
    <s v="01"/>
    <s v="Gobierno"/>
    <s v="0103"/>
    <s v="Coordinacion de la politica de gobierno"/>
    <s v="010304"/>
    <s v="_x0009_Función Pública"/>
    <s v="E"/>
    <s v="Actividades del sector público, que realiza en for"/>
    <n v="1"/>
    <s v="TLAJO DE PAZ"/>
    <s v="Gasto Corriente"/>
    <n v="2000"/>
    <s v="MATERIALES Y SUMINISTROS"/>
    <s v="10"/>
    <s v="DESPLIEGUE OPERATIVO COMISARIA DE LA POLICIA"/>
    <s v="261"/>
    <s v="Combustibles, lubricantes y aditivos"/>
    <s v="26101"/>
    <s v="COMBUSTIBLES, LUBRICANTES Y ADITIVOS"/>
    <x v="0"/>
    <x v="0"/>
    <n v="2611"/>
    <s v="0005"/>
    <x v="4"/>
    <s v="0007"/>
    <s v="DIRECCIÓN DE ADMINISTRACIÓN"/>
    <s v="COMBUSTIBLES, LUBRICANTES Y ADITIVOS-RECURSOS FEDERALES-SIN DESCRIPCIÓN PARA DESTINOS 00"/>
    <n v="20300000"/>
    <n v="8400000"/>
    <n v="28700000"/>
    <n v="28700000"/>
    <n v="0"/>
    <n v="9968572.1099999994"/>
    <n v="8243007.79"/>
    <n v="0"/>
    <n v="0"/>
    <n v="0"/>
    <n v="18731427.890000001"/>
    <n v="0"/>
    <n v="28700000"/>
  </r>
  <r>
    <s v="5291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9"/>
    <s v="BIENES ADQUIRIDOS"/>
    <s v="291"/>
    <s v="Herramientas menores"/>
    <s v="29101"/>
    <s v="HERRAMIENTAS MENORES"/>
    <x v="0"/>
    <x v="0"/>
    <n v="2911"/>
    <s v="0005"/>
    <x v="4"/>
    <s v="0007"/>
    <s v="DIRECCIÓN DE ADMINISTRACIÓN"/>
    <s v="HERRAMIENTAS MENORES-RECURSOS FISCALES-SIN DESCRIPCIÓN PARA DESTINOS 00"/>
    <n v="100000"/>
    <n v="-5025"/>
    <n v="94975"/>
    <n v="94975"/>
    <n v="0"/>
    <n v="0"/>
    <n v="0"/>
    <n v="0"/>
    <n v="0"/>
    <n v="0"/>
    <n v="94975"/>
    <n v="0"/>
    <n v="94975"/>
  </r>
  <r>
    <s v="5292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9"/>
    <s v="BIENES ADQUIRIDOS"/>
    <s v="292"/>
    <s v="Refacciones y accesorios menores de edificios"/>
    <s v="29201"/>
    <s v="REFACCIONES Y ACCESORIOS MENORES DE EDIFICIOS"/>
    <x v="0"/>
    <x v="0"/>
    <n v="2921"/>
    <s v="0005"/>
    <x v="4"/>
    <s v="0007"/>
    <s v="DIRECCIÓN DE ADMINISTRACIÓN"/>
    <s v="REFACCIONES Y ACCESORIOS MENORES DE EDIFICIOS-RECURSOS FISCALES-SIN DESCRIPCIÓN PARA DESTINOS 00"/>
    <n v="120000"/>
    <n v="0"/>
    <n v="120000"/>
    <n v="120000"/>
    <n v="0"/>
    <n v="0"/>
    <n v="0"/>
    <n v="0"/>
    <n v="0"/>
    <n v="0"/>
    <n v="120000"/>
    <n v="0"/>
    <n v="120000"/>
  </r>
  <r>
    <s v="5296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9"/>
    <s v="BIENES ADQUIRIDOS"/>
    <s v="296"/>
    <s v="Refacciones y accesorios menores de equipo de transporte"/>
    <s v="29601"/>
    <s v="REFACCIONES Y ACCESORIOS MENORES DE EQUIPO DE TRANSPORTE"/>
    <x v="0"/>
    <x v="0"/>
    <n v="2961"/>
    <s v="0005"/>
    <x v="4"/>
    <s v="0007"/>
    <s v="DIRECCIÓN DE ADMINISTRACIÓN"/>
    <s v="REFACCIONES Y ACCESORIOS MENORES DE EQUIPO DE TRANSPORTE-RECURSOS FISCALES-SIN DESCRIPCIÓN PARA DESTINOS 00"/>
    <n v="1900000"/>
    <n v="0"/>
    <n v="1900000"/>
    <n v="1900000"/>
    <n v="0"/>
    <n v="219038.3"/>
    <n v="503162.95"/>
    <n v="0"/>
    <n v="0"/>
    <n v="0"/>
    <n v="1680961.7"/>
    <n v="0"/>
    <n v="1900000"/>
  </r>
  <r>
    <s v="5298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09"/>
    <s v="BIENES ADQUIRIDOS"/>
    <s v="298"/>
    <s v="Refacciones y accesorios menores de maquinaria y otros equipos"/>
    <s v="29801"/>
    <s v="REFACCIONES Y ACCESORIOS MENORES DE MAQUINARIA Y OTROS EQUIPOS"/>
    <x v="0"/>
    <x v="0"/>
    <n v="2981"/>
    <s v="0005"/>
    <x v="4"/>
    <s v="0007"/>
    <s v="DIRECCIÓN DE ADMINISTRACIÓN"/>
    <s v="REFACCIONES Y ACCESORIOS MENORES DE MAQUINARIA Y OTROS EQUIPOS-RECURSOS FISCALES-SIN DESCRIPCIÓN PARA DESTINOS 00"/>
    <n v="500000"/>
    <n v="0"/>
    <n v="500000"/>
    <n v="500000"/>
    <n v="0"/>
    <n v="0"/>
    <n v="0"/>
    <n v="0"/>
    <n v="0"/>
    <n v="0"/>
    <n v="500000"/>
    <n v="0"/>
    <n v="500000"/>
  </r>
  <r>
    <s v="5311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11"/>
    <s v="Energía eléctrica"/>
    <s v="31101"/>
    <s v="ENERG?A ELÉCTRICA"/>
    <x v="0"/>
    <x v="0"/>
    <n v="3111"/>
    <s v="0005"/>
    <x v="4"/>
    <s v="0007"/>
    <s v="DIRECCIÓN DE ADMINISTRACIÓN"/>
    <s v="ENERGÍA ELÉCTRICA-RECURSOS FISCALES-SIN DESCRIPCIÓN PARA DESTINOS 00"/>
    <n v="9000000"/>
    <n v="0"/>
    <n v="9000000"/>
    <n v="9000000"/>
    <n v="0"/>
    <n v="2418044.81"/>
    <n v="2575519.2000000002"/>
    <n v="1500849"/>
    <n v="1500849"/>
    <n v="1500849"/>
    <n v="6581955.1899999995"/>
    <n v="0"/>
    <n v="9000000"/>
  </r>
  <r>
    <s v="5314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14"/>
    <s v="Telefonía tradicional"/>
    <s v="31401"/>
    <s v="TELEFON?A TRADICIONAL"/>
    <x v="0"/>
    <x v="0"/>
    <n v="3141"/>
    <s v="0005"/>
    <x v="4"/>
    <s v="0007"/>
    <s v="DIRECCIÓN DE ADMINISTRACIÓN"/>
    <s v="TELEFONÍA TRADICIONAL-RECURSOS FISCALES-SIN DESCRIPCIÓN PARA DESTINOS 00"/>
    <n v="700000"/>
    <n v="0"/>
    <n v="700000"/>
    <n v="700000"/>
    <n v="0"/>
    <n v="524610"/>
    <n v="0"/>
    <n v="0"/>
    <n v="0"/>
    <n v="0"/>
    <n v="175390"/>
    <n v="0"/>
    <n v="700000"/>
  </r>
  <r>
    <s v="5316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16"/>
    <s v="Servicios de telecomunicaciones y satélites"/>
    <s v="31601"/>
    <s v="SERVICIOS DE TELECOMUNICACIONES Y SATÉLITES"/>
    <x v="0"/>
    <x v="0"/>
    <n v="3161"/>
    <s v="0005"/>
    <x v="4"/>
    <s v="0007"/>
    <s v="DIRECCIÓN DE ADMINISTRACIÓN"/>
    <s v="SERVICIOS DE TELECOMUNICACIONES Y SATÉLITES-RECURSOS FISCALES-SIN DESCRIPCIÓN PARA DESTINOS 00"/>
    <n v="2800000"/>
    <n v="81314.740000000005"/>
    <n v="2881314.74"/>
    <n v="2881314.74"/>
    <n v="0"/>
    <n v="0"/>
    <n v="2881314.72"/>
    <n v="0"/>
    <n v="0"/>
    <n v="0"/>
    <n v="2881314.74"/>
    <n v="0"/>
    <n v="2881314.74"/>
  </r>
  <r>
    <s v="5322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22"/>
    <s v="Arrendamiento de edificios"/>
    <s v="32201"/>
    <s v="ARRENDAMIENTO DE EDIFICIOS"/>
    <x v="0"/>
    <x v="0"/>
    <n v="3221"/>
    <s v="0005"/>
    <x v="4"/>
    <s v="0007"/>
    <s v="DIRECCIÓN DE ADMINISTRACIÓN"/>
    <s v="ARRENDAMIENTO DE EDIFICIOS-RECURSOS FISCALES-SIN DESCRIPCIÓN PARA DESTINOS 00"/>
    <n v="5820000"/>
    <n v="700000"/>
    <n v="6520000"/>
    <n v="6520000"/>
    <n v="0"/>
    <n v="642938.4"/>
    <n v="5691830.0899999999"/>
    <n v="0"/>
    <n v="0"/>
    <n v="0"/>
    <n v="5877061.5999999996"/>
    <n v="0"/>
    <n v="6520000"/>
  </r>
  <r>
    <s v="532512090025"/>
    <s v="FONDO DE APORTACIONES AL FORTALECIMIENTO MUNICIPAL 2026 (FORTAMUN)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25"/>
    <s v="Arrendamiento de equipo de transporte"/>
    <s v="32501"/>
    <s v="ARRENDAMIENTO DE EQUIPO DE TRANSPORTE"/>
    <x v="0"/>
    <x v="0"/>
    <n v="3251"/>
    <s v="0005"/>
    <x v="4"/>
    <s v="0007"/>
    <s v="DIRECCIÓN DE ADMINISTRACIÓN"/>
    <s v="ARRENDAMIENTO DE EQUIPO DE TRANSPORTE-RECURSOS FEDERALES-SIN DESCRIPCIÓN PARA DESTINOS 00"/>
    <n v="44329640"/>
    <n v="7150771.9199999999"/>
    <n v="51480411.920000002"/>
    <n v="51480411.920000002"/>
    <n v="0"/>
    <n v="0"/>
    <n v="44680411.82"/>
    <n v="0"/>
    <n v="0"/>
    <n v="0"/>
    <n v="51480411.920000002"/>
    <n v="0"/>
    <n v="51480411.920000002"/>
  </r>
  <r>
    <s v="532512100025"/>
    <s v="FONDO DE APORTACIONES AL FORTALECIMIENTO MUNICIPAL 2026 (FORTAMUN)"/>
    <s v="01"/>
    <s v="Gobierno"/>
    <s v="0103"/>
    <s v="Coordinacion de la politica de gobierno"/>
    <s v="010304"/>
    <s v="_x0009_Función Pública"/>
    <s v="E"/>
    <s v="Actividades del sector público, que realiza en for"/>
    <n v="1"/>
    <s v="TLAJO DE PAZ"/>
    <s v="Gasto Corriente"/>
    <n v="3000"/>
    <s v="SERVICIOS GENERALES"/>
    <s v="10"/>
    <s v="DESPLIEGUE OPERATIVO COMISARIA DE LA POLICIA"/>
    <s v="325"/>
    <s v="Arrendamiento de equipo de transporte"/>
    <s v="32501"/>
    <s v="ARRENDAMIENTO DE EQUIPO DE TRANSPORTE"/>
    <x v="0"/>
    <x v="0"/>
    <n v="3251"/>
    <s v="0005"/>
    <x v="4"/>
    <s v="0007"/>
    <s v="DIRECCIÓN DE ADMINISTRACIÓN"/>
    <s v="ARRENDAMIENTO DE EQUIPO DE TRANSPORTE-RECURSOS FEDERALES-SIN DESCRIPCIÓN PARA DESTINOS 00"/>
    <n v="68958396.959999993"/>
    <n v="0"/>
    <n v="68958396.959999993"/>
    <n v="68958396.959999993"/>
    <n v="0"/>
    <n v="0"/>
    <n v="75729036.700000003"/>
    <n v="0"/>
    <n v="0"/>
    <n v="0"/>
    <n v="68958396.959999993"/>
    <n v="0"/>
    <n v="68958396.959999993"/>
  </r>
  <r>
    <s v="5326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26"/>
    <s v="Arrendamiento de maquinaria, otros equipos y herramientas"/>
    <s v="32601"/>
    <s v="ARRENDAMIENTO DE MAQUINARIA, OTROS EQUIPOS Y HERRAMIENTAS"/>
    <x v="0"/>
    <x v="0"/>
    <n v="3261"/>
    <s v="0005"/>
    <x v="4"/>
    <s v="0007"/>
    <s v="DIRECCIÓN DE ADMINISTRACIÓN"/>
    <s v="ARRENDAMIENTO DE MAQUINARIA, OTROS EQUIPOS Y HERRAMIENTAS-RECURSOS FISCALES-SIN DESCRIPCIÓN PARA DESTINOS 00"/>
    <n v="109386058.3"/>
    <n v="12000000"/>
    <n v="121386058.3"/>
    <n v="121386058.3"/>
    <n v="0"/>
    <n v="0"/>
    <n v="111421484.06999999"/>
    <n v="0"/>
    <n v="0"/>
    <n v="0"/>
    <n v="121386058.3"/>
    <n v="2000000"/>
    <n v="123386058.3"/>
  </r>
  <r>
    <s v="5329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29"/>
    <s v="Otros arrendamientos"/>
    <s v="32901"/>
    <s v="OTROS ARRENDAMIENTOS"/>
    <x v="0"/>
    <x v="0"/>
    <n v="3291"/>
    <s v="0005"/>
    <x v="4"/>
    <s v="0007"/>
    <s v="DIRECCIÓN DE ADMINISTRACIÓN"/>
    <s v="OTROS ARRENDAMIENTOS-RECURSOS FISCALES-SIN DESCRIPCIÓN PARA DESTINOS 00"/>
    <n v="25000"/>
    <n v="0"/>
    <n v="25000"/>
    <n v="25000"/>
    <n v="0"/>
    <n v="0"/>
    <n v="0"/>
    <n v="0"/>
    <n v="0"/>
    <n v="0"/>
    <n v="25000"/>
    <n v="0"/>
    <n v="25000"/>
  </r>
  <r>
    <s v="5331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31"/>
    <s v="Servicios legales, de contabilidad, auditoría y relacionados"/>
    <s v="33101"/>
    <s v="SERVICIOS LEGALES, DE CONTABILIDAD, AUDITOR?A Y RELACIONADOS"/>
    <x v="0"/>
    <x v="0"/>
    <n v="3311"/>
    <s v="0005"/>
    <x v="4"/>
    <s v="0007"/>
    <s v="DIRECCIÓN DE ADMINISTRACIÓN"/>
    <s v="SERVICIOS LEGALES, DE CONTABILIDAD, AUDITORÍA Y RELACIONADOS-RECURSOS FISCALES-SIN DESCRIPCIÓN PARA DESTINOS 00"/>
    <n v="1800000"/>
    <n v="0"/>
    <n v="1800000"/>
    <n v="1800000"/>
    <n v="0"/>
    <n v="284200"/>
    <n v="0"/>
    <n v="0"/>
    <n v="0"/>
    <n v="0"/>
    <n v="1515800"/>
    <n v="0"/>
    <n v="1800000"/>
  </r>
  <r>
    <s v="5333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33"/>
    <s v="Servicios de consultoría administrativa, procesos, técnica y en tecnologías de la información"/>
    <s v="33301"/>
    <s v="SERVICIOS DE CONSULTOR?A ADMINISTRATIVA, PROCESOS, TÉCNICA Y EN TECNOLOG?AS DE LA INFORMACI?N"/>
    <x v="0"/>
    <x v="0"/>
    <n v="3331"/>
    <s v="0005"/>
    <x v="4"/>
    <s v="0007"/>
    <s v="DIRECCIÓN DE ADMINISTRACIÓN"/>
    <s v="SERVICIOS DE CONSULTORÍA ADMINISTRATIVA, PROCESOS, TÉCNICA Y EN TECNOLOGÍAS DE LA INFORMACIÓN-RECURSOS FISCALES-SIN DESCRIPCIÓN PARA DESTINOS 00"/>
    <n v="950000"/>
    <n v="0"/>
    <n v="950000"/>
    <n v="950000"/>
    <n v="0"/>
    <n v="171216"/>
    <n v="0"/>
    <n v="0"/>
    <n v="0"/>
    <n v="0"/>
    <n v="778784"/>
    <n v="0"/>
    <n v="950000"/>
  </r>
  <r>
    <s v="5334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34"/>
    <s v="Servicios de capacitación"/>
    <s v="33401"/>
    <s v="SERVICIOS DE CAPACITACI?N"/>
    <x v="0"/>
    <x v="0"/>
    <n v="3341"/>
    <s v="0005"/>
    <x v="4"/>
    <s v="0007"/>
    <s v="DIRECCIÓN DE ADMINISTRACIÓN"/>
    <s v="SERVICIOS DE CAPACITACIÓN-RECURSOS FISCALES-SIN DESCRIPCIÓN PARA DESTINOS 00"/>
    <n v="1600000"/>
    <n v="2200000"/>
    <n v="3800000"/>
    <n v="3900000"/>
    <n v="100000"/>
    <n v="0"/>
    <n v="0"/>
    <n v="0"/>
    <n v="0"/>
    <n v="0"/>
    <n v="3800000"/>
    <n v="-3500000"/>
    <n v="300000"/>
  </r>
  <r>
    <s v="5338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38"/>
    <s v="Servicios de vigilancia"/>
    <s v="33801"/>
    <s v="SERVICIOS DE VIGILANCIA"/>
    <x v="0"/>
    <x v="0"/>
    <n v="3381"/>
    <s v="0005"/>
    <x v="4"/>
    <s v="0007"/>
    <s v="DIRECCIÓN DE ADMINISTRACIÓN"/>
    <s v="SERVICIOS DE VIGILANCIA-RECURSOS FISCALES-SIN DESCRIPCIÓN PARA DESTINOS 00"/>
    <n v="77442266.879999995"/>
    <n v="0"/>
    <n v="77442266.879999995"/>
    <n v="77442266.879999995"/>
    <n v="0"/>
    <n v="23499952.800000001"/>
    <n v="31829611.199999999"/>
    <n v="0"/>
    <n v="0"/>
    <n v="0"/>
    <n v="53942314.079999998"/>
    <n v="3500000"/>
    <n v="80942266.879999995"/>
  </r>
  <r>
    <s v="5344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44"/>
    <s v="Seguros de responsabilidad patrimonial y fianzas"/>
    <s v="34401"/>
    <s v="SEGUROS DE RESPONSABILIDAD PATRIMONIAL Y FIANZAS"/>
    <x v="0"/>
    <x v="0"/>
    <n v="3441"/>
    <s v="0005"/>
    <x v="4"/>
    <s v="0007"/>
    <s v="DIRECCIÓN DE ADMINISTRACIÓN"/>
    <s v="SEGUROS DE RESPONSABILIDAD PATRIMONIAL Y FIANZAS-RECURSOS FISCALES-SIN DESCRIPCIÓN PARA DESTINOS 00"/>
    <n v="300000"/>
    <n v="0"/>
    <n v="300000"/>
    <n v="300000"/>
    <n v="0"/>
    <n v="0"/>
    <n v="0"/>
    <n v="0"/>
    <n v="0"/>
    <n v="0"/>
    <n v="300000"/>
    <n v="0"/>
    <n v="300000"/>
  </r>
  <r>
    <s v="5345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45"/>
    <s v="Seguro de bienes patrimoniales"/>
    <s v="34501"/>
    <s v="SEGURO DE BIENES PATRIMONIALES"/>
    <x v="0"/>
    <x v="0"/>
    <n v="3451"/>
    <s v="0005"/>
    <x v="4"/>
    <s v="0007"/>
    <s v="DIRECCIÓN DE ADMINISTRACIÓN"/>
    <s v="SEGURO DE BIENES PATRIMONIALES-RECURSOS FISCALES-SIN DESCRIPCIÓN PARA DESTINOS 00"/>
    <n v="8732945.1600000001"/>
    <n v="0"/>
    <n v="8732945.1600000001"/>
    <n v="8732945.1600000001"/>
    <n v="0"/>
    <n v="8732945.1600000001"/>
    <n v="17465890.32"/>
    <n v="0"/>
    <n v="0"/>
    <n v="0"/>
    <n v="0"/>
    <n v="0"/>
    <n v="8732945.1600000001"/>
  </r>
  <r>
    <s v="5348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48"/>
    <s v="Comisiones por ventas"/>
    <s v="34801"/>
    <s v="COMISIONES POR VENTAS"/>
    <x v="0"/>
    <x v="0"/>
    <n v="3481"/>
    <s v="0005"/>
    <x v="4"/>
    <s v="0007"/>
    <s v="DIRECCIÓN DE ADMINISTRACIÓN"/>
    <s v="COMISIONES POR VENTAS-RECURSOS FISCALES-SIN DESCRIPCIÓN PARA DESTINOS 00"/>
    <n v="350000"/>
    <n v="0"/>
    <n v="350000"/>
    <n v="350000"/>
    <n v="0"/>
    <n v="0"/>
    <n v="0"/>
    <n v="0"/>
    <n v="0"/>
    <n v="0"/>
    <n v="350000"/>
    <n v="0"/>
    <n v="350000"/>
  </r>
  <r>
    <s v="5351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51"/>
    <s v="Conservación y mantenimiento menor de inmuebles"/>
    <s v="35101"/>
    <s v="CONSERVACI?N Y MANTENIMIENTO MENOR DE INMUEBLES"/>
    <x v="0"/>
    <x v="0"/>
    <n v="3511"/>
    <s v="0005"/>
    <x v="4"/>
    <s v="0007"/>
    <s v="DIRECCIÓN DE ADMINISTRACIÓN"/>
    <s v="CONSERVACIÓN Y MANTENIMIENTO MENOR DE INMUEBLES-RECURSOS FISCALES-SIN DESCRIPCIÓN PARA DESTINOS 00"/>
    <n v="8250000"/>
    <n v="-6835000"/>
    <n v="1415000"/>
    <n v="8250000"/>
    <n v="6835000"/>
    <n v="0"/>
    <n v="131654.81"/>
    <n v="0"/>
    <n v="0"/>
    <n v="0"/>
    <n v="1415000"/>
    <n v="0"/>
    <n v="1415000"/>
  </r>
  <r>
    <s v="5352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52"/>
    <s v="Instalación, reparación y mantenimiento de mobiliario y equipo de administración, educacional y recreativo"/>
    <s v="35201"/>
    <s v="INSTALACI?N, REPARACI?N Y MANTENIMIENTO DE MOBILIARIO Y EQUIPO DE ADMINISTRACI?N, EDUCACIONAL Y RECREATIVO"/>
    <x v="0"/>
    <x v="0"/>
    <n v="3521"/>
    <s v="0005"/>
    <x v="4"/>
    <s v="0007"/>
    <s v="DIRECCIÓN DE ADMINISTRACIÓN"/>
    <s v="INSTALACIÓN, REPARACIÓN Y MANTENIMIENTO DE MOBILIARIO Y EQUIPO DE ADMINISTRACIÓN, EDUCACIONAL Y RECREATIVO-RECURSOS FISCALES-SIN DESCRIPCIÓN PARA DESTINOS 00"/>
    <n v="40000"/>
    <n v="0"/>
    <n v="40000"/>
    <n v="40000"/>
    <n v="0"/>
    <n v="0"/>
    <n v="0"/>
    <n v="0"/>
    <n v="0"/>
    <n v="0"/>
    <n v="40000"/>
    <n v="0"/>
    <n v="40000"/>
  </r>
  <r>
    <s v="5355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55"/>
    <s v="Reparación y mantenimiento de equipo de transporte"/>
    <s v="35501"/>
    <s v="REPARACI?N Y MANTENIMIENTO DE EQUIPO DE TRANSPORTE"/>
    <x v="0"/>
    <x v="0"/>
    <n v="3551"/>
    <s v="0005"/>
    <x v="4"/>
    <s v="0007"/>
    <s v="DIRECCIÓN DE ADMINISTRACIÓN"/>
    <s v="REPARACIÓN Y MANTENIMIENTO DE EQUIPO DE TRANSPORTE-RECURSOS FISCALES-SIN DESCRIPCIÓN PARA DESTINOS 00"/>
    <n v="20000000"/>
    <n v="2000000"/>
    <n v="22000000"/>
    <n v="22000000"/>
    <n v="0"/>
    <n v="-308610.46000000002"/>
    <n v="0"/>
    <n v="0"/>
    <n v="0"/>
    <n v="0"/>
    <n v="22308610.460000001"/>
    <n v="0"/>
    <n v="22000000"/>
  </r>
  <r>
    <s v="5357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57"/>
    <s v="Instalación, reparación y mantenimiento de maquinaria, otros equipos y herramienta"/>
    <s v="35701"/>
    <s v="INSTALACI?N, REPARACI?N Y MANTENIMIENTO DE MAQUINARIA, OTROS EQUIPOS Y HERRAMIENTA"/>
    <x v="0"/>
    <x v="0"/>
    <n v="3571"/>
    <s v="0005"/>
    <x v="4"/>
    <s v="0007"/>
    <s v="DIRECCIÓN DE ADMINISTRACIÓN"/>
    <s v="INSTALACIÓN, REPARACIÓN Y MANTENIMIENTO DE MAQUINARIA, OTROS EQUIPOS Y HERRAMIENTA-RECURSOS FISCALES-SIN DESCRIPCIÓN PARA DESTINOS 00"/>
    <n v="20000000"/>
    <n v="2000000"/>
    <n v="22000000"/>
    <n v="22000000"/>
    <n v="0"/>
    <n v="337208.86"/>
    <n v="0"/>
    <n v="0"/>
    <n v="0"/>
    <n v="0"/>
    <n v="21662791.140000001"/>
    <n v="0"/>
    <n v="22000000"/>
  </r>
  <r>
    <s v="5358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58"/>
    <s v="Servicios de limpieza y manejo de desechos"/>
    <s v="35801"/>
    <s v="SERVICIOS DE LIMPIEZA Y MANEJO DE DESECHOS"/>
    <x v="0"/>
    <x v="0"/>
    <n v="3581"/>
    <s v="0005"/>
    <x v="4"/>
    <s v="0007"/>
    <s v="DIRECCIÓN DE ADMINISTRACIÓN"/>
    <s v="SERVICIOS DE LIMPIEZA Y MANEJO DE DESECHOS-RECURSOS FISCALES 2026-SIN DESCRIPCIÓN PARA DESTINOS 00"/>
    <n v="0"/>
    <n v="6835000"/>
    <n v="6835000"/>
    <n v="0"/>
    <n v="-6835000"/>
    <n v="0"/>
    <n v="0"/>
    <n v="0"/>
    <n v="0"/>
    <n v="0"/>
    <n v="6835000"/>
    <n v="0"/>
    <n v="6835000"/>
  </r>
  <r>
    <s v="5382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82"/>
    <s v="Gastos de orden social y cultural"/>
    <s v="38201"/>
    <s v="GASTOS DE ORDEN  SOCIAL Y CULTURAL"/>
    <x v="0"/>
    <x v="0"/>
    <n v="3821"/>
    <s v="0005"/>
    <x v="4"/>
    <s v="0007"/>
    <s v="DIRECCIÓN DE ADMINISTRACIÓN"/>
    <s v="GASTOS DE ORDEN  SOCIAL Y CULTURAL-RECURSOS FISCALES-SIN DESCRIPCIÓN PARA DESTINOS 00"/>
    <n v="1000000"/>
    <n v="0"/>
    <n v="1000000"/>
    <n v="1000000"/>
    <n v="0"/>
    <n v="0"/>
    <n v="0"/>
    <n v="0"/>
    <n v="0"/>
    <n v="0"/>
    <n v="1000000"/>
    <n v="0"/>
    <n v="1000000"/>
  </r>
  <r>
    <s v="53922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92"/>
    <s v="Impuestos y derechos"/>
    <s v="39202"/>
    <s v="IMPUESTOS Y DERECHOS"/>
    <x v="0"/>
    <x v="0"/>
    <n v="3922"/>
    <s v="0005"/>
    <x v="4"/>
    <s v="0007"/>
    <s v="DIRECCIÓN DE ADMINISTRACIÓN"/>
    <s v="IMPUESTOS Y DERECHOS-RECURSOS FISCALES-SIN DESCRIPCIÓN PARA DESTINOS 00"/>
    <n v="500000"/>
    <n v="100000"/>
    <n v="600000"/>
    <n v="500000"/>
    <n v="-100000"/>
    <n v="0"/>
    <n v="0"/>
    <n v="0"/>
    <n v="0"/>
    <n v="0"/>
    <n v="600000"/>
    <n v="0"/>
    <n v="600000"/>
  </r>
  <r>
    <s v="53962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09"/>
    <s v="BIENES ADQUIRIDOS"/>
    <s v="396"/>
    <s v="Otros gastos por responsabilidades"/>
    <s v="39602"/>
    <s v="DIVERSOS GASTOS POR INCIDENTE VIAL"/>
    <x v="0"/>
    <x v="0"/>
    <n v="3962"/>
    <s v="0005"/>
    <x v="4"/>
    <s v="0007"/>
    <s v="DIRECCIÓN DE ADMINISTRACIÓN"/>
    <s v="OTROS GASTOS POR RESPONSABILIDADES-RECURSOS FISCALES-SIN DESCRIPCIÓN PARA DESTINOS 00"/>
    <n v="25000"/>
    <n v="0"/>
    <n v="25000"/>
    <n v="25000"/>
    <n v="0"/>
    <n v="0"/>
    <n v="0"/>
    <n v="0"/>
    <n v="0"/>
    <n v="0"/>
    <n v="25000"/>
    <n v="0"/>
    <n v="25000"/>
  </r>
  <r>
    <s v="5511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de Capital"/>
    <n v="5000"/>
    <s v="BIENES MUEBLES, INMUEBLES E INTANGIBLES"/>
    <s v="09"/>
    <s v="BIENES ADQUIRIDOS"/>
    <s v="511"/>
    <s v="Muebles de oficina y estantería"/>
    <s v="51101"/>
    <s v="MUEBLES DE OFICINA Y ESTANTER?A"/>
    <x v="0"/>
    <x v="0"/>
    <n v="5111"/>
    <s v="0005"/>
    <x v="4"/>
    <s v="0007"/>
    <s v="DIRECCIÓN DE ADMINISTRACIÓN"/>
    <s v="MUEBLES DE OFICINA Y ESTANTERÍA-RECURSOS FISCALES-SIN DESCRIPCIÓN PARA DESTINOS 00"/>
    <n v="40000000"/>
    <n v="-8121178.75"/>
    <n v="31878821.25"/>
    <n v="31878821.25"/>
    <n v="0"/>
    <n v="0"/>
    <n v="0"/>
    <n v="0"/>
    <n v="0"/>
    <n v="0"/>
    <n v="31878821.25"/>
    <n v="0"/>
    <n v="31878821.25"/>
  </r>
  <r>
    <s v="551112097625"/>
    <s v="FONDO DE APORTACIONES AL FORTALECIMIENTO MUNICIPAL 2026 (FORTAMUN)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de Capital"/>
    <n v="5000"/>
    <s v="BIENES MUEBLES, INMUEBLES E INTANGIBLES"/>
    <s v="09"/>
    <s v="BIENES ADQUIRIDOS"/>
    <n v="511"/>
    <s v="MUEBLES DE OFICINA Y ESTANTERÍ"/>
    <n v="51101"/>
    <s v="MUEBLES DE OFICINA Y ESTANTERÍ"/>
    <x v="16"/>
    <x v="14"/>
    <n v="5111"/>
    <s v="0005"/>
    <x v="4"/>
    <s v="0007"/>
    <s v="DIRECCIÓN DE ADMINISTRACIÓN"/>
    <s v="MUEBLES DE OFICINA Y ESTANTERÍA-RECURSOS FEDERALES-VEHICULO UTILITARIO / TODO TERRENO"/>
    <n v="0"/>
    <n v="0"/>
    <n v="0"/>
    <n v="0"/>
    <n v="0"/>
    <n v="0"/>
    <n v="0"/>
    <n v="0"/>
    <n v="0"/>
    <n v="0"/>
    <n v="0"/>
    <n v="0"/>
    <n v="0"/>
  </r>
  <r>
    <s v="5512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de Capital"/>
    <n v="5000"/>
    <s v="BIENES MUEBLES, INMUEBLES E INTANGIBLES"/>
    <s v="09"/>
    <s v="BIENES ADQUIRIDOS"/>
    <s v="512"/>
    <s v="Muebles, excepto de oficina y estantería"/>
    <s v="51201"/>
    <s v="MUEBLES, EXCEPTO DE OFICINA Y ESTANTER?A"/>
    <x v="0"/>
    <x v="0"/>
    <n v="5121"/>
    <s v="0005"/>
    <x v="4"/>
    <s v="0007"/>
    <s v="DIRECCIÓN DE ADMINISTRACIÓN"/>
    <s v="MUEBLES, EXCEPTO DE OFICINA Y ESTANTERÍA-RECURSOS FISCALES-SIN DESCRIPCIÓN PARA DESTINOS 00"/>
    <n v="0"/>
    <n v="828438.75"/>
    <n v="828438.75"/>
    <n v="828438.75"/>
    <n v="0"/>
    <n v="0"/>
    <n v="0"/>
    <n v="0"/>
    <n v="0"/>
    <n v="0"/>
    <n v="828438.75"/>
    <n v="0"/>
    <n v="828438.75"/>
  </r>
  <r>
    <s v="5519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de Capital"/>
    <n v="5000"/>
    <s v="BIENES MUEBLES, INMUEBLES E INTANGIBLES"/>
    <s v="09"/>
    <s v="BIENES ADQUIRIDOS"/>
    <s v="519"/>
    <s v="Otros mobiliarios y equipos de administración"/>
    <s v="51901"/>
    <s v="OTROS MOBILIARIOS Y EQUIPOS DE ADMINISTRACI?N"/>
    <x v="0"/>
    <x v="0"/>
    <n v="5191"/>
    <s v="0005"/>
    <x v="4"/>
    <s v="0007"/>
    <s v="DIRECCIÓN DE ADMINISTRACIÓN"/>
    <s v="OTROS MOBILIARIOS Y EQUIPOS DE ADMINISTRACIÓN-RECURSOS FISCALES-SIN DESCRIPCIÓN PARA DESTINOS 00"/>
    <n v="5000"/>
    <n v="292740"/>
    <n v="297740"/>
    <n v="297740"/>
    <n v="0"/>
    <n v="0"/>
    <n v="0"/>
    <n v="0"/>
    <n v="0"/>
    <n v="0"/>
    <n v="297740"/>
    <n v="0"/>
    <n v="297740"/>
  </r>
  <r>
    <s v="554112097625"/>
    <s v="FONDO DE APORTACIONES AL FORTALECIMIENTO MUNICIPAL 2026 (FORTAMUN)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de Capital"/>
    <n v="5000"/>
    <s v="BIENES MUEBLES, INMUEBLES E INTANGIBLES"/>
    <s v="09"/>
    <s v="BIENES ADQUIRIDOS"/>
    <s v="541"/>
    <s v="Vehículos y equipo terrestre"/>
    <s v="54101"/>
    <s v="VEHICULOS Y EQUIPO DE TRANSPORTE"/>
    <x v="16"/>
    <x v="14"/>
    <n v="5411"/>
    <s v="0005"/>
    <x v="4"/>
    <s v="0007"/>
    <s v="DIRECCIÓN DE ADMINISTRACIÓN"/>
    <s v="VEHICULOS Y EQUIPO DE TRANSPORTE-RECURSOS FEDERALES-VEHICULO UTILITARIO / TODO TERRENO"/>
    <n v="0"/>
    <n v="1700000"/>
    <n v="1700000"/>
    <n v="1700000"/>
    <n v="0"/>
    <n v="0"/>
    <n v="0"/>
    <n v="0"/>
    <n v="0"/>
    <n v="0"/>
    <n v="1700000"/>
    <n v="0"/>
    <n v="1700000"/>
  </r>
  <r>
    <s v="554112097725"/>
    <s v="FONDO DE APORTACIONES AL FORTALECIMIENTO MUNICIPAL 2026 (FORTAMUN)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de Capital"/>
    <n v="5000"/>
    <s v="BIENES MUEBLES, INMUEBLES E INTANGIBLES"/>
    <s v="09"/>
    <s v="BIENES ADQUIRIDOS"/>
    <s v="541"/>
    <s v="Vehículos y equipo terrestre"/>
    <s v="54101"/>
    <s v="VEHICULOS Y EQUIPO DE TRANSPORTE"/>
    <x v="17"/>
    <x v="15"/>
    <n v="5411"/>
    <s v="0005"/>
    <x v="4"/>
    <s v="0007"/>
    <s v="DIRECCIÓN DE ADMINISTRACIÓN"/>
    <s v="VEHICULOS Y EQUIPO DE TRANSPORTE-RECURSOS FEDERALES-PATRULLAS"/>
    <n v="0"/>
    <n v="30000000"/>
    <n v="30000000"/>
    <n v="30000000"/>
    <n v="0"/>
    <n v="29977846.09"/>
    <n v="0"/>
    <n v="0"/>
    <n v="0"/>
    <n v="0"/>
    <n v="22153.910000000149"/>
    <n v="0"/>
    <n v="30000000"/>
  </r>
  <r>
    <s v="55641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de Capital"/>
    <n v="5000"/>
    <s v="BIENES MUEBLES, INMUEBLES E INTANGIBLES"/>
    <s v="09"/>
    <s v="BIENES ADQUIRIDOS"/>
    <s v="564"/>
    <s v="Sistemas de aire acondicionado, calefacción y de refrigeración industrial y comercial"/>
    <s v="56401"/>
    <s v="SISTEMAS DE AIRE ACONDICIONADO, CALEFACCI?N Y DE REFRIGERACI?N INDUSTRIAL Y COMERCIAL"/>
    <x v="0"/>
    <x v="0"/>
    <n v="5641"/>
    <s v="0005"/>
    <x v="4"/>
    <s v="0007"/>
    <s v="DIRECCIÓN DE ADMINISTRACIÓN"/>
    <s v="SISTEMAS DE AIRE ACONDICIONADO, CALEFACCIÓN Y DE REFRIGERACIÓN INDUSTRIAL Y COMERCIAL-RECURSOS FISCALES-SIN DESCRIPCIÓN PARA DESTINOS 00"/>
    <n v="250000"/>
    <n v="3500000"/>
    <n v="3750000"/>
    <n v="3750000"/>
    <n v="0"/>
    <n v="534275.43999999994"/>
    <n v="0"/>
    <n v="0"/>
    <n v="0"/>
    <n v="0"/>
    <n v="3215724.56"/>
    <n v="0"/>
    <n v="3750000"/>
  </r>
  <r>
    <s v="5566200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de Capital"/>
    <n v="5000"/>
    <s v="BIENES MUEBLES, INMUEBLES E INTANGIBLES"/>
    <s v="09"/>
    <s v="BIENES ADQUIRIDOS"/>
    <s v="566"/>
    <s v="Equipos de generación eléctrica, aparatos y accesorios eléctricos"/>
    <s v="56602"/>
    <s v="Equipos de generación eléctrica, aparatos y accesorios eléctricos"/>
    <x v="0"/>
    <x v="0"/>
    <n v="5662"/>
    <s v="0005"/>
    <x v="4"/>
    <s v="0007"/>
    <s v="DIRECCIÓN DE ADMINISTRACIÓN"/>
    <s v="EQUIPO DE GENERACIÓN ELÉCTRICA, APARATOS Y ACCESORIOS ELÉCTRICOS-RECURSOS FISCALES-SIN DESCRIPCIÓN PARA DESTINOS 00"/>
    <n v="5000000"/>
    <n v="0"/>
    <n v="5000000"/>
    <n v="5000000"/>
    <n v="0"/>
    <n v="0"/>
    <n v="0"/>
    <n v="0"/>
    <n v="0"/>
    <n v="0"/>
    <n v="5000000"/>
    <n v="0"/>
    <n v="5000000"/>
  </r>
  <r>
    <s v="511111120115"/>
    <s v="PARTICIAPCIONES FEDER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11"/>
    <s v="Dietas"/>
    <s v="11101"/>
    <s v="DIETAS"/>
    <x v="18"/>
    <x v="16"/>
    <n v="1111"/>
    <s v="0005"/>
    <x v="4"/>
    <s v="0008"/>
    <s v="DIRECCIÓN DE ADMINISTRACIÓN DE PERSONAL"/>
    <s v="DIETAS-RECURSOS FEDERALES-PLANTILLA"/>
    <n v="14346960"/>
    <n v="0"/>
    <n v="14346960"/>
    <n v="14346960"/>
    <n v="0"/>
    <n v="0"/>
    <n v="0"/>
    <n v="5977891.5"/>
    <n v="5977891.5"/>
    <n v="5977891.5"/>
    <n v="14346960"/>
    <n v="0"/>
    <n v="14346960"/>
  </r>
  <r>
    <s v="511311120115"/>
    <s v="PARTICIAPCIONES FEDER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13"/>
    <s v="Sueldos base al personal permanente"/>
    <s v="11301"/>
    <s v="SUELDO BASE AL PERSONAL PERMANENTE"/>
    <x v="18"/>
    <x v="16"/>
    <n v="1131"/>
    <s v="0005"/>
    <x v="4"/>
    <s v="0008"/>
    <s v="DIRECCIÓN DE ADMINISTRACIÓN DE PERSONAL"/>
    <s v="SUELDO BASE AL PERSONAL PERMANENTE ANUAL-RECURSOS FEDERALES-PLANTILLA"/>
    <n v="705161521.26999998"/>
    <n v="12236535.789999999"/>
    <n v="717398057.05999994"/>
    <n v="717398057.05999994"/>
    <n v="0"/>
    <n v="0"/>
    <n v="0"/>
    <n v="285588377.04000002"/>
    <n v="285588377.04000002"/>
    <n v="285588377.04000002"/>
    <n v="717398057.05999994"/>
    <n v="0"/>
    <n v="717398057.05999994"/>
  </r>
  <r>
    <s v="511311130315"/>
    <s v="PARTICIAPCIONES FEDERALES 2026"/>
    <s v="01"/>
    <s v="Gobierno"/>
    <s v="0103"/>
    <s v="Coordinacion de la politica de gobierno"/>
    <s v="010304"/>
    <s v="_x0009_Función Pública"/>
    <s v="M"/>
    <s v="Actividades de apoyo administrativo desarrolladas "/>
    <n v="1"/>
    <s v="TLAJO DE PAZ"/>
    <s v="Gasto Corriente"/>
    <n v="1000"/>
    <s v="SERVICIOS PERSONALES"/>
    <s v="13"/>
    <s v="DESPLIEGUE OPERATIVO COMISARIA DE LA POLICIA"/>
    <s v="113"/>
    <s v="Sueldos base al personal permanente"/>
    <s v="11301"/>
    <s v="SUELDO BASE AL PERSONAL PERMANENTE"/>
    <x v="19"/>
    <x v="17"/>
    <n v="1131"/>
    <s v="0005"/>
    <x v="4"/>
    <s v="0008"/>
    <s v="DIRECCIÓN DE ADMINISTRACIÓN DE PERSONAL"/>
    <s v="SUELDO BASE AL PERSONAL PERMANENTE ANUAL-RECURSOS FEDERALES-COMISARIA"/>
    <n v="212353767.59999999"/>
    <n v="-5083887.5999999996"/>
    <n v="207269880"/>
    <n v="207269880"/>
    <n v="0"/>
    <n v="0"/>
    <n v="0"/>
    <n v="77633130.400000006"/>
    <n v="77633130.400000006"/>
    <n v="77633130.400000006"/>
    <n v="207269880"/>
    <n v="0"/>
    <n v="207269880"/>
  </r>
  <r>
    <s v="512110120011"/>
    <s v="RECURSOS FISC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21"/>
    <s v="Honorarios asimilables a salarios"/>
    <s v="12101"/>
    <s v="HONORARIOS ASIMILABLES A SALARIOS"/>
    <x v="0"/>
    <x v="0"/>
    <n v="1211"/>
    <s v="0005"/>
    <x v="4"/>
    <s v="0008"/>
    <s v="DIRECCIÓN DE ADMINISTRACIÓN DE PERSONAL"/>
    <s v="HONORARIOS ASIMILABLES A SALARIOS-RECURSOS FISCALES-SIN DESCRIPCIÓN PARA DESTINOS 00"/>
    <n v="10000000"/>
    <n v="0"/>
    <n v="10000000"/>
    <n v="10000000"/>
    <n v="0"/>
    <n v="0"/>
    <n v="0"/>
    <n v="1574926.62"/>
    <n v="1574926.62"/>
    <n v="1574926.62"/>
    <n v="10000000"/>
    <n v="0"/>
    <n v="10000000"/>
  </r>
  <r>
    <s v="512211120216"/>
    <s v="PARTICIAPCIONES ESTAT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22"/>
    <s v="Sueldos base al personal eventual"/>
    <s v="12201"/>
    <s v="SUELDOS BASE AL PERSONAL EVENTUAL"/>
    <x v="20"/>
    <x v="18"/>
    <n v="1221"/>
    <s v="0005"/>
    <x v="4"/>
    <s v="0008"/>
    <s v="DIRECCIÓN DE ADMINISTRACIÓN DE PERSONAL"/>
    <s v="SUELDOS BASE AL PERSONAL EVENTUAL-RECURSOS ESTATALES-EVENTUAL"/>
    <n v="76813145.879999995"/>
    <n v="20798755"/>
    <n v="97611900.879999995"/>
    <n v="97611900.879999995"/>
    <n v="0"/>
    <n v="0"/>
    <n v="0"/>
    <n v="35340599.18"/>
    <n v="35340599.18"/>
    <n v="35340599.18"/>
    <n v="97611900.879999995"/>
    <n v="0"/>
    <n v="97611900.879999995"/>
  </r>
  <r>
    <s v="512311120016"/>
    <s v="PARTICIAPCIONES ESTAT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23"/>
    <s v="Retribuciones por servicios de carácter social"/>
    <s v="12301"/>
    <s v="RETRIBUCIONES POR SERVICIOS DE CAR?CTER SOCIAL"/>
    <x v="0"/>
    <x v="0"/>
    <n v="1231"/>
    <s v="0005"/>
    <x v="4"/>
    <s v="0008"/>
    <s v="DIRECCIÓN DE ADMINISTRACIÓN DE PERSONAL"/>
    <s v="RETRIBUCIONES POR SERVICIOS DE CARACTER SOCIAL-RECURSOS ESTATALES-SIN DESCRIPCIÓN PARA DESTINOS 00"/>
    <n v="26400"/>
    <n v="0"/>
    <n v="26400"/>
    <n v="26400"/>
    <n v="0"/>
    <n v="0"/>
    <n v="0"/>
    <n v="0"/>
    <n v="0"/>
    <n v="0"/>
    <n v="26400"/>
    <n v="0"/>
    <n v="26400"/>
  </r>
  <r>
    <s v="513211120115"/>
    <s v="PARTICIAPCIONES FEDER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32"/>
    <s v="Primas de vacaciones, dominical y gratificación de fin de año"/>
    <s v="13201"/>
    <s v="PRIMAS VACACIONALES"/>
    <x v="18"/>
    <x v="16"/>
    <n v="1321"/>
    <s v="0005"/>
    <x v="4"/>
    <s v="0008"/>
    <s v="DIRECCIÓN DE ADMINISTRACIÓN DE PERSONAL"/>
    <s v="PRIMAS VACACIONALES-RECURSOS FEDERALES-PLANTILLA"/>
    <n v="9993173.3499999996"/>
    <n v="169951.89"/>
    <n v="10163125.24"/>
    <n v="10163125.24"/>
    <n v="0"/>
    <n v="0"/>
    <n v="0"/>
    <n v="9197098.0700000003"/>
    <n v="9197098.0700000003"/>
    <n v="9197098.0700000003"/>
    <n v="10163125.24"/>
    <n v="0"/>
    <n v="10163125.24"/>
  </r>
  <r>
    <s v="513211120216"/>
    <s v="PARTICIAPCIONES ESTAT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32"/>
    <s v="Primas de vacaciones, dominical y gratificación de fin de año"/>
    <s v="13201"/>
    <s v="PRIMAS VACACIONALES"/>
    <x v="20"/>
    <x v="18"/>
    <n v="1321"/>
    <s v="0005"/>
    <x v="4"/>
    <s v="0008"/>
    <s v="DIRECCIÓN DE ADMINISTRACIÓN DE PERSONAL"/>
    <s v="PRIMAS VACACIONALES-RECURSOS ESTATALES-EVENTUAL"/>
    <n v="1066849.25"/>
    <n v="101308.86"/>
    <n v="1168158.1100000001"/>
    <n v="1168158.1100000001"/>
    <n v="0"/>
    <n v="0"/>
    <n v="0"/>
    <n v="964085.09"/>
    <n v="964085.09"/>
    <n v="964085.09"/>
    <n v="1168158.1100000001"/>
    <n v="0"/>
    <n v="1168158.1100000001"/>
  </r>
  <r>
    <s v="513211130315"/>
    <s v="PARTICIAPCIONES FEDERALES 2026"/>
    <s v="01"/>
    <s v="Gobierno"/>
    <s v="0103"/>
    <s v="Coordinacion de la politica de gobierno"/>
    <s v="010304"/>
    <s v="_x0009_Función Pública"/>
    <s v="M"/>
    <s v="Actividades de apoyo administrativo desarrolladas "/>
    <n v="1"/>
    <s v="TLAJO DE PAZ"/>
    <s v="Gasto Corriente"/>
    <n v="1000"/>
    <s v="SERVICIOS PERSONALES"/>
    <s v="13"/>
    <s v="DESPLIEGUE OPERATIVO COMISARIA DE LA POLICIA"/>
    <s v="132"/>
    <s v="Primas de vacaciones, dominical y gratificación de fin de año"/>
    <s v="13201"/>
    <s v="PRIMAS VACACIONALES"/>
    <x v="19"/>
    <x v="17"/>
    <n v="1321"/>
    <s v="0005"/>
    <x v="4"/>
    <s v="0008"/>
    <s v="DIRECCIÓN DE ADMINISTRACIÓN DE PERSONAL"/>
    <s v="PRIMAS VACACIONALES-RECURSOS FEDERALES-COMISARIA"/>
    <n v="2949357.88"/>
    <n v="-70609.55"/>
    <n v="2878748.33"/>
    <n v="2878748.33"/>
    <n v="0"/>
    <n v="0"/>
    <n v="0"/>
    <n v="2455948.4500000002"/>
    <n v="2455948.4500000002"/>
    <n v="2455948.4500000002"/>
    <n v="2878748.33"/>
    <n v="0"/>
    <n v="2878748.33"/>
  </r>
  <r>
    <s v="513221120115"/>
    <s v="PARTICIAPCIONES FEDER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32"/>
    <s v="Primas de vacaciones, dominical y gratificación de fin de año"/>
    <s v="13202"/>
    <s v="GRATIFICACI?N DE FIN DE AÑO"/>
    <x v="18"/>
    <x v="16"/>
    <n v="1322"/>
    <s v="0005"/>
    <x v="4"/>
    <s v="0008"/>
    <s v="DIRECCIÓN DE ADMINISTRACIÓN DE PERSONAL"/>
    <s v="PRIMAS VACACIONALES-RECURSOS FEDERALES-PLANTILLA"/>
    <n v="99931733.510000005"/>
    <n v="1699518.86"/>
    <n v="101631252.37"/>
    <n v="101631252.37"/>
    <n v="0"/>
    <n v="0"/>
    <n v="0"/>
    <n v="57015.5"/>
    <n v="57015.5"/>
    <n v="57015.5"/>
    <n v="101631252.37"/>
    <n v="0"/>
    <n v="101631252.37"/>
  </r>
  <r>
    <s v="513221120215"/>
    <s v="PARTICIAPCIONES FEDER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32"/>
    <s v="Primas de vacaciones, dominical y gratificación de fin de año"/>
    <s v="13202"/>
    <s v="GRATIFICACI?N DE FIN DE AÑO"/>
    <x v="20"/>
    <x v="18"/>
    <n v="1322"/>
    <s v="0005"/>
    <x v="4"/>
    <s v="0008"/>
    <s v="DIRECCIÓN DE ADMINISTRACIÓN DE PERSONAL"/>
    <s v="PRIMAS VACACIONALES-RECURSOS FEDERALES-EVENTUAL"/>
    <n v="8130775.4900000002"/>
    <n v="-8130775.4800000004"/>
    <n v="0.01"/>
    <n v="0.01"/>
    <n v="0"/>
    <n v="0"/>
    <n v="0"/>
    <n v="0"/>
    <n v="0"/>
    <n v="0"/>
    <n v="0.01"/>
    <n v="0"/>
    <n v="0.01"/>
  </r>
  <r>
    <s v="513221120216"/>
    <s v="PARTICIAPCIONES ESTAT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32"/>
    <s v="Primas de vacaciones, dominical y gratificación de fin de año"/>
    <s v="13202"/>
    <s v="GRATIFICACI?N DE FIN DE AÑO"/>
    <x v="20"/>
    <x v="18"/>
    <n v="1322"/>
    <s v="0005"/>
    <x v="4"/>
    <s v="0008"/>
    <s v="DIRECCIÓN DE ADMINISTRACIÓN DE PERSONAL"/>
    <s v="PRIMAS VACACIONALES-RECURSOS ESTATALES-EVENTUAL"/>
    <n v="2537717"/>
    <n v="9143864.1400000006"/>
    <n v="11681581.140000001"/>
    <n v="11681581.140000001"/>
    <n v="0"/>
    <n v="0"/>
    <n v="0"/>
    <n v="56808.49"/>
    <n v="56808.49"/>
    <n v="56808.49"/>
    <n v="11681581.140000001"/>
    <n v="0"/>
    <n v="11681581.140000001"/>
  </r>
  <r>
    <s v="513221130315"/>
    <s v="PARTICIAPCIONES FEDERALES 2026"/>
    <s v="01"/>
    <s v="Gobierno"/>
    <s v="0103"/>
    <s v="Coordinacion de la politica de gobierno"/>
    <s v="010304"/>
    <s v="_x0009_Función Pública"/>
    <s v="M"/>
    <s v="Actividades de apoyo administrativo desarrolladas "/>
    <n v="1"/>
    <s v="TLAJO DE PAZ"/>
    <s v="Gasto Corriente"/>
    <n v="1000"/>
    <s v="SERVICIOS PERSONALES"/>
    <s v="13"/>
    <s v="DESPLIEGUE OPERATIVO COMISARIA DE LA POLICIA"/>
    <s v="132"/>
    <s v="Primas de vacaciones, dominical y gratificación de fin de año"/>
    <s v="13202"/>
    <s v="GRATIFICACI?N DE FIN DE AÑO"/>
    <x v="19"/>
    <x v="17"/>
    <n v="1322"/>
    <s v="0005"/>
    <x v="4"/>
    <s v="0008"/>
    <s v="DIRECCIÓN DE ADMINISTRACIÓN DE PERSONAL"/>
    <s v="PRIMAS VACACIONALES-RECURSOS FEDERALES-COMISARIA"/>
    <n v="29493578.829999998"/>
    <n v="-706095.5"/>
    <n v="28787483.329999998"/>
    <n v="28787483.329999998"/>
    <n v="0"/>
    <n v="0"/>
    <n v="0"/>
    <n v="40413.730000000003"/>
    <n v="40413.730000000003"/>
    <n v="40413.730000000003"/>
    <n v="28787483.329999998"/>
    <n v="0"/>
    <n v="28787483.329999998"/>
  </r>
  <r>
    <s v="513311120016"/>
    <s v="PARTICIAPCIONES ESTAT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33"/>
    <s v="Horas extraordinarias"/>
    <s v="13301"/>
    <s v="HORAS EXTRAORDINARIAS"/>
    <x v="0"/>
    <x v="0"/>
    <n v="1331"/>
    <s v="0005"/>
    <x v="4"/>
    <s v="0008"/>
    <s v="DIRECCIÓN DE ADMINISTRACIÓN DE PERSONAL"/>
    <s v="HORAS EXTRAORDINARIAS-RECURSOS ESTATALES-SIN DESCRIPCIÓN PARA DESTINOS 00"/>
    <n v="730000"/>
    <n v="0"/>
    <n v="730000"/>
    <n v="730000"/>
    <n v="0"/>
    <n v="0"/>
    <n v="0"/>
    <n v="289094.73"/>
    <n v="289094.73"/>
    <n v="289094.73"/>
    <n v="730000"/>
    <n v="0"/>
    <n v="730000"/>
  </r>
  <r>
    <s v="513411120016"/>
    <s v="PARTICIAPCIONES ESTAT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34"/>
    <s v="Compensaciones"/>
    <s v="13401"/>
    <s v="COMPENSACIONES"/>
    <x v="0"/>
    <x v="0"/>
    <n v="1341"/>
    <s v="0005"/>
    <x v="4"/>
    <s v="0008"/>
    <s v="DIRECCIÓN DE ADMINISTRACIÓN DE PERSONAL"/>
    <s v="COMPENSACIONES-RECURSOS ESTATALES-SIN DESCRIPCIÓN PARA DESTINOS 00"/>
    <n v="1500000"/>
    <n v="0"/>
    <n v="1500000"/>
    <n v="1500000"/>
    <n v="0"/>
    <n v="0"/>
    <n v="0"/>
    <n v="130387.4"/>
    <n v="130387.4"/>
    <n v="130387.4"/>
    <n v="1500000"/>
    <n v="0"/>
    <n v="1500000"/>
  </r>
  <r>
    <s v="514111120115"/>
    <s v="PARTICIAPCIONES FEDER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41"/>
    <s v="Aportaciones de seguridad social"/>
    <s v="14101"/>
    <s v="CUOTAS AL IMSS POR ENFERMEDADES Y MATERNIDAD (MODALIDAD 38)"/>
    <x v="18"/>
    <x v="16"/>
    <n v="1411"/>
    <s v="0005"/>
    <x v="4"/>
    <s v="0008"/>
    <s v="DIRECCIÓN DE ADMINISTRACIÓN DE PERSONAL"/>
    <s v="CUOTAS AL IMSS POR ENFERMEDADES Y MATERNIDAD-RECURSOS FEDERALES-PLANTILLA"/>
    <n v="43170508.880000003"/>
    <n v="734192.14"/>
    <n v="43904701.020000003"/>
    <n v="43904701.020000003"/>
    <n v="0"/>
    <n v="0"/>
    <n v="0"/>
    <n v="4245469"/>
    <n v="8488462.6699999999"/>
    <n v="8488462.6699999999"/>
    <n v="43904701.020000003"/>
    <n v="0"/>
    <n v="43904701.020000003"/>
  </r>
  <r>
    <s v="514111120216"/>
    <s v="PARTICIAPCIONES ESTAT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41"/>
    <s v="Aportaciones de seguridad social"/>
    <s v="14101"/>
    <s v="CUOTAS AL IMSS POR ENFERMEDADES Y MATERNIDAD (MODALIDAD 38)"/>
    <x v="20"/>
    <x v="18"/>
    <n v="1411"/>
    <s v="0005"/>
    <x v="4"/>
    <s v="0008"/>
    <s v="DIRECCIÓN DE ADMINISTRACIÓN DE PERSONAL"/>
    <s v="CUOTAS AL IMSS POR ENFERMEDADES Y MATERNIDAD-RECURSOS ESTATALES-EVENTUAL"/>
    <n v="4608788.75"/>
    <n v="347454.84"/>
    <n v="4956243.59"/>
    <n v="4956243.59"/>
    <n v="0"/>
    <n v="0"/>
    <n v="0"/>
    <n v="391708.06"/>
    <n v="897563.68"/>
    <n v="897563.68"/>
    <n v="4956243.59"/>
    <n v="0"/>
    <n v="4956243.59"/>
  </r>
  <r>
    <s v="514111130315"/>
    <s v="PARTICIAPCIONES FEDERALES 2026"/>
    <s v="01"/>
    <s v="Gobierno"/>
    <s v="0103"/>
    <s v="Coordinacion de la politica de gobierno"/>
    <s v="010304"/>
    <s v="_x0009_Función Pública"/>
    <s v="M"/>
    <s v="Actividades de apoyo administrativo desarrolladas "/>
    <n v="1"/>
    <s v="TLAJO DE PAZ"/>
    <s v="Gasto Corriente"/>
    <n v="1000"/>
    <s v="SERVICIOS PERSONALES"/>
    <s v="13"/>
    <s v="DESPLIEGUE OPERATIVO COMISARIA DE LA POLICIA"/>
    <s v="141"/>
    <s v="Aportaciones de seguridad social"/>
    <s v="14101"/>
    <s v="CUOTAS AL IMSS POR ENFERMEDADES Y MATERNIDAD (MODALIDAD 38)"/>
    <x v="19"/>
    <x v="17"/>
    <n v="1411"/>
    <s v="0005"/>
    <x v="4"/>
    <s v="0008"/>
    <s v="DIRECCIÓN DE ADMINISTRACIÓN DE PERSONAL"/>
    <s v="CUOTAS AL IMSS POR ENFERMEDADES Y MATERNIDAD-RECURSOS FEDERALES-COMISARIA"/>
    <n v="12741226.060000001"/>
    <n v="-305033.26"/>
    <n v="12436192.800000001"/>
    <n v="12436192.800000001"/>
    <n v="0"/>
    <n v="0"/>
    <n v="0"/>
    <n v="0"/>
    <n v="0"/>
    <n v="0"/>
    <n v="12436192.800000001"/>
    <n v="0"/>
    <n v="12436192.800000001"/>
  </r>
  <r>
    <s v="514211120115"/>
    <s v="PARTICIAPCIONES FEDER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42"/>
    <s v="Aportaciones a fondos de vivienda"/>
    <s v="14201"/>
    <s v="CUOTAS PARA LA VIVIENDA (IPEJAL 3%)"/>
    <x v="18"/>
    <x v="16"/>
    <n v="1421"/>
    <s v="0005"/>
    <x v="4"/>
    <s v="0008"/>
    <s v="DIRECCIÓN DE ADMINISTRACIÓN DE PERSONAL"/>
    <s v="APORTACIONES A FONDOS DE VIVIENDA-RECURSOS FEDERALES-PLANTILLA"/>
    <n v="21585254.440000001"/>
    <n v="367096.07"/>
    <n v="21952350.510000002"/>
    <n v="21952350.510000002"/>
    <n v="0"/>
    <n v="0"/>
    <n v="0"/>
    <n v="8751219.0500000007"/>
    <n v="8751219.0500000007"/>
    <n v="8751219.0500000007"/>
    <n v="21952350.510000002"/>
    <n v="0"/>
    <n v="21952350.510000002"/>
  </r>
  <r>
    <s v="514211120216"/>
    <s v="PARTICIAPCIONES ESTAT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42"/>
    <s v="Aportaciones a fondos de vivienda"/>
    <s v="14201"/>
    <s v="CUOTAS PARA LA VIVIENDA (IPEJAL 3%)"/>
    <x v="20"/>
    <x v="18"/>
    <n v="1421"/>
    <s v="0005"/>
    <x v="4"/>
    <s v="0008"/>
    <s v="DIRECCIÓN DE ADMINISTRACIÓN DE PERSONAL"/>
    <s v="APORTACIONES A FONDOS DE VIVIENDA-RECURSOS ESTATALES-EVENTUAL"/>
    <n v="2304394.38"/>
    <n v="173727.42"/>
    <n v="2478121.7999999998"/>
    <n v="2478121.7999999998"/>
    <n v="0"/>
    <n v="0"/>
    <n v="0"/>
    <n v="1060579.31"/>
    <n v="1060579.31"/>
    <n v="1060579.31"/>
    <n v="2478121.7999999998"/>
    <n v="0"/>
    <n v="2478121.7999999998"/>
  </r>
  <r>
    <s v="514211130315"/>
    <s v="PARTICIAPCIONES FEDERALES 2026"/>
    <s v="01"/>
    <s v="Gobierno"/>
    <s v="0103"/>
    <s v="Coordinacion de la politica de gobierno"/>
    <s v="010304"/>
    <s v="_x0009_Función Pública"/>
    <s v="M"/>
    <s v="Actividades de apoyo administrativo desarrolladas "/>
    <n v="1"/>
    <s v="TLAJO DE PAZ"/>
    <s v="Gasto Corriente"/>
    <n v="1000"/>
    <s v="SERVICIOS PERSONALES"/>
    <s v="13"/>
    <s v="DESPLIEGUE OPERATIVO COMISARIA DE LA POLICIA"/>
    <s v="142"/>
    <s v="Aportaciones a fondos de vivienda"/>
    <s v="14201"/>
    <s v="CUOTAS PARA LA VIVIENDA (IPEJAL 3%)"/>
    <x v="19"/>
    <x v="17"/>
    <n v="1421"/>
    <s v="0005"/>
    <x v="4"/>
    <s v="0008"/>
    <s v="DIRECCIÓN DE ADMINISTRACIÓN DE PERSONAL"/>
    <s v="APORTACIONES A FONDOS DE VIVIENDA-RECURSOS FEDERALES-COMISARIA"/>
    <n v="6370613.0199999996"/>
    <n v="-598689.11"/>
    <n v="5771923.9100000001"/>
    <n v="5771923.9100000001"/>
    <n v="0"/>
    <n v="0"/>
    <n v="0"/>
    <n v="2338599.75"/>
    <n v="2338599.75"/>
    <n v="2338599.75"/>
    <n v="5771923.9100000001"/>
    <n v="0"/>
    <n v="5771923.9100000001"/>
  </r>
  <r>
    <s v="514311120115"/>
    <s v="PARTICIAPCIONES FEDER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43"/>
    <s v="Aportaciones al sistema para el retiro"/>
    <s v="14301"/>
    <s v="APORTACIONES AL SISTEMA DE RETIRO SEDAR"/>
    <x v="18"/>
    <x v="16"/>
    <n v="1431"/>
    <s v="0005"/>
    <x v="4"/>
    <s v="0008"/>
    <s v="DIRECCIÓN DE ADMINISTRACIÓN DE PERSONAL"/>
    <s v="APORTACIONES AL SISTEMA DE RETIRO SEDAR-RECURSOS FEDERALES-PLANTILLA"/>
    <n v="14390169.630000001"/>
    <n v="244730.71"/>
    <n v="14634900.34"/>
    <n v="14634900.34"/>
    <n v="0"/>
    <n v="0"/>
    <n v="0"/>
    <n v="5834449.7300000004"/>
    <n v="5834449.7300000004"/>
    <n v="5834449.7300000004"/>
    <n v="14634900.34"/>
    <n v="0"/>
    <n v="14634900.34"/>
  </r>
  <r>
    <s v="514311120216"/>
    <s v="PARTICIAPCIONES ESTAT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43"/>
    <s v="Aportaciones al sistema para el retiro"/>
    <s v="14301"/>
    <s v="APORTACIONES AL SISTEMA DE RETIRO SEDAR"/>
    <x v="20"/>
    <x v="18"/>
    <n v="1431"/>
    <s v="0005"/>
    <x v="4"/>
    <s v="0008"/>
    <s v="DIRECCIÓN DE ADMINISTRACIÓN DE PERSONAL"/>
    <s v="APORTACIONES AL SISTEMA DE RETIRO SEDAR-RECURSOS ESTATALES-EVENTUAL"/>
    <n v="1536262.92"/>
    <n v="115818.28"/>
    <n v="1652081.2"/>
    <n v="1652081.2"/>
    <n v="0"/>
    <n v="0"/>
    <n v="0"/>
    <n v="707052.71"/>
    <n v="707052.71"/>
    <n v="707052.71"/>
    <n v="1652081.2"/>
    <n v="0"/>
    <n v="1652081.2"/>
  </r>
  <r>
    <s v="514311130315"/>
    <s v="PARTICIAPCIONES FEDERALES 2026"/>
    <s v="01"/>
    <s v="Gobierno"/>
    <s v="0103"/>
    <s v="Coordinacion de la politica de gobierno"/>
    <s v="010304"/>
    <s v="_x0009_Función Pública"/>
    <s v="M"/>
    <s v="Actividades de apoyo administrativo desarrolladas "/>
    <n v="1"/>
    <s v="TLAJO DE PAZ"/>
    <s v="Gasto Corriente"/>
    <n v="1000"/>
    <s v="SERVICIOS PERSONALES"/>
    <s v="13"/>
    <s v="DESPLIEGUE OPERATIVO COMISARIA DE LA POLICIA"/>
    <s v="143"/>
    <s v="Aportaciones al sistema para el retiro"/>
    <s v="14301"/>
    <s v="APORTACIONES AL SISTEMA DE RETIRO SEDAR"/>
    <x v="19"/>
    <x v="17"/>
    <n v="1431"/>
    <s v="0005"/>
    <x v="4"/>
    <s v="0008"/>
    <s v="DIRECCIÓN DE ADMINISTRACIÓN DE PERSONAL"/>
    <s v="APORTACIONES AL SISTEMA DE RETIRO SEDAR-RECURSOS FEDERALES-COMISARIA"/>
    <n v="4247075.3499999996"/>
    <n v="-386732.39"/>
    <n v="3860342.96"/>
    <n v="3860342.96"/>
    <n v="0"/>
    <n v="0"/>
    <n v="0"/>
    <n v="1559098.48"/>
    <n v="1559098.48"/>
    <n v="1559098.48"/>
    <n v="3860342.96"/>
    <n v="0"/>
    <n v="3860342.96"/>
  </r>
  <r>
    <s v="514321120115"/>
    <s v="PARTICIAPCIONES FEDER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43"/>
    <s v="Aportaciones al sistema para el retiro"/>
    <s v="14302"/>
    <s v="APORTACIONES AL SISTEMA DE RETIRO DE PENSIONES"/>
    <x v="18"/>
    <x v="16"/>
    <n v="1432"/>
    <s v="0005"/>
    <x v="4"/>
    <s v="0008"/>
    <s v="DIRECCIÓN DE ADMINISTRACIÓN DE PERSONAL"/>
    <s v="APORTACIONES AL SISTEMA DE RETIRO SEDAR-RECURSOS FEDERALES-PLANTILLA"/>
    <n v="125913984.22"/>
    <n v="2141393.77"/>
    <n v="128055377.98999999"/>
    <n v="128055377.98999999"/>
    <n v="0"/>
    <n v="0"/>
    <n v="0"/>
    <n v="51048812.259999998"/>
    <n v="51048812.259999998"/>
    <n v="51048812.259999998"/>
    <n v="128055377.98999999"/>
    <n v="0"/>
    <n v="128055377.98999999"/>
  </r>
  <r>
    <s v="514321120216"/>
    <s v="PARTICIAPCIONES ESTAT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43"/>
    <s v="Aportaciones al sistema para el retiro"/>
    <s v="14302"/>
    <s v="APORTACIONES AL SISTEMA DE RETIRO DE PENSIONES"/>
    <x v="20"/>
    <x v="18"/>
    <n v="1432"/>
    <s v="0005"/>
    <x v="4"/>
    <s v="0008"/>
    <s v="DIRECCIÓN DE ADMINISTRACIÓN DE PERSONAL"/>
    <s v="APORTACIONES AL SISTEMA DE RETIRO SEDAR-RECURSOS ESTATALES-EVENTUAL"/>
    <n v="13442300.529999999"/>
    <n v="1013409.95"/>
    <n v="14455710.48"/>
    <n v="14455710.48"/>
    <n v="0"/>
    <n v="0"/>
    <n v="0"/>
    <n v="6186759.54"/>
    <n v="6186759.54"/>
    <n v="6186759.54"/>
    <n v="14455710.48"/>
    <n v="0"/>
    <n v="14455710.48"/>
  </r>
  <r>
    <s v="514321130315"/>
    <s v="PARTICIAPCIONES FEDERALES 2026"/>
    <s v="01"/>
    <s v="Gobierno"/>
    <s v="0103"/>
    <s v="Coordinacion de la politica de gobierno"/>
    <s v="010304"/>
    <s v="_x0009_Función Pública"/>
    <s v="M"/>
    <s v="Actividades de apoyo administrativo desarrolladas "/>
    <n v="1"/>
    <s v="TLAJO DE PAZ"/>
    <s v="Gasto Corriente"/>
    <n v="1000"/>
    <s v="SERVICIOS PERSONALES"/>
    <s v="13"/>
    <s v="DESPLIEGUE OPERATIVO COMISARIA DE LA POLICIA"/>
    <s v="143"/>
    <s v="Aportaciones al sistema para el retiro"/>
    <s v="14302"/>
    <s v="APORTACIONES AL SISTEMA DE RETIRO DE PENSIONES"/>
    <x v="19"/>
    <x v="17"/>
    <n v="1432"/>
    <s v="0005"/>
    <x v="4"/>
    <s v="0008"/>
    <s v="DIRECCIÓN DE ADMINISTRACIÓN DE PERSONAL"/>
    <s v="APORTACIONES AL SISTEMA DE RETIRO SEDAR-RECURSOS FEDERALES-COMISARIA"/>
    <n v="37161909.329999998"/>
    <n v="-3492353.13"/>
    <n v="33669556.200000003"/>
    <n v="33669556.200000003"/>
    <n v="0"/>
    <n v="0"/>
    <n v="0"/>
    <n v="13641948.869999999"/>
    <n v="13641948.869999999"/>
    <n v="13641948.869999999"/>
    <n v="33669556.200000003"/>
    <n v="0"/>
    <n v="33669556.200000003"/>
  </r>
  <r>
    <s v="514410120011"/>
    <s v="RECURSOS FISC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44"/>
    <s v="Aportaciones para seguros"/>
    <s v="14401"/>
    <s v="APORTACIONES PARA SEGUROS"/>
    <x v="0"/>
    <x v="0"/>
    <n v="1441"/>
    <s v="0005"/>
    <x v="4"/>
    <s v="0008"/>
    <s v="DIRECCIÓN DE ADMINISTRACIÓN DE PERSONAL"/>
    <s v="APORTACIONES PARA SEGUROS-RECURSOS FISCALES-SIN DESCRIPCIÓN PARA DESTINOS 00"/>
    <n v="15000000"/>
    <n v="0"/>
    <n v="15000000"/>
    <n v="15000000"/>
    <n v="0"/>
    <n v="0"/>
    <n v="13512339.82"/>
    <n v="0"/>
    <n v="0"/>
    <n v="0"/>
    <n v="15000000"/>
    <n v="0"/>
    <n v="15000000"/>
  </r>
  <r>
    <s v="514410130011"/>
    <s v="RECURSOS FISCALES 2026"/>
    <s v="01"/>
    <s v="Gobierno"/>
    <s v="0103"/>
    <s v="Coordinacion de la politica de gobierno"/>
    <s v="010304"/>
    <s v="_x0009_Función Pública"/>
    <s v="M"/>
    <s v="Actividades de apoyo administrativo desarrolladas "/>
    <n v="1"/>
    <s v="TLAJO DE PAZ"/>
    <s v="Gasto Corriente"/>
    <n v="1000"/>
    <s v="SERVICIOS PERSONALES"/>
    <s v="13"/>
    <s v="DESPLIEGUE OPERATIVO COMISARIA DE LA POLICIA"/>
    <s v="144"/>
    <s v="Aportaciones para seguros"/>
    <s v="14401"/>
    <s v="APORTACIONES PARA SEGUROS"/>
    <x v="0"/>
    <x v="0"/>
    <n v="1441"/>
    <s v="0005"/>
    <x v="4"/>
    <s v="0008"/>
    <s v="DIRECCIÓN DE ADMINISTRACIÓN DE PERSONAL"/>
    <s v="APORTACIONES PARA SEGUROS-RECURSOS FISCALES-SIN DESCRIPCIÓN PARA DESTINOS 00"/>
    <n v="9500000"/>
    <n v="0"/>
    <n v="9500000"/>
    <n v="9500000"/>
    <n v="0"/>
    <n v="0"/>
    <n v="8306768.4900000002"/>
    <n v="0"/>
    <n v="0"/>
    <n v="0"/>
    <n v="9500000"/>
    <n v="0"/>
    <n v="9500000"/>
  </r>
  <r>
    <s v="515211120016"/>
    <s v="PARTICIAPCIONES ESTAT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52"/>
    <s v="Indemnizaciones"/>
    <s v="15201"/>
    <s v="INDEMNIZACIONES"/>
    <x v="0"/>
    <x v="0"/>
    <n v="1521"/>
    <s v="0005"/>
    <x v="4"/>
    <s v="0008"/>
    <s v="DIRECCIÓN DE ADMINISTRACIÓN DE PERSONAL"/>
    <s v="INDEMNIZACIONES-RECURSOS ESTATALES-SIN DESCRIPCIÓN PARA DESTINOS 00"/>
    <n v="1000000"/>
    <n v="0"/>
    <n v="1000000"/>
    <n v="1000000"/>
    <n v="0"/>
    <n v="0"/>
    <n v="0"/>
    <n v="0"/>
    <n v="0"/>
    <n v="0"/>
    <n v="1000000"/>
    <n v="0"/>
    <n v="1000000"/>
  </r>
  <r>
    <s v="515910130311"/>
    <s v="RECURSOS FISCALES 2026"/>
    <s v="01"/>
    <s v="Gobierno"/>
    <s v="0103"/>
    <s v="Coordinacion de la politica de gobierno"/>
    <s v="010304"/>
    <s v="_x0009_Función Pública"/>
    <s v="M"/>
    <s v="Actividades de apoyo administrativo desarrolladas "/>
    <n v="1"/>
    <s v="TLAJO DE PAZ"/>
    <s v="Gasto Corriente"/>
    <n v="1000"/>
    <s v="SERVICIOS PERSONALES"/>
    <s v="13"/>
    <s v="DESPLIEGUE OPERATIVO COMISARIA DE LA POLICIA"/>
    <s v="159"/>
    <s v="Otras prestaciones sociales y económicas"/>
    <s v="15901"/>
    <s v="OTRAS PRESTACIONES SOCIALES Y ECON?MICAS"/>
    <x v="19"/>
    <x v="17"/>
    <n v="1591"/>
    <s v="0005"/>
    <x v="4"/>
    <s v="0008"/>
    <s v="DIRECCIÓN DE ADMINISTRACIÓN DE PERSONAL"/>
    <s v="OTRAS PRESTACIONES SOCIALES Y ECONÓMICAS-RECURSOS FISCALES-COMISARIA"/>
    <n v="3554427.79"/>
    <n v="-748429.12"/>
    <n v="2805998.67"/>
    <n v="2805998.67"/>
    <n v="0"/>
    <n v="0"/>
    <n v="0"/>
    <n v="0"/>
    <n v="0"/>
    <n v="0"/>
    <n v="2805998.67"/>
    <n v="0"/>
    <n v="2805998.67"/>
  </r>
  <r>
    <s v="515911120115"/>
    <s v="PARTICIAPCIONES FEDER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59"/>
    <s v="Otras prestaciones sociales y económicas"/>
    <s v="15901"/>
    <s v="OTRAS PRESTACIONES SOCIALES Y ECON?MICAS"/>
    <x v="18"/>
    <x v="16"/>
    <n v="1591"/>
    <s v="0005"/>
    <x v="4"/>
    <s v="0008"/>
    <s v="DIRECCIÓN DE ADMINISTRACIÓN DE PERSONAL"/>
    <s v="OTRAS PRESTACIONES SOCIALES Y ECONÓMICAS-RECURSOS FEDERALES-PLANTILLA"/>
    <n v="0"/>
    <n v="724564.47999999998"/>
    <n v="724564.47999999998"/>
    <n v="724564.47999999998"/>
    <n v="0"/>
    <n v="0"/>
    <n v="0"/>
    <n v="2701315.31"/>
    <n v="2701315.31"/>
    <n v="2701315.31"/>
    <n v="724564.47999999998"/>
    <n v="0"/>
    <n v="724564.47999999998"/>
  </r>
  <r>
    <s v="515911120116"/>
    <s v="PARTICIAPCIONES ESTAT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59"/>
    <s v="Otras prestaciones sociales y económicas"/>
    <s v="15901"/>
    <s v="OTRAS PRESTACIONES SOCIALES Y ECON?MICAS"/>
    <x v="18"/>
    <x v="16"/>
    <n v="1591"/>
    <s v="0005"/>
    <x v="4"/>
    <s v="0008"/>
    <s v="DIRECCIÓN DE ADMINISTRACIÓN DE PERSONAL"/>
    <s v="OTRAS PRESTACIONES SOCIALES Y ECONÓMICAS-RECURSOS ESTATALES-PLANTILLA"/>
    <n v="96017961.159999996"/>
    <n v="-657211.64"/>
    <n v="95360749.519999996"/>
    <n v="95360749.519999996"/>
    <n v="0"/>
    <n v="0"/>
    <n v="0"/>
    <n v="6830097.5499999998"/>
    <n v="6830097.5499999998"/>
    <n v="6830097.5499999998"/>
    <n v="95360749.519999996"/>
    <n v="0"/>
    <n v="95360749.519999996"/>
  </r>
  <r>
    <s v="515911130315"/>
    <s v="PARTICIAPCIONES FEDERALES 2026"/>
    <s v="01"/>
    <s v="Gobierno"/>
    <s v="0103"/>
    <s v="Coordinacion de la politica de gobierno"/>
    <s v="010304"/>
    <s v="_x0009_Función Pública"/>
    <s v="M"/>
    <s v="Actividades de apoyo administrativo desarrolladas "/>
    <n v="1"/>
    <s v="TLAJO DE PAZ"/>
    <s v="Gasto Corriente"/>
    <n v="1000"/>
    <s v="SERVICIOS PERSONALES"/>
    <s v="13"/>
    <s v="DESPLIEGUE OPERATIVO COMISARIA DE LA POLICIA"/>
    <s v="159"/>
    <s v="Otras prestaciones sociales y económicas"/>
    <s v="15901"/>
    <s v="OTRAS PRESTACIONES SOCIALES Y ECON?MICAS"/>
    <x v="19"/>
    <x v="17"/>
    <n v="1591"/>
    <s v="0005"/>
    <x v="4"/>
    <s v="0008"/>
    <s v="DIRECCIÓN DE ADMINISTRACIÓN DE PERSONAL"/>
    <s v="OTRAS PRESTACIONES SOCIALES Y ECONÓMICAS-RECURSOS FEDERALES-COMISARIA"/>
    <n v="0"/>
    <n v="7473563.8399999999"/>
    <n v="7473563.8399999999"/>
    <n v="7473563.8399999999"/>
    <n v="0"/>
    <n v="0"/>
    <n v="0"/>
    <n v="9319559.6500000004"/>
    <n v="9319559.6500000004"/>
    <n v="9319559.6500000004"/>
    <n v="7473563.8399999999"/>
    <n v="0"/>
    <n v="7473563.8399999999"/>
  </r>
  <r>
    <s v="515911130316"/>
    <s v="PARTICIAPCIONES ESTATALES 2026"/>
    <s v="01"/>
    <s v="Gobierno"/>
    <s v="0103"/>
    <s v="Coordinacion de la politica de gobierno"/>
    <s v="010304"/>
    <s v="_x0009_Función Pública"/>
    <s v="M"/>
    <s v="Actividades de apoyo administrativo desarrolladas "/>
    <n v="1"/>
    <s v="TLAJO DE PAZ"/>
    <s v="Gasto Corriente"/>
    <n v="1000"/>
    <s v="SERVICIOS PERSONALES"/>
    <s v="13"/>
    <s v="DESPLIEGUE OPERATIVO COMISARIA DE LA POLICIA"/>
    <s v="159"/>
    <s v="Otras prestaciones sociales y económicas"/>
    <s v="15901"/>
    <s v="OTRAS PRESTACIONES SOCIALES Y ECON?MICAS"/>
    <x v="19"/>
    <x v="17"/>
    <n v="1591"/>
    <s v="0005"/>
    <x v="4"/>
    <s v="0008"/>
    <s v="DIRECCIÓN DE ADMINISTRACIÓN DE PERSONAL"/>
    <s v="OTRAS PRESTACIONES SOCIALES Y ECONÓMICAS-RECURSOS ESTATALES-COMISARIA"/>
    <n v="26077752.859999999"/>
    <n v="-7473563.8399999999"/>
    <n v="18604189.02"/>
    <n v="18604189.02"/>
    <n v="0"/>
    <n v="0"/>
    <n v="0"/>
    <n v="492100"/>
    <n v="492100"/>
    <n v="492100"/>
    <n v="18604189.02"/>
    <n v="0"/>
    <n v="18604189.02"/>
  </r>
  <r>
    <s v="516111120015"/>
    <s v="PARTICIAPCIONES FEDER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61"/>
    <s v="Previsiones de carácter laboral, económica y de seguridad social"/>
    <s v="16101"/>
    <s v="Previsiones de carácter laboral, económica y de seguridad social"/>
    <x v="0"/>
    <x v="0"/>
    <n v="1611"/>
    <s v="0005"/>
    <x v="4"/>
    <s v="0008"/>
    <s v="DIRECCIÓN DE ADMINISTRACIÓN DE PERSONAL"/>
    <s v="PREVISIONES DE CARACTER LABORAL, ECONOMICA Y DE SEGURIDAD SOCIAL-RECURSOS FEDERALES-SIN DESCRIPCIÓN PARA DESTINOS 00"/>
    <n v="23638562.140000001"/>
    <n v="-23638562.140000001"/>
    <n v="0"/>
    <n v="0"/>
    <n v="0"/>
    <n v="0"/>
    <n v="0"/>
    <n v="0"/>
    <n v="0"/>
    <n v="0"/>
    <n v="0"/>
    <n v="0"/>
    <n v="0"/>
  </r>
  <r>
    <s v="516111120016"/>
    <s v="PARTICIAPCIONES ESTAT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1000"/>
    <s v="SERVICIOS PERSONALES"/>
    <s v="12"/>
    <s v="SERVICIOS PERSONALES"/>
    <s v="161"/>
    <s v="Previsiones de carácter laboral, económica y de seguridad social"/>
    <s v="16101"/>
    <s v="Previsiones de carácter laboral, económica y de seguridad social"/>
    <x v="0"/>
    <x v="0"/>
    <n v="1611"/>
    <s v="0005"/>
    <x v="4"/>
    <s v="0008"/>
    <s v="DIRECCIÓN DE ADMINISTRACIÓN DE PERSONAL"/>
    <s v="PREVISIONES DE CARACTER LABORAL, ECONOMICA Y DE SEGURIDAD SOCIAL-RECURSOS ESTATALES-SIN DESCRIPCIÓN PARA DESTINOS 00"/>
    <n v="6193943.2800000003"/>
    <n v="-6193943.2800000003"/>
    <n v="0"/>
    <n v="0"/>
    <n v="0"/>
    <n v="0"/>
    <n v="0"/>
    <n v="0"/>
    <n v="0"/>
    <n v="0"/>
    <n v="0"/>
    <n v="0"/>
    <n v="0"/>
  </r>
  <r>
    <s v="517111137026"/>
    <s v="SUBSIDIO A LA POLICIA METROPOLITANA 2026"/>
    <s v="01"/>
    <s v="Gobierno"/>
    <s v="0103"/>
    <s v="Coordinacion de la politica de gobierno"/>
    <s v="010304"/>
    <s v="_x0009_Función Pública"/>
    <s v="M"/>
    <s v="Actividades de apoyo administrativo desarrolladas "/>
    <n v="1"/>
    <s v="TLAJO DE PAZ"/>
    <s v="Gasto Corriente"/>
    <n v="1000"/>
    <s v="SERVICIOS PERSONALES"/>
    <s v="13"/>
    <s v="DESPLIEGUE OPERATIVO COMISARIA DE LA POLICIA"/>
    <s v="171"/>
    <s v="Estímulos"/>
    <s v="17101"/>
    <s v="ESTÍMULOS"/>
    <x v="21"/>
    <x v="19"/>
    <n v="1711"/>
    <s v="0005"/>
    <x v="4"/>
    <s v="0008"/>
    <s v="DIRECCIÓN DE ADMINISTRACIÓN DE PERSONAL"/>
    <s v="ESTÍMULOS-RECURSOS ESTATALES-OPERATIVOS POLICIA METROPOLITANA"/>
    <n v="0"/>
    <n v="23000000"/>
    <n v="23000000"/>
    <n v="23000000"/>
    <n v="0"/>
    <n v="0"/>
    <n v="0"/>
    <n v="8558463.7599999998"/>
    <n v="8558463.7599999998"/>
    <n v="8558463.7599999998"/>
    <n v="23000000"/>
    <n v="0"/>
    <n v="23000000"/>
  </r>
  <r>
    <s v="517111137126"/>
    <s v="SUBSIDIO A LA POLICIA METROPOLITANA 2026"/>
    <s v="01"/>
    <s v="Gobierno"/>
    <s v="0103"/>
    <s v="Coordinacion de la politica de gobierno"/>
    <s v="010304"/>
    <s v="_x0009_Función Pública"/>
    <s v="M"/>
    <s v="Actividades de apoyo administrativo desarrolladas "/>
    <n v="1"/>
    <s v="TLAJO DE PAZ"/>
    <s v="Gasto Corriente"/>
    <n v="1000"/>
    <s v="SERVICIOS PERSONALES"/>
    <s v="13"/>
    <s v="DESPLIEGUE OPERATIVO COMISARIA DE LA POLICIA"/>
    <s v="171"/>
    <s v="Estímulos"/>
    <s v="17101"/>
    <s v="ESTÍMULOS"/>
    <x v="22"/>
    <x v="20"/>
    <n v="1711"/>
    <s v="0005"/>
    <x v="4"/>
    <s v="0008"/>
    <s v="DIRECCIÓN DE ADMINISTRACIÓN DE PERSONAL"/>
    <s v="ESTÍMULOS-RECURSOS ESTATALES-COMISIONADOS POLICIA METROPOLITANA"/>
    <n v="0"/>
    <n v="2688400"/>
    <n v="2688400"/>
    <n v="2688400"/>
    <n v="0"/>
    <n v="0"/>
    <n v="0"/>
    <n v="929500"/>
    <n v="929500"/>
    <n v="929500"/>
    <n v="2688400"/>
    <n v="0"/>
    <n v="2688400"/>
  </r>
  <r>
    <s v="533910120011"/>
    <s v="RECURSOS FISC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3000"/>
    <s v="SERVICIOS GENERALES"/>
    <s v="12"/>
    <s v="SERVICIOS PERSONALES"/>
    <s v="339"/>
    <s v="Servicios profesionales, científicos y técnicos integrales"/>
    <s v="33901"/>
    <s v="SERVICIOS PROFESIONALES, CIENTÍFICOS Y TÉCNICOS INTEGRALES"/>
    <x v="0"/>
    <x v="0"/>
    <n v="3391"/>
    <s v="0005"/>
    <x v="4"/>
    <s v="0008"/>
    <s v="DIRECCIÓN DE ADMINISTRACIÓN DE PERSONAL"/>
    <s v="SERVICIOS PROFESIONALES, CIENTÍFICOS Y TÉCNICOS INTEGRALES-RECURSOS FISCALES-SIN DESCRIPCIÓN PARA DESTINOS 00"/>
    <n v="0"/>
    <n v="10000000"/>
    <n v="10000000"/>
    <n v="10000000"/>
    <n v="0"/>
    <n v="0"/>
    <n v="0"/>
    <n v="0"/>
    <n v="0"/>
    <n v="0"/>
    <n v="10000000"/>
    <n v="0"/>
    <n v="10000000"/>
  </r>
  <r>
    <s v="539110120011"/>
    <s v="RECURSOS FISC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3000"/>
    <s v="SERVICIOS GENERALES"/>
    <s v="12"/>
    <s v="SERVICIOS PERSONALES"/>
    <s v="391"/>
    <s v="Servicios funerarios y de cementerios"/>
    <s v="39101"/>
    <s v="SERVICIOS FUNERARIOS Y DE CEMENTERIOS"/>
    <x v="0"/>
    <x v="0"/>
    <n v="3911"/>
    <s v="0005"/>
    <x v="4"/>
    <s v="0008"/>
    <s v="DIRECCIÓN DE ADMINISTRACIÓN DE PERSONAL"/>
    <s v="SERVICIOS FUNERARIOS Y DE CEMENTERIOS-RECURSOS FISCALES-SIN DESCRIPCIÓN PARA DESTINOS 00"/>
    <n v="500000"/>
    <n v="0"/>
    <n v="500000"/>
    <n v="500000"/>
    <n v="0"/>
    <n v="0"/>
    <n v="0"/>
    <n v="0"/>
    <n v="0"/>
    <n v="0"/>
    <n v="500000"/>
    <n v="0"/>
    <n v="500000"/>
  </r>
  <r>
    <s v="539410120011"/>
    <s v="RECURSOS FISCALES 2026"/>
    <s v="01"/>
    <s v="Gobierno"/>
    <s v="0103"/>
    <s v="Coordinacion de la politica de gobierno"/>
    <s v="010304"/>
    <s v="_x0009_Función Pública"/>
    <s v="M"/>
    <s v="Actividades de apoyo administrativo desarrolladas "/>
    <n v="4"/>
    <s v="TLAJO EFICIENTE"/>
    <s v="Gasto Corriente"/>
    <n v="3000"/>
    <s v="SERVICIOS GENERALES"/>
    <s v="12"/>
    <s v="SERVICIOS PERSONALES"/>
    <s v="394"/>
    <s v="Sentencias y resoluciones por autoridad competente"/>
    <s v="39401"/>
    <s v="SENTENCIAS Y RESOLUCIONES POR AUTORIDAD COMPETENTE"/>
    <x v="0"/>
    <x v="0"/>
    <n v="3941"/>
    <s v="0005"/>
    <x v="4"/>
    <s v="0008"/>
    <s v="DIRECCIÓN DE ADMINISTRACIÓN DE PERSONAL"/>
    <s v="SENTENCIAS Y RESOLUCIONES POR AUTORIDAD COMPETENTE-RECURSOS FISCALES-SIN DESCRIPCIÓN PARA DESTINOS 00"/>
    <n v="20000000"/>
    <n v="0"/>
    <n v="10000000"/>
    <n v="20000000"/>
    <n v="10000000"/>
    <n v="0"/>
    <n v="0"/>
    <n v="1187662.3999999999"/>
    <n v="1274728.55"/>
    <n v="593831.19999999995"/>
    <n v="10000000"/>
    <n v="8000000"/>
    <n v="18000000"/>
  </r>
  <r>
    <s v="52211014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14"/>
    <s v="ATENCIÓN A EVENTOS DEL GOBIERNO MUNICIPAL"/>
    <s v="221"/>
    <s v="Productos alimenticios para personas"/>
    <s v="22101"/>
    <s v="PRODUCTOS ALIMENTICIOS PARA PERSONAS"/>
    <x v="0"/>
    <x v="0"/>
    <n v="2211"/>
    <s v="0006"/>
    <x v="5"/>
    <s v="0009"/>
    <s v="DIRECCIÓN DE RELACIONES PÚBLICAS"/>
    <s v="PRODUCTOS ALIMENTICIOS PARA PERSONAS-RECURSOS FISCALES-SIN DESCRIPCIÓN PARA DESTINOS 00"/>
    <n v="150000"/>
    <n v="0"/>
    <n v="150000"/>
    <n v="150000"/>
    <n v="0"/>
    <n v="0"/>
    <n v="0"/>
    <n v="0"/>
    <n v="0"/>
    <n v="0"/>
    <n v="150000"/>
    <n v="0"/>
    <n v="150000"/>
  </r>
  <r>
    <s v="52461014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14"/>
    <s v="ATENCIÓN A EVENTOS DEL GOBIERNO MUNICIPAL"/>
    <s v="246"/>
    <s v="Material eléctrico y electrónico"/>
    <s v="24601"/>
    <s v="MATERIAL ELÉCTRICO Y ELECTR?NICO"/>
    <x v="0"/>
    <x v="0"/>
    <n v="2461"/>
    <s v="0006"/>
    <x v="5"/>
    <s v="0009"/>
    <s v="DIRECCIÓN DE RELACIONES PÚBLICAS"/>
    <s v="MATERIAL ELÉCTRICO Y ELECTRÓNICO-RECURSOS FISCALES-SIN DESCRIPCIÓN PARA DESTINOS 00"/>
    <n v="5000"/>
    <n v="0"/>
    <n v="5000"/>
    <n v="5000"/>
    <n v="0"/>
    <n v="0"/>
    <n v="0"/>
    <n v="0"/>
    <n v="0"/>
    <n v="0"/>
    <n v="5000"/>
    <n v="0"/>
    <n v="5000"/>
  </r>
  <r>
    <s v="535810152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15"/>
    <s v="SEGUIMIENTO A LA AGENDA MUNICIPAL"/>
    <s v="358"/>
    <s v="Servicios de limpieza y manejo de desechos"/>
    <s v="35801"/>
    <s v="SERVICIOS DE LIMPIEZA Y MANEJO DE DESECHOS"/>
    <x v="23"/>
    <x v="21"/>
    <n v="3581"/>
    <s v="0006"/>
    <x v="5"/>
    <s v="0010"/>
    <s v="DIRECCIÓN DE PROTOCOLO"/>
    <s v="SERVICIOS DE LIMPIEZA Y MANEJO DE DESECHOS-RECURSOS FISCALES-LIMPIEZA DE MOBILIARIO"/>
    <n v="3000"/>
    <n v="0"/>
    <n v="3000"/>
    <n v="3000"/>
    <n v="0"/>
    <n v="0"/>
    <n v="0"/>
    <n v="0"/>
    <n v="0"/>
    <n v="0"/>
    <n v="3000"/>
    <n v="0"/>
    <n v="3000"/>
  </r>
  <r>
    <s v="5382101515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15"/>
    <s v="SEGUIMIENTO A LA AGENDA MUNICIPAL"/>
    <s v="382"/>
    <s v="Gastos de orden social y cultural"/>
    <s v="38201"/>
    <s v="GASTOS DE ORDEN  SOCIAL Y CULTURAL"/>
    <x v="24"/>
    <x v="22"/>
    <n v="3821"/>
    <s v="0006"/>
    <x v="5"/>
    <s v="0010"/>
    <s v="DIRECCIÓN DE PROTOCOLO"/>
    <s v="GASTOS DE ORDEN  SOCIAL Y CULTURAL-RECURSOS FISCALES-POSADA GENERAL"/>
    <n v="2700000"/>
    <n v="0"/>
    <n v="2700000"/>
    <n v="2700000"/>
    <n v="0"/>
    <n v="686807"/>
    <n v="0"/>
    <n v="0"/>
    <n v="0"/>
    <n v="0"/>
    <n v="2013193"/>
    <n v="0"/>
    <n v="2700000"/>
  </r>
  <r>
    <s v="5382101516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15"/>
    <s v="SEGUIMIENTO A LA AGENDA MUNICIPAL"/>
    <s v="382"/>
    <s v="Gastos de orden social y cultural"/>
    <s v="38201"/>
    <s v="GASTOS DE ORDEN  SOCIAL Y CULTURAL"/>
    <x v="25"/>
    <x v="23"/>
    <n v="3821"/>
    <s v="0006"/>
    <x v="5"/>
    <s v="0010"/>
    <s v="DIRECCIÓN DE PROTOCOLO"/>
    <s v="GASTOS DE ORDEN  SOCIAL Y CULTURAL-RECURSOS FISCALES-EVENTOS DE LA AGENDA MUNICIPAL"/>
    <n v="1500000"/>
    <n v="5800000"/>
    <n v="7300000"/>
    <n v="7300000"/>
    <n v="0"/>
    <n v="1300000"/>
    <n v="5800000"/>
    <n v="0"/>
    <n v="0"/>
    <n v="0"/>
    <n v="6000000"/>
    <n v="0"/>
    <n v="7300000"/>
  </r>
  <r>
    <s v="5382101517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15"/>
    <s v="SEGUIMIENTO A LA AGENDA MUNICIPAL"/>
    <s v="382"/>
    <s v="Gastos de orden social y cultural"/>
    <s v="38201"/>
    <s v="GASTOS DE ORDEN  SOCIAL Y CULTURAL"/>
    <x v="26"/>
    <x v="24"/>
    <n v="3821"/>
    <s v="0006"/>
    <x v="5"/>
    <s v="0010"/>
    <s v="DIRECCIÓN DE PROTOCOLO"/>
    <s v="GASTOS DE ORDEN  SOCIAL Y CULTURAL-RECURSOS FISCALES-INFORME DE GOBIERNO"/>
    <n v="1500000"/>
    <n v="0"/>
    <n v="1500000"/>
    <n v="1500000"/>
    <n v="0"/>
    <n v="0"/>
    <n v="0"/>
    <n v="0"/>
    <n v="0"/>
    <n v="0"/>
    <n v="1500000"/>
    <n v="0"/>
    <n v="1500000"/>
  </r>
  <r>
    <s v="5512101518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de Capital"/>
    <n v="5000"/>
    <s v="BIENES MUEBLES, INMUEBLES E INTANGIBLES"/>
    <s v="15"/>
    <s v="SEGUIMIENTO A LA AGENDA MUNICIPAL"/>
    <s v="512"/>
    <s v="Muebles, excepto de oficina y estantería"/>
    <s v="51201"/>
    <s v="MUEBLES, EXCEPTO DE OFICINA Y ESTANTER?A"/>
    <x v="27"/>
    <x v="25"/>
    <n v="5121"/>
    <s v="0006"/>
    <x v="5"/>
    <s v="0010"/>
    <s v="DIRECCIÓN DE PROTOCOLO"/>
    <s v="MUEBLES, EXCEPTO DE OFICINA Y ESTANTERÍA-RECURSOS FISCALES-COMPRA DE MOBILIARIO"/>
    <n v="1000000"/>
    <n v="0"/>
    <n v="1000000"/>
    <n v="1000000"/>
    <n v="0"/>
    <n v="0"/>
    <n v="0"/>
    <n v="0"/>
    <n v="0"/>
    <n v="0"/>
    <n v="1000000"/>
    <n v="0"/>
    <n v="1000000"/>
  </r>
  <r>
    <s v="5339101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16"/>
    <s v="PROCESOS ESTADISTICOS DEL MUNICIPIO"/>
    <s v="339"/>
    <s v="Servicios profesionales, científicos y técnicos integrales"/>
    <s v="33901"/>
    <s v="SERVICIOS PROFESIONALES, CIENTÍFICOS Y TÉCNICOS INTEGRALES"/>
    <x v="0"/>
    <x v="0"/>
    <n v="3391"/>
    <s v="0006"/>
    <x v="5"/>
    <s v="0011"/>
    <s v="DIRECCIÓN DE CENSOS Y ESTADISTICAS"/>
    <s v="SERVICIOS PROFESIONALES, CIENTÍFICOS Y TÉCNICOS INTEGRALES-RECURSOS FISCALES-SIN DESCRIPCIÓN PARA DESTINOS 00"/>
    <n v="3985000"/>
    <n v="3300000"/>
    <n v="7285000"/>
    <n v="7285000"/>
    <n v="0"/>
    <n v="5149096.3899999997"/>
    <n v="0"/>
    <n v="0"/>
    <n v="0"/>
    <n v="0"/>
    <n v="2135903.6100000003"/>
    <n v="0"/>
    <n v="7285000"/>
  </r>
  <r>
    <s v="52711017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2000"/>
    <s v="MATERIALES Y SUMINISTROS"/>
    <s v="17"/>
    <s v="SEGUIMIENTO A LA POLÍTICA PÚBLICA DE GOBIERNO E IMAGEN INSTITUCIONAL"/>
    <s v="271"/>
    <s v="Vestuario y uniformes"/>
    <s v="27101"/>
    <s v="VESTUARIO Y UNIFORMES"/>
    <x v="0"/>
    <x v="0"/>
    <n v="2711"/>
    <s v="0006"/>
    <x v="5"/>
    <s v="0012"/>
    <s v="DESPACHO DE LA JEFATURA DE GABINETE"/>
    <s v="VESTUARIO Y UNIFORMES-RECURSOS FISCALES-SIN DESCRIPCIÓN PARA DESTINOS 00"/>
    <n v="1000000"/>
    <n v="0"/>
    <n v="1000000"/>
    <n v="1000000"/>
    <n v="0"/>
    <n v="0"/>
    <n v="0"/>
    <n v="0"/>
    <n v="0"/>
    <n v="0"/>
    <n v="1000000"/>
    <n v="0"/>
    <n v="1000000"/>
  </r>
  <r>
    <s v="53361017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17"/>
    <s v="SEGUIMIENTO A LA POLÍTICA PÚBLICA DE GOBIERNO E IMAGEN INSTITUCIONAL"/>
    <s v="336"/>
    <s v="Servicios de apoyo administrativo, traducción, fotocopiado e impresión"/>
    <s v="33601"/>
    <s v="SERVICIOS DE APOYO ADMINISTRATIVO, FOTOCOPIADO E IMPRESI?N"/>
    <x v="0"/>
    <x v="0"/>
    <n v="3361"/>
    <s v="0006"/>
    <x v="5"/>
    <s v="0012"/>
    <s v="DESPACHO DE LA JEFATURA DE GABINETE"/>
    <s v="SERVICIOS DE APOYO ADMINISTRATIVO, FOTOCOPIADO E IMPRESIÓN-RECURSOS FISCALES-SIN DESCRIPCIÓN PARA DESTINOS 00"/>
    <n v="10000000"/>
    <n v="0"/>
    <n v="10000000"/>
    <n v="10000000"/>
    <n v="0"/>
    <n v="680983.8"/>
    <n v="3230581.67"/>
    <n v="0"/>
    <n v="0"/>
    <n v="0"/>
    <n v="9319016.1999999993"/>
    <n v="0"/>
    <n v="10000000"/>
  </r>
  <r>
    <s v="53711017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17"/>
    <s v="SEGUIMIENTO A LA POLÍTICA PÚBLICA DE GOBIERNO E IMAGEN INSTITUCIONAL"/>
    <s v="371"/>
    <s v="Pasajes aéreos"/>
    <s v="37101"/>
    <s v="PASAJES AÉREOS"/>
    <x v="0"/>
    <x v="0"/>
    <n v="3711"/>
    <s v="0006"/>
    <x v="5"/>
    <s v="0012"/>
    <s v="DESPACHO DE LA JEFATURA DE GABINETE"/>
    <s v="PASAJES AÉREOS-RECURSOS FISCALES-SIN DESCRIPCIÓN PARA DESTINOS 00"/>
    <n v="30000"/>
    <n v="0"/>
    <n v="30000"/>
    <n v="30000"/>
    <n v="0"/>
    <n v="0"/>
    <n v="0"/>
    <n v="0"/>
    <n v="0"/>
    <n v="0"/>
    <n v="30000"/>
    <n v="0"/>
    <n v="30000"/>
  </r>
  <r>
    <s v="53751017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17"/>
    <s v="SEGUIMIENTO A LA POLÍTICA PÚBLICA DE GOBIERNO E IMAGEN INSTITUCIONAL"/>
    <s v="375"/>
    <s v="Viáticos en el país"/>
    <s v="37501"/>
    <s v="VI?TICOS EN EL PA?S"/>
    <x v="0"/>
    <x v="0"/>
    <n v="3751"/>
    <s v="0006"/>
    <x v="5"/>
    <s v="0012"/>
    <s v="DESPACHO DE LA JEFATURA DE GABINETE"/>
    <s v="VIÁTICOS EN EL PAÍS-RECURSOS FISCALES-SIN DESCRIPCIÓN PARA DESTINOS 00"/>
    <n v="50000"/>
    <n v="0"/>
    <n v="50000"/>
    <n v="50000"/>
    <n v="0"/>
    <n v="0"/>
    <n v="0"/>
    <n v="0"/>
    <n v="0"/>
    <n v="0"/>
    <n v="50000"/>
    <n v="0"/>
    <n v="50000"/>
  </r>
  <r>
    <s v="5445101719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4000"/>
    <s v="TRANSFERENCIAS, ASIGNACIONES, SUBSIDIOS Y OTRAS AYUDAS"/>
    <s v="17"/>
    <s v="SEGUIMIENTO A LA POLÍTICA PÚBLICA DE GOBIERNO E IMAGEN INSTITUCIONAL"/>
    <s v="445"/>
    <s v="Ayudas sociales a instituciones sin fines de lucro"/>
    <s v="44501"/>
    <s v="AYUDAS SOCIALES A INSTITUCIONES SIN FINES DE LUCRO"/>
    <x v="28"/>
    <x v="26"/>
    <n v="4451"/>
    <s v="0006"/>
    <x v="5"/>
    <s v="0012"/>
    <s v="DESPACHO DE LA JEFATURA DE GABINETE"/>
    <s v="AYUDAS SOCIALES A INSTITUCIONES SIN FINES DE LUCRO-RECURSOS FISCALES-FIL"/>
    <n v="500000"/>
    <n v="0"/>
    <n v="500000"/>
    <n v="500000"/>
    <n v="0"/>
    <n v="0"/>
    <n v="0"/>
    <n v="0"/>
    <n v="0"/>
    <n v="0"/>
    <n v="500000"/>
    <n v="0"/>
    <n v="500000"/>
  </r>
  <r>
    <s v="53391018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18"/>
    <s v="COMUNICACIÓN ESTRATÉGICA DEL GOBIERNO"/>
    <s v="339"/>
    <s v="Servicios profesionales, científicos y técnicos integrales"/>
    <s v="33901"/>
    <s v="SERVICIOS PROFESIONALES, CIENTÍFICOS Y TÉCNICOS INTEGRALES"/>
    <x v="0"/>
    <x v="0"/>
    <n v="3391"/>
    <s v="0006"/>
    <x v="5"/>
    <s v="0013"/>
    <s v="COORDINACION GENERAL DE COMUNICACIÓN EST"/>
    <s v="SERVICIOS PROFESIONALES, CIENTÍFICOS Y TÉCNICOS INTEGRALES-RECURSOS FISCALES 2026-SIN DESCRIPCIÓN PARA DESTINOS 00"/>
    <n v="0"/>
    <n v="835200"/>
    <n v="835200"/>
    <n v="0"/>
    <n v="-835200"/>
    <n v="0"/>
    <n v="0"/>
    <n v="0"/>
    <n v="0"/>
    <n v="0"/>
    <n v="835200"/>
    <n v="0"/>
    <n v="835200"/>
  </r>
  <r>
    <s v="53611018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18"/>
    <s v="COMUNICACIÓN ESTRATÉGICA DEL GOBIERNO"/>
    <s v="361"/>
    <s v="Difusión por radio, televisión y otros medios de mensajes sobre programas y actividades gubernamentales"/>
    <s v="36101"/>
    <s v="DIFUSI?N POR RADIO, TELEVISI?N Y OTROS MEDIOS DE MENSAJES SOBRE PROGRAMAS Y ACTIVIDADES GUBERNAMENTALES"/>
    <x v="0"/>
    <x v="0"/>
    <n v="3611"/>
    <s v="0006"/>
    <x v="5"/>
    <s v="0013"/>
    <s v="COORDINACION GENERAL DE COMUNICACIÓN EST"/>
    <s v="DIFUSIÓN POR RADIO, TELEVISIÓN Y OTROS MEDIOS DE MENSAJES SOBRE PROGRAMAS Y ACTIVIDADES GUBERNAMENTALES-RECURSOS FISCALES-SIN DESCRIPCIÓN PARA DESTINOS 00"/>
    <n v="32506735.879999999"/>
    <n v="-2320560.7599999998"/>
    <n v="30186175.120000001"/>
    <n v="32506735.879999999"/>
    <n v="2320560.7599999979"/>
    <n v="200000.02"/>
    <n v="30476363.629999999"/>
    <n v="0"/>
    <n v="0"/>
    <n v="0"/>
    <n v="29986175.100000001"/>
    <n v="0"/>
    <n v="30186175.120000001"/>
  </r>
  <r>
    <s v="53631018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18"/>
    <s v="COMUNICACIÓN ESTRATÉGICA DEL GOBIERNO"/>
    <s v="363"/>
    <s v="Servicios de creatividad, preproducción y producción de publicidad, excepto Internet"/>
    <s v="36301"/>
    <s v="SERVICIOS DE CREATIVIDAD, PREPRODUCCI?N Y PRODUCCI?N DE PUBLICIDAD, EXCEPTO INTERNET"/>
    <x v="0"/>
    <x v="0"/>
    <n v="3631"/>
    <s v="0006"/>
    <x v="5"/>
    <s v="0013"/>
    <s v="COORDINACION GENERAL DE COMUNICACIÓN EST"/>
    <s v="SERVICIOS DE CREATIVIDAD, PREPRODUCCIÓN Y PRODUCCIÓN DE PUBLICIDAD, EXCEPTO INTERNET-RECURSOS FISCALES-SIN DESCRIPCIÓN PARA DESTINOS 00"/>
    <n v="6600000"/>
    <n v="860000"/>
    <n v="7460000"/>
    <n v="7460000"/>
    <n v="0"/>
    <n v="0"/>
    <n v="7200000"/>
    <n v="0"/>
    <n v="0"/>
    <n v="0"/>
    <n v="7460000"/>
    <n v="0"/>
    <n v="7460000"/>
  </r>
  <r>
    <s v="53651018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18"/>
    <s v="COMUNICACIÓN ESTRATÉGICA DEL GOBIERNO"/>
    <s v="365"/>
    <s v="Servicios de la industria fílmica, del sonido y del video"/>
    <s v="36501"/>
    <s v="SERVICIOS DE LA INDUSTRIA F?LMICA, DEL SONIDO Y DEL VIDEO"/>
    <x v="0"/>
    <x v="0"/>
    <n v="3651"/>
    <s v="0006"/>
    <x v="5"/>
    <s v="0013"/>
    <s v="COORDINACION GENERAL DE COMUNICACIÓN EST"/>
    <s v="SERVICIOS DE LA INDUSTRIA FÍLMICA, DEL SONIDO Y DEL VIDEO-RECURSOS FISCALES-SIN DESCRIPCIÓN PARA DESTINOS 00"/>
    <n v="4200000"/>
    <n v="564196.36"/>
    <n v="4764196.3600000003"/>
    <n v="4200000"/>
    <n v="-564196.36000000034"/>
    <n v="0"/>
    <n v="3765680.01"/>
    <n v="0"/>
    <n v="0"/>
    <n v="0"/>
    <n v="4764196.3600000003"/>
    <n v="0"/>
    <n v="4764196.3600000003"/>
  </r>
  <r>
    <s v="53661018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4"/>
    <s v="TLAJO EFICIENTE"/>
    <s v="Gasto Corriente"/>
    <n v="3000"/>
    <s v="SERVICIOS GENERALES"/>
    <s v="18"/>
    <s v="COMUNICACIÓN ESTRATÉGICA DEL GOBIERNO"/>
    <s v="366"/>
    <s v="Servicio de creación y difusión de contenido exclusivamente a través de Internet"/>
    <s v="36601"/>
    <s v="SERVICIO DE CREACI?N Y DIFUSI?N DE CONTENIDO EXCLUSIVAMENTE A  TRAVÉS DE INTERNET"/>
    <x v="0"/>
    <x v="0"/>
    <n v="3661"/>
    <s v="0006"/>
    <x v="5"/>
    <s v="0013"/>
    <s v="COORDINACION GENERAL DE COMUNICACIÓN EST"/>
    <s v="SERVICIO DE CREACIÓN Y DIFUSIÓN DE CONTENIDO EXCLUSIVAMENTE A  TRAVÉS DE INTERNET-RECURSOS FISCALES-SIN DESCRIPCIÓN PARA DESTINOS 00"/>
    <n v="6223395"/>
    <n v="61164.4"/>
    <n v="6284559.4000000004"/>
    <n v="5363395"/>
    <n v="-921164.40000000037"/>
    <n v="0"/>
    <n v="4582660"/>
    <n v="0"/>
    <n v="0"/>
    <n v="0"/>
    <n v="6284559.4000000004"/>
    <n v="0"/>
    <n v="6284559.4000000004"/>
  </r>
  <r>
    <s v="5259101914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6"/>
    <s v="TLAJO A FUTURO"/>
    <s v="Gasto Corriente"/>
    <n v="2000"/>
    <s v="MATERIALES Y SUMINISTROS"/>
    <s v="19"/>
    <s v="GENERAR PLANES Y ACCIONES ESTRATEGICAS EN LAS DIFERENTES LOCALIDADES DEL MUNICIPIO"/>
    <s v="259"/>
    <s v="Otros productos químicos"/>
    <s v="25901"/>
    <s v="OTROS PRODUCTOS QU?MICOS"/>
    <x v="29"/>
    <x v="27"/>
    <n v="2591"/>
    <s v="0006"/>
    <x v="5"/>
    <s v="0014"/>
    <s v="COORDINACION GENERAL DE PROYECTOS ESTRATEGICOS"/>
    <s v="OTROS PRODUCTOS QUÍMICOS-RECURSOS FISCALES-COBRE IONIZADO"/>
    <n v="4000000"/>
    <n v="0"/>
    <n v="4000000"/>
    <n v="4000000"/>
    <n v="0"/>
    <n v="3997279.38"/>
    <n v="3819300"/>
    <n v="0"/>
    <n v="0"/>
    <n v="0"/>
    <n v="2720.6200000001118"/>
    <n v="0"/>
    <n v="4000000"/>
  </r>
  <r>
    <s v="5271101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6"/>
    <s v="TLAJO A FUTURO"/>
    <s v="Gasto Corriente"/>
    <n v="2000"/>
    <s v="MATERIALES Y SUMINISTROS"/>
    <s v="19"/>
    <s v="GENERAR PLANES Y ACCIONES ESTRATEGICAS EN LAS DIFERENTES LOCALIDADES DEL MUNICIPIO"/>
    <s v="271"/>
    <s v="Vestuario y uniformes"/>
    <s v="27101"/>
    <s v="VESTUARIO Y UNIFORMES"/>
    <x v="0"/>
    <x v="0"/>
    <n v="2711"/>
    <s v="0006"/>
    <x v="5"/>
    <s v="0014"/>
    <s v="COORDINACION GENERAL DE PROYECTOS ESTRATEGICOS"/>
    <s v="VESTUARIO Y UNIFORMES-RECURSOS FISCALES-SIN DESCRIPCIÓN PARA DESTINOS 00"/>
    <n v="100000"/>
    <n v="0"/>
    <n v="100000"/>
    <n v="100000"/>
    <n v="0"/>
    <n v="0"/>
    <n v="0"/>
    <n v="0"/>
    <n v="0"/>
    <n v="0"/>
    <n v="100000"/>
    <n v="0"/>
    <n v="100000"/>
  </r>
  <r>
    <s v="5291101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6"/>
    <s v="TLAJO A FUTURO"/>
    <s v="Gasto Corriente"/>
    <n v="2000"/>
    <s v="MATERIALES Y SUMINISTROS"/>
    <s v="19"/>
    <s v="GENERAR PLANES Y ACCIONES ESTRATEGICAS EN LAS DIFERENTES LOCALIDADES DEL MUNICIPIO"/>
    <s v="291"/>
    <s v="Herramientas menores"/>
    <s v="29101"/>
    <s v="HERRAMIENTAS MENORES"/>
    <x v="0"/>
    <x v="0"/>
    <n v="2911"/>
    <s v="0006"/>
    <x v="5"/>
    <s v="0014"/>
    <s v="COORDINACION GENERAL DE PROYECTOS ESTRATEGICOS"/>
    <s v="HERRAMIENTAS MENORES-RECURSOS FISCALES-SIN DESCRIPCIÓN PARA DESTINOS 00"/>
    <n v="300000"/>
    <n v="0"/>
    <n v="300000"/>
    <n v="300000"/>
    <n v="0"/>
    <n v="0"/>
    <n v="0"/>
    <n v="0"/>
    <n v="0"/>
    <n v="0"/>
    <n v="300000"/>
    <n v="0"/>
    <n v="300000"/>
  </r>
  <r>
    <s v="5336101965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6"/>
    <s v="TLAJO A FUTURO"/>
    <s v="Gasto Corriente"/>
    <n v="3000"/>
    <s v="SERVICIOS GENERALES"/>
    <s v="19"/>
    <s v="GENERAR PLANES Y ACCIONES ESTRATEGICAS EN LAS DIFERENTES LOCALIDADES DEL MUNICIPIO"/>
    <s v="336"/>
    <s v="Servicios de apoyo administrativo, traducción, fotocopiado e impresión"/>
    <s v="33601"/>
    <s v="SERVICIOS DE APOYO ADMINISTRATIVO, FOTOCOPIADO E IMPRESI?N"/>
    <x v="30"/>
    <x v="28"/>
    <n v="3361"/>
    <s v="0006"/>
    <x v="5"/>
    <s v="0014"/>
    <s v="COORDINACION GENERAL DE PROYECTOS ESTRATEGICOS"/>
    <s v="SERVICIOS DE APOYO ADMINISTRATIVO, FOTOCOPIADO E IMPRESIÓN-RECURSOS FISCALES-SEÑALETICA"/>
    <n v="500000"/>
    <n v="0"/>
    <n v="500000"/>
    <n v="500000"/>
    <n v="0"/>
    <n v="0"/>
    <n v="0"/>
    <n v="0"/>
    <n v="0"/>
    <n v="0"/>
    <n v="500000"/>
    <n v="0"/>
    <n v="500000"/>
  </r>
  <r>
    <s v="5567101966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6"/>
    <s v="TLAJO A FUTURO"/>
    <s v="Gasto de Capital"/>
    <n v="5000"/>
    <s v="BIENES MUEBLES, INMUEBLES E INTANGIBLES"/>
    <s v="19"/>
    <s v="GENERAR PLANES Y ACCIONES ESTRATEGICAS EN LAS DIFERENTES LOCALIDADES DEL MUNICIPIO"/>
    <s v="567"/>
    <s v="Herramientas y máquinas-herramienta"/>
    <s v="56701"/>
    <s v="HERRAMIENTAS Y M?QUINAS-HERRAMIENTA"/>
    <x v="31"/>
    <x v="29"/>
    <n v="5671"/>
    <s v="0006"/>
    <x v="5"/>
    <s v="0014"/>
    <s v="COORDINACION GENERAL DE PROYECTOS ESTRATEGICOS"/>
    <s v="HERRAMIENTAS Y MÁQUINAS-HERRAMIENTA-RECURSOS FISCALES-BARREDORA"/>
    <n v="200000"/>
    <n v="0"/>
    <n v="200000"/>
    <n v="200000"/>
    <n v="0"/>
    <n v="0"/>
    <n v="0"/>
    <n v="0"/>
    <n v="0"/>
    <n v="0"/>
    <n v="200000"/>
    <n v="0"/>
    <n v="200000"/>
  </r>
  <r>
    <s v="521810210011"/>
    <s v="RECURSOS FISCALES 2026"/>
    <s v="01"/>
    <s v="Gobierno"/>
    <s v="0107"/>
    <s v="Asuntos de orden público y de seguridad interior"/>
    <s v="010701"/>
    <s v="_x0009_Policía"/>
    <s v="E"/>
    <s v="Actividades del sector público, que realiza en for"/>
    <n v="1"/>
    <s v="TLAJO DE PAZ"/>
    <s v="Gasto Corriente"/>
    <n v="2000"/>
    <s v="MATERIALES Y SUMINISTROS"/>
    <s v="21"/>
    <s v="RONDINES DE VIGILANCIA"/>
    <s v="218"/>
    <s v="Materiales para el registro e identificación de bienes y personas"/>
    <s v="21801"/>
    <s v="MATERIALES PARA EL REGISTRO E IDENTIFICACI?N DE BIENES Y PERSONAS"/>
    <x v="0"/>
    <x v="0"/>
    <n v="2181"/>
    <s v="0007"/>
    <x v="6"/>
    <s v="0015"/>
    <s v="COMISARIA DE LA POLICIA PREVENTIVA MUNIC"/>
    <s v="MATERIALES PARA EL REGISTRO E IDENTIFICACIÓN DE BIENES Y PERSONAS-RECURSOS FISCALES-SIN DESCRIPCIÓN PARA DESTINOS 00"/>
    <n v="50000"/>
    <n v="0"/>
    <n v="50000"/>
    <n v="50000"/>
    <n v="0"/>
    <n v="0"/>
    <n v="0"/>
    <n v="0"/>
    <n v="0"/>
    <n v="0"/>
    <n v="50000"/>
    <n v="0"/>
    <n v="50000"/>
  </r>
  <r>
    <s v="522110210011"/>
    <s v="RECURSOS FISCALES 2026"/>
    <s v="01"/>
    <s v="Gobierno"/>
    <s v="0107"/>
    <s v="Asuntos de orden público y de seguridad interior"/>
    <s v="010701"/>
    <s v="_x0009_Policía"/>
    <s v="E"/>
    <s v="Actividades del sector público, que realiza en for"/>
    <n v="1"/>
    <s v="TLAJO DE PAZ"/>
    <s v="Gasto Corriente"/>
    <n v="2000"/>
    <s v="MATERIALES Y SUMINISTROS"/>
    <s v="21"/>
    <s v="RONDINES DE VIGILANCIA"/>
    <s v="221"/>
    <s v="Productos alimenticios para personas"/>
    <s v="22101"/>
    <s v="PRODUCTOS ALIMENTICIOS PARA PERSONAS"/>
    <x v="0"/>
    <x v="0"/>
    <n v="2211"/>
    <s v="0007"/>
    <x v="6"/>
    <s v="0015"/>
    <s v="COMISARIA DE LA POLICIA PREVENTIVA MUNIC"/>
    <s v="PRODUCTOS ALIMENTICIOS PARA PERSONAS-RECURSOS FISCALES-SIN DESCRIPCIÓN PARA DESTINOS 00"/>
    <n v="0"/>
    <n v="1200000"/>
    <n v="1200000"/>
    <n v="1200000"/>
    <n v="0"/>
    <n v="942500"/>
    <n v="0"/>
    <n v="0"/>
    <n v="0"/>
    <n v="0"/>
    <n v="257500"/>
    <n v="0"/>
    <n v="1200000"/>
  </r>
  <r>
    <s v="527110200011"/>
    <s v="RECURSOS FISCALES 2026"/>
    <s v="01"/>
    <s v="Gobierno"/>
    <s v="0107"/>
    <s v="Asuntos de orden público y de seguridad interior"/>
    <s v="010701"/>
    <s v="_x0009_Policía"/>
    <s v="E"/>
    <s v="Actividades del sector público, que realiza en for"/>
    <n v="1"/>
    <s v="TLAJO DE PAZ"/>
    <s v="Gasto Corriente"/>
    <n v="2000"/>
    <s v="MATERIALES Y SUMINISTROS"/>
    <s v="20"/>
    <s v="CAPACITACIONES Y RECLUTAMIENTO DE ELEMENTOS"/>
    <s v="271"/>
    <s v="Vestuario y uniformes"/>
    <s v="27101"/>
    <s v="VESTUARIO Y UNIFORMES"/>
    <x v="0"/>
    <x v="0"/>
    <n v="2711"/>
    <s v="0007"/>
    <x v="6"/>
    <s v="0015"/>
    <s v="COMISARIA DE LA POLICIA PREVENTIVA MUNIC"/>
    <s v="VESTUARIO Y UNIFORMES-RECURSOS FISCALES-SIN DESCRIPCIÓN PARA DESTINOS 00"/>
    <n v="1200000"/>
    <n v="0"/>
    <n v="1200000"/>
    <n v="1200000"/>
    <n v="0"/>
    <n v="0"/>
    <n v="0"/>
    <n v="0"/>
    <n v="0"/>
    <n v="0"/>
    <n v="1200000"/>
    <n v="0"/>
    <n v="1200000"/>
  </r>
  <r>
    <s v="528210210011"/>
    <s v="RECURSOS FISCALES 2026"/>
    <s v="01"/>
    <s v="Gobierno"/>
    <s v="0107"/>
    <s v="Asuntos de orden público y de seguridad interior"/>
    <s v="010701"/>
    <s v="_x0009_Policía"/>
    <s v="E"/>
    <s v="Actividades del sector público, que realiza en for"/>
    <n v="1"/>
    <s v="TLAJO DE PAZ"/>
    <s v="Gasto Corriente"/>
    <n v="2000"/>
    <s v="MATERIALES Y SUMINISTROS"/>
    <s v="21"/>
    <s v="RONDINES DE VIGILANCIA"/>
    <s v="282"/>
    <s v="Materiales de seguridad pública"/>
    <s v="28201"/>
    <s v="MATRIALES Y SUMINISTROS PARA SEGURIDAD"/>
    <x v="0"/>
    <x v="0"/>
    <n v="2821"/>
    <s v="0007"/>
    <x v="6"/>
    <s v="0015"/>
    <s v="COMISARIA DE LA POLICIA PREVENTIVA MUNIC"/>
    <s v="MATRIALES Y SUMINISTROS PARA SEGURIDAD-RECURSOS FISCALES-SIN DESCRIPCIÓN PARA DESTINOS 00"/>
    <n v="500000"/>
    <n v="0"/>
    <n v="500000"/>
    <n v="500000"/>
    <n v="0"/>
    <n v="0"/>
    <n v="0"/>
    <n v="0"/>
    <n v="0"/>
    <n v="0"/>
    <n v="500000"/>
    <n v="0"/>
    <n v="500000"/>
  </r>
  <r>
    <s v="528312200025"/>
    <s v="FONDO DE APORTACIONES AL FORTALECIMIENTO MUNICIPAL 2026 (FORTAMUN)"/>
    <s v="01"/>
    <s v="Gobierno"/>
    <s v="0107"/>
    <s v="Asuntos de orden público y de seguridad interior"/>
    <s v="010701"/>
    <s v="_x0009_Policía"/>
    <s v="E"/>
    <s v="Actividades del sector público, que realiza en for"/>
    <n v="1"/>
    <s v="TLAJO DE PAZ"/>
    <s v="Gasto Corriente"/>
    <n v="2000"/>
    <s v="MATERIALES Y SUMINISTROS"/>
    <s v="20"/>
    <s v="CAPACITACIONES Y RECLUTAMIENTO DE ELEMENTOS"/>
    <s v="283"/>
    <s v="Prendas de protección para seguridad pública y nacional"/>
    <s v="28301"/>
    <s v="PRENDAS DE PROTECCI?N PARA SEGURIDAD P?BLICA Y NACIONAL"/>
    <x v="0"/>
    <x v="0"/>
    <n v="2831"/>
    <s v="0007"/>
    <x v="6"/>
    <s v="0015"/>
    <s v="COMISARIA DE LA POLICIA PREVENTIVA MUNIC"/>
    <s v="PRENDAS DE PROTECCIÓN PARA SEGURIDAD PÚBLICA Y NACIONAL-RECURSOS FEDERALES-SIN DESCRIPCIÓN PARA DESTINOS 00"/>
    <n v="7200000"/>
    <n v="5170884.4400000004"/>
    <n v="12370884.439999999"/>
    <n v="12370884.439999999"/>
    <n v="0"/>
    <n v="7300365.3300000001"/>
    <n v="0"/>
    <n v="0"/>
    <n v="0"/>
    <n v="0"/>
    <n v="5070519.1099999994"/>
    <n v="0"/>
    <n v="12370884.439999999"/>
  </r>
  <r>
    <s v="531610210011"/>
    <s v="RECURSOS FISCALES 2026"/>
    <s v="01"/>
    <s v="Gobierno"/>
    <s v="0107"/>
    <s v="Asuntos de orden público y de seguridad interior"/>
    <s v="010701"/>
    <s v="_x0009_Policía"/>
    <s v="E"/>
    <s v="Actividades del sector público, que realiza en for"/>
    <n v="1"/>
    <s v="TLAJO DE PAZ"/>
    <s v="Gasto Corriente"/>
    <n v="3000"/>
    <s v="SERVICIOS GENERALES"/>
    <s v="21"/>
    <s v="RONDINES DE VIGILANCIA"/>
    <s v="316"/>
    <s v="Servicios de telecomunicaciones y satélites"/>
    <s v="31601"/>
    <s v="SERVICIOS DE TELECOMUNICACIONES Y SATÉLITES"/>
    <x v="0"/>
    <x v="0"/>
    <n v="3161"/>
    <s v="0007"/>
    <x v="6"/>
    <s v="0015"/>
    <s v="COMISARIA DE LA POLICIA PREVENTIVA MUNIC"/>
    <s v="SERVICIOS DE TELECOMUNICACIONES Y SATÉLITES-RECURSOS FISCALES-SIN DESCRIPCIÓN PARA DESTINOS 00"/>
    <n v="591000"/>
    <n v="0"/>
    <n v="591000"/>
    <n v="591000"/>
    <n v="0"/>
    <n v="0"/>
    <n v="0"/>
    <n v="0"/>
    <n v="0"/>
    <n v="0"/>
    <n v="591000"/>
    <n v="0"/>
    <n v="591000"/>
  </r>
  <r>
    <s v="533412200025"/>
    <s v="FONDO DE APORTACIONES AL FORTALECIMIENTO MUNICIPAL 2026 (FORTAMUN)"/>
    <s v="01"/>
    <s v="Gobierno"/>
    <s v="0107"/>
    <s v="Asuntos de orden público y de seguridad interior"/>
    <s v="010701"/>
    <s v="_x0009_Policía"/>
    <s v="E"/>
    <s v="Actividades del sector público, que realiza en for"/>
    <n v="1"/>
    <s v="TLAJO DE PAZ"/>
    <s v="Gasto Corriente"/>
    <n v="3000"/>
    <s v="SERVICIOS GENERALES"/>
    <s v="20"/>
    <s v="CAPACITACIONES Y RECLUTAMIENTO DE ELEMENTOS"/>
    <s v="334"/>
    <s v="Servicios de capacitación"/>
    <s v="33401"/>
    <s v="SERVICIOS DE CAPACITACI?N"/>
    <x v="0"/>
    <x v="0"/>
    <n v="3341"/>
    <s v="0007"/>
    <x v="6"/>
    <s v="0015"/>
    <s v="COMISARIA DE LA POLICIA PREVENTIVA MUNIC"/>
    <s v="SERVICIOS DE CAPACITACIÓN-RECURSOS FEDERALES-SIN DESCRIPCIÓN PARA DESTINOS 00"/>
    <n v="3000000"/>
    <n v="0"/>
    <n v="3000000"/>
    <n v="3000000"/>
    <n v="0"/>
    <n v="2978666.66"/>
    <n v="0"/>
    <n v="0"/>
    <n v="0"/>
    <n v="0"/>
    <n v="21333.339999999851"/>
    <n v="0"/>
    <n v="3000000"/>
  </r>
  <r>
    <s v="533610212111"/>
    <s v="RECURSOS FISCALES 2026"/>
    <s v="01"/>
    <s v="Gobierno"/>
    <s v="0107"/>
    <s v="Asuntos de orden público y de seguridad interior"/>
    <s v="010701"/>
    <s v="_x0009_Policía"/>
    <s v="E"/>
    <s v="Actividades del sector público, que realiza en for"/>
    <n v="1"/>
    <s v="TLAJO DE PAZ"/>
    <s v="Gasto Corriente"/>
    <n v="3000"/>
    <s v="SERVICIOS GENERALES"/>
    <s v="21"/>
    <s v="RONDINES DE VIGILANCIA"/>
    <s v="336"/>
    <s v="Servicios de apoyo administrativo, traducción, fotocopiado e impresión"/>
    <s v="33601"/>
    <s v="SERVICIOS DE APOYO ADMINISTRATIVO, FOTOCOPIADO E IMPRESI?N"/>
    <x v="32"/>
    <x v="30"/>
    <n v="3361"/>
    <s v="0007"/>
    <x v="6"/>
    <s v="0015"/>
    <s v="COMISARIA DE LA POLICIA PREVENTIVA MUNIC"/>
    <s v="SERVICIOS DE APOYO ADMINISTRATIVO, FOTOCOPIADO E IMPRESIÓN-RECURSOS FISCALES-FORMATOS IPH"/>
    <n v="1050000"/>
    <n v="0"/>
    <n v="1050000"/>
    <n v="1050000"/>
    <n v="0"/>
    <n v="0"/>
    <n v="0"/>
    <n v="0"/>
    <n v="0"/>
    <n v="0"/>
    <n v="1050000"/>
    <n v="0"/>
    <n v="1050000"/>
  </r>
  <r>
    <s v="533910210011"/>
    <s v="RECURSOS FISCALES 2026"/>
    <s v="01"/>
    <s v="Gobierno"/>
    <s v="0107"/>
    <s v="Asuntos de orden público y de seguridad interior"/>
    <s v="010701"/>
    <s v="_x0009_Policía"/>
    <s v="E"/>
    <s v="Actividades del sector público, que realiza en for"/>
    <n v="1"/>
    <s v="TLAJO DE PAZ"/>
    <s v="Gasto Corriente"/>
    <n v="3000"/>
    <s v="SERVICIOS GENERALES"/>
    <s v="21"/>
    <s v="RONDINES DE VIGILANCIA"/>
    <s v="339"/>
    <s v="Servicios profesionales, científicos y técnicos integrales"/>
    <s v="33901"/>
    <s v="SERVICIOS PROFESIONALES, CIENTÍFICOS Y TÉCNICOS INTEGRALES"/>
    <x v="0"/>
    <x v="0"/>
    <n v="3391"/>
    <s v="0007"/>
    <x v="6"/>
    <s v="0015"/>
    <s v="COMISARIA DE LA POLICIA PREVENTIVA MUNIC"/>
    <s v="SERVICIOS PROFESIONALES, CIENTÍFICOS Y TÉCNICOS INTEGRALES-RECURSOS FISCALES-SIN DESCRIPCIÓN PARA DESTINOS 00"/>
    <n v="2300000"/>
    <n v="-80000"/>
    <n v="2220000"/>
    <n v="2300000"/>
    <n v="80000"/>
    <n v="0"/>
    <n v="0"/>
    <n v="0"/>
    <n v="0"/>
    <n v="0"/>
    <n v="2220000"/>
    <n v="0"/>
    <n v="2220000"/>
  </r>
  <r>
    <s v="539410210011"/>
    <s v="RECURSOS FISCALES 2026"/>
    <s v="01"/>
    <s v="Gobierno"/>
    <s v="0107"/>
    <s v="Asuntos de orden público y de seguridad interior"/>
    <s v="010701"/>
    <s v="_x0009_Policía"/>
    <s v="E"/>
    <s v="Actividades del sector público, que realiza en for"/>
    <n v="1"/>
    <s v="TLAJO DE PAZ"/>
    <s v="Gasto Corriente"/>
    <n v="3000"/>
    <s v="SERVICIOS GENERALES"/>
    <s v="21"/>
    <s v="RONDINES DE VIGILANCIA"/>
    <s v="394"/>
    <s v="Sentencias y resoluciones por autoridad competente"/>
    <s v="39401"/>
    <s v="SENTENCIAS Y RESOLUCIONES POR AUTORIDAD COMPETENTE"/>
    <x v="0"/>
    <x v="0"/>
    <n v="3941"/>
    <s v="0007"/>
    <x v="6"/>
    <s v="0015"/>
    <s v="COMISARIA DE LA POLICIA PREVENTIVA MUNIC"/>
    <s v="SENTENCIAS Y RESOLUCIONES POR AUTORIDAD COMPETENTE-RECURSOS FISCALES-SIN DESCRIPCIÓN PARA DESTINOS 00"/>
    <n v="70000"/>
    <n v="0"/>
    <n v="70000"/>
    <n v="70000"/>
    <n v="0"/>
    <n v="0"/>
    <n v="0"/>
    <n v="0"/>
    <n v="0"/>
    <n v="0"/>
    <n v="70000"/>
    <n v="0"/>
    <n v="70000"/>
  </r>
  <r>
    <s v="539620210011"/>
    <s v="RECURSOS FISCALES 2026"/>
    <s v="01"/>
    <s v="Gobierno"/>
    <s v="0107"/>
    <s v="Asuntos de orden público y de seguridad interior"/>
    <s v="010701"/>
    <s v="_x0009_Policía"/>
    <s v="E"/>
    <s v="Actividades del sector público, que realiza en for"/>
    <n v="1"/>
    <s v="TLAJO DE PAZ"/>
    <s v="Gasto Corriente"/>
    <n v="3000"/>
    <s v="SERVICIOS GENERALES"/>
    <s v="21"/>
    <s v="RONDINES DE VIGILANCIA"/>
    <s v="396"/>
    <s v="Otros gastos por responsabilidades"/>
    <s v="39602"/>
    <s v="DIVERSOS GASTOS POR INCIDENTE VIAL"/>
    <x v="0"/>
    <x v="0"/>
    <n v="3962"/>
    <s v="0007"/>
    <x v="6"/>
    <s v="0015"/>
    <s v="COMISARIA DE LA POLICIA PREVENTIVA MUNIC"/>
    <s v="OTROS GASTOS POR RESPONSABILIDADES-RECURSOS FISCALES-SIN DESCRIPCIÓN PARA DESTINOS 00"/>
    <n v="50000"/>
    <n v="80000"/>
    <n v="130000"/>
    <n v="50000"/>
    <n v="-80000"/>
    <n v="0"/>
    <n v="0"/>
    <n v="0"/>
    <n v="0"/>
    <n v="0"/>
    <n v="130000"/>
    <n v="0"/>
    <n v="130000"/>
  </r>
  <r>
    <s v="554912212325"/>
    <s v="FONDO DE APORTACIONES AL FORTALECIMIENTO MUNICIPAL 2026 (FORTAMUN)"/>
    <s v="01"/>
    <s v="Gobierno"/>
    <s v="0107"/>
    <s v="Asuntos de orden público y de seguridad interior"/>
    <s v="010701"/>
    <s v="_x0009_Policía"/>
    <s v="E"/>
    <s v="Actividades del sector público, que realiza en for"/>
    <n v="1"/>
    <s v="TLAJO DE PAZ"/>
    <s v="Gasto Corriente"/>
    <n v="5000"/>
    <s v="BIENES MUEBLES, INMUEBLES E INTANGIBLES"/>
    <s v="21"/>
    <s v="RONDINES DE VIGILANCIA"/>
    <s v="549"/>
    <s v="Otros equipos de transporte"/>
    <s v="54901"/>
    <s v="Otros equipos de transporte"/>
    <x v="33"/>
    <x v="31"/>
    <n v="5491"/>
    <s v="0007"/>
    <x v="6"/>
    <s v="0015"/>
    <s v="COMISARIA DE LA POLICIA PREVENTIVA MUNIC"/>
    <s v="OTROS EQUIPOS DE TRANSPORTE-RECURSOS FEDERALES-BICICLETAS ELECTRICAS"/>
    <n v="3000000"/>
    <n v="0"/>
    <n v="3000000"/>
    <n v="3000000"/>
    <n v="0"/>
    <n v="0"/>
    <n v="0"/>
    <n v="0"/>
    <n v="0"/>
    <n v="0"/>
    <n v="3000000"/>
    <n v="0"/>
    <n v="3000000"/>
  </r>
  <r>
    <m/>
    <s v="RECURSOS FISCALES 2026"/>
    <s v="01"/>
    <s v="Gobierno"/>
    <s v="0107"/>
    <s v="Asuntos de orden público y de seguridad interior"/>
    <s v="010701"/>
    <s v="_x0009_Policía"/>
    <s v="E"/>
    <s v="Actividades del sector público, que realiza en for"/>
    <n v="1"/>
    <s v="TLAJO DE PAZ"/>
    <s v="Gasto Corriente"/>
    <n v="3000"/>
    <s v="SERVICIOS GENERALES"/>
    <s v="22"/>
    <s v="DESPACHO DE LA COORDINACIÓN GENERAL DE PREVENCIÓN Y SERVICIOS DE EMERGENCIA"/>
    <n v="334"/>
    <s v="Servicios de capacitación"/>
    <n v="33401"/>
    <s v="SERVICIOS DE CAPACITACI?N"/>
    <x v="0"/>
    <x v="0"/>
    <n v="3341"/>
    <s v="0007"/>
    <x v="6"/>
    <s v="0016"/>
    <s v="DESPACHO DE LA COORDINACIÓN GENERAL DE PREVENCIÓN Y SERVICIOS DE EMERGENCIA"/>
    <m/>
    <n v="0"/>
    <n v="0"/>
    <n v="0"/>
    <n v="0"/>
    <n v="0"/>
    <n v="0"/>
    <n v="0"/>
    <n v="0"/>
    <n v="0"/>
    <n v="0"/>
    <n v="0"/>
    <n v="600000"/>
    <n v="600000"/>
  </r>
  <r>
    <m/>
    <s v="RECURSOS FISCALES 2026"/>
    <s v="01"/>
    <s v="Gobierno"/>
    <s v="0107"/>
    <s v="Asuntos de orden público y de seguridad interior"/>
    <s v="010701"/>
    <s v="_x0009_Policía"/>
    <s v="E"/>
    <s v="Actividades del sector público, que realiza en for"/>
    <n v="1"/>
    <s v="TLAJO DE PAZ"/>
    <s v="Gasto Corriente"/>
    <n v="5000"/>
    <s v="BIENES MUEBLES, INMUEBLES E INTANGIBLES"/>
    <s v="22"/>
    <s v="DESPACHO DE LA COORDINACIÓN GENERAL DE PREVENCIÓN Y SERVICIOS DE EMERGENCIA"/>
    <s v="591"/>
    <s v="Software"/>
    <s v="59101"/>
    <s v="SOFTWARE"/>
    <x v="0"/>
    <x v="0"/>
    <n v="5911"/>
    <s v="0007"/>
    <x v="6"/>
    <s v="0016"/>
    <s v="DESPACHO DE LA COORDINACIÓN GENERAL DE PREVENCIÓN Y SERVICIOS DE EMERGENCIA"/>
    <n v="0"/>
    <n v="0"/>
    <n v="0"/>
    <n v="0"/>
    <n v="0"/>
    <n v="0"/>
    <n v="0"/>
    <n v="0"/>
    <n v="0"/>
    <n v="0"/>
    <n v="0"/>
    <n v="0"/>
    <n v="4600000"/>
    <n v="4600000"/>
  </r>
  <r>
    <s v="522110220011"/>
    <s v="RECURSOS FISCALES 2026"/>
    <s v="01"/>
    <s v="Gobierno"/>
    <s v="0107"/>
    <s v="Asuntos de orden público y de seguridad interior"/>
    <s v="010701"/>
    <s v="_x0009_Policía"/>
    <s v="E"/>
    <s v="Actividades del sector público, que realiza en for"/>
    <n v="1"/>
    <s v="TLAJO DE PAZ"/>
    <s v="Gasto Corriente"/>
    <n v="2000"/>
    <s v="MATERIALES Y SUMINISTROS"/>
    <s v="22"/>
    <s v="DESPACHO DE LA COORDINACIÓN GENERAL DE PREVENCIÓN Y SERVICIOS DE EMERGENCIA"/>
    <s v="221"/>
    <s v="Productos alimenticios para personas"/>
    <s v="22101"/>
    <s v="PRODUCTOS ALIMENTICIOS PARA PERSONAS"/>
    <x v="0"/>
    <x v="0"/>
    <n v="2211"/>
    <s v="0007"/>
    <x v="6"/>
    <s v="0016"/>
    <s v="DESPACHO DE LA COORDINACIÓN GENERAL DE PREVENCIÓN Y SERVICIOS DE EMERGENCIA"/>
    <n v="0"/>
    <n v="1551260"/>
    <n v="-1551260"/>
    <n v="0"/>
    <n v="0"/>
    <n v="0"/>
    <n v="0"/>
    <n v="0"/>
    <n v="0"/>
    <n v="0"/>
    <n v="0"/>
    <n v="0"/>
    <n v="0"/>
    <n v="0"/>
  </r>
  <r>
    <s v="522110230011"/>
    <s v="RECURSOS FISCALES 2026"/>
    <s v="01"/>
    <s v="Gobierno"/>
    <s v="0107"/>
    <s v="Asuntos de orden público y de seguridad interior"/>
    <s v="010702"/>
    <s v="_x0009_Protección Civil"/>
    <s v="E"/>
    <s v="Actividades del sector público, que realiza en for"/>
    <n v="6"/>
    <s v="TLAJO A FUTURO"/>
    <s v="Gasto Corriente"/>
    <n v="2000"/>
    <s v="MATERIALES Y SUMINISTROS"/>
    <s v="23"/>
    <s v="FORTALECIMIENTO A PROTECCIÓN CIVIL Y BOMBEROS"/>
    <s v="221"/>
    <s v="Productos alimenticios para personas"/>
    <s v="22101"/>
    <s v="PRODUCTOS ALIMENTICIOS PARA PERSONAS"/>
    <x v="0"/>
    <x v="0"/>
    <n v="2211"/>
    <s v="0007"/>
    <x v="6"/>
    <s v="0017"/>
    <s v="DIRECCIÓN DE PROTECCIÓN CIVIL Y BOMBEROS"/>
    <s v="PRODUCTOS ALIMENTICIOS PARA PERSONAS-RECURSOS FISCALES-PATRULLAS"/>
    <n v="0"/>
    <n v="400000"/>
    <n v="400000"/>
    <n v="400000"/>
    <n v="0"/>
    <n v="0"/>
    <n v="0"/>
    <n v="0"/>
    <n v="0"/>
    <n v="0"/>
    <n v="400000"/>
    <n v="0"/>
    <n v="400000"/>
  </r>
  <r>
    <s v="522310230011"/>
    <s v="RECURSOS FISCALES 2026"/>
    <s v="01"/>
    <s v="Gobierno"/>
    <s v="0107"/>
    <s v="Asuntos de orden público y de seguridad interior"/>
    <s v="010702"/>
    <s v="_x0009_Protección Civil"/>
    <s v="E"/>
    <s v="Actividades del sector público, que realiza en for"/>
    <n v="6"/>
    <s v="TLAJO A FUTURO"/>
    <s v="Gasto Corriente"/>
    <n v="2000"/>
    <s v="MATERIALES Y SUMINISTROS"/>
    <s v="23"/>
    <s v="FORTALECIMIENTO A PROTECCIÓN CIVIL Y BOMBEROS"/>
    <s v="223"/>
    <s v="Utensilios para el servicio de alimentación"/>
    <s v="22301"/>
    <s v="UTENSILIOS PARA EL SERVICIO DE ALIMENTACI?N"/>
    <x v="0"/>
    <x v="0"/>
    <n v="2231"/>
    <s v="0007"/>
    <x v="6"/>
    <s v="0017"/>
    <s v="DIRECCIÓN DE PROTECCIÓN CIVIL Y BOMBEROS"/>
    <s v="UTENSILIOS PARA EL SERVICIO DE ALIMENTACIÓN-RECURSOS FISCALES-SIN DESCRIPCIÓN PARA DESTINOS 00"/>
    <n v="5000"/>
    <n v="0"/>
    <n v="5000"/>
    <n v="5000"/>
    <n v="0"/>
    <n v="0"/>
    <n v="0"/>
    <n v="0"/>
    <n v="0"/>
    <n v="0"/>
    <n v="5000"/>
    <n v="0"/>
    <n v="5000"/>
  </r>
  <r>
    <s v="525310230011"/>
    <s v="RECURSOS FISCALES 2026"/>
    <s v="01"/>
    <s v="Gobierno"/>
    <s v="0107"/>
    <s v="Asuntos de orden público y de seguridad interior"/>
    <s v="010702"/>
    <s v="_x0009_Protección Civil"/>
    <s v="E"/>
    <s v="Actividades del sector público, que realiza en for"/>
    <n v="6"/>
    <s v="TLAJO A FUTURO"/>
    <s v="Gasto Corriente"/>
    <n v="2000"/>
    <s v="MATERIALES Y SUMINISTROS"/>
    <s v="23"/>
    <s v="FORTALECIMIENTO A PROTECCIÓN CIVIL Y BOMBEROS"/>
    <s v="253"/>
    <s v="Medicinas y productos farmacéuticos"/>
    <s v="25301"/>
    <s v="MEDICINAS Y PRODUCTOS FARMACÉUTICOS"/>
    <x v="0"/>
    <x v="0"/>
    <n v="2531"/>
    <s v="0007"/>
    <x v="6"/>
    <s v="0017"/>
    <s v="DIRECCIÓN DE PROTECCIÓN CIVIL Y BOMBEROS"/>
    <s v="MEDICINAS Y PRODUCTOS FARMACÉUTICOS-RECURSOS FISCALES-SIN DESCRIPCIÓN PARA DESTINOS 00"/>
    <n v="40000"/>
    <n v="0"/>
    <n v="40000"/>
    <n v="40000"/>
    <n v="0"/>
    <n v="0"/>
    <n v="0"/>
    <n v="0"/>
    <n v="0"/>
    <n v="0"/>
    <n v="40000"/>
    <n v="0"/>
    <n v="40000"/>
  </r>
  <r>
    <s v="525410230011"/>
    <s v="RECURSOS FISCALES 2026"/>
    <s v="01"/>
    <s v="Gobierno"/>
    <s v="0107"/>
    <s v="Asuntos de orden público y de seguridad interior"/>
    <s v="010702"/>
    <s v="_x0009_Protección Civil"/>
    <s v="E"/>
    <s v="Actividades del sector público, que realiza en for"/>
    <n v="6"/>
    <s v="TLAJO A FUTURO"/>
    <s v="Gasto Corriente"/>
    <n v="2000"/>
    <s v="MATERIALES Y SUMINISTROS"/>
    <s v="23"/>
    <s v="FORTALECIMIENTO A PROTECCIÓN CIVIL Y BOMBEROS"/>
    <s v="254"/>
    <s v="Materiales, accesorios y suministros médicos"/>
    <s v="25401"/>
    <s v="MATERIALES, ACCESORIOS Y SUMINISTROS MÉDICOS"/>
    <x v="0"/>
    <x v="0"/>
    <n v="2541"/>
    <s v="0007"/>
    <x v="6"/>
    <s v="0017"/>
    <s v="DIRECCIÓN DE PROTECCIÓN CIVIL Y BOMBEROS"/>
    <s v="MATERIALES, ACCESORIOS Y SUMINISTROS MÉDICOS-RECURSOS FISCALES-SIN DESCRIPCIÓN PARA DESTINOS 00"/>
    <n v="40000"/>
    <n v="0"/>
    <n v="40000"/>
    <n v="40000"/>
    <n v="0"/>
    <n v="0"/>
    <n v="0"/>
    <n v="0"/>
    <n v="0"/>
    <n v="0"/>
    <n v="40000"/>
    <n v="0"/>
    <n v="40000"/>
  </r>
  <r>
    <s v="527110230011"/>
    <s v="RECURSOS FISCALES 2026"/>
    <s v="01"/>
    <s v="Gobierno"/>
    <s v="0107"/>
    <s v="Asuntos de orden público y de seguridad interior"/>
    <s v="010702"/>
    <s v="_x0009_Protección Civil"/>
    <s v="E"/>
    <s v="Actividades del sector público, que realiza en for"/>
    <n v="6"/>
    <s v="TLAJO A FUTURO"/>
    <s v="Gasto Corriente"/>
    <n v="2000"/>
    <s v="MATERIALES Y SUMINISTROS"/>
    <s v="23"/>
    <s v="FORTALECIMIENTO A PROTECCIÓN CIVIL Y BOMBEROS"/>
    <s v="271"/>
    <s v="Vestuario y uniformes"/>
    <s v="27101"/>
    <s v="VESTUARIO Y UNIFORMES"/>
    <x v="0"/>
    <x v="0"/>
    <n v="2711"/>
    <s v="0007"/>
    <x v="6"/>
    <s v="0017"/>
    <s v="DIRECCIÓN DE PROTECCIÓN CIVIL Y BOMBEROS"/>
    <s v="VESTUARIO Y UNIFORMES-RECURSOS FISCALES-SIN DESCRIPCIÓN PARA DESTINOS 00"/>
    <n v="3700000"/>
    <n v="-1200000"/>
    <n v="2500000"/>
    <n v="3700000"/>
    <n v="1200000"/>
    <n v="0"/>
    <n v="0"/>
    <n v="0"/>
    <n v="0"/>
    <n v="0"/>
    <n v="2500000"/>
    <n v="0"/>
    <n v="2500000"/>
  </r>
  <r>
    <s v="527210230011"/>
    <s v="RECURSOS FISCALES 2026"/>
    <s v="01"/>
    <s v="Gobierno"/>
    <s v="0107"/>
    <s v="Asuntos de orden público y de seguridad interior"/>
    <s v="010702"/>
    <s v="_x0009_Protección Civil"/>
    <s v="E"/>
    <s v="Actividades del sector público, que realiza en for"/>
    <n v="6"/>
    <s v="TLAJO A FUTURO"/>
    <s v="Gasto Corriente"/>
    <n v="2000"/>
    <s v="MATERIALES Y SUMINISTROS"/>
    <s v="23"/>
    <s v="FORTALECIMIENTO A PROTECCIÓN CIVIL Y BOMBEROS"/>
    <s v="272"/>
    <s v="Prendas de seguridad y protección personal"/>
    <s v="27201"/>
    <s v="PRENDAS DE SEGURIDAD Y PROTECCI?N PERSONAL"/>
    <x v="0"/>
    <x v="0"/>
    <n v="2721"/>
    <s v="0007"/>
    <x v="6"/>
    <s v="0017"/>
    <s v="DIRECCIÓN DE PROTECCIÓN CIVIL Y BOMBEROS"/>
    <s v="PRENDAS DE SEGURIDAD Y PROTECCIÓN PERSONAL-RECURSOS FISCALES-SIN DESCRIPCIÓN PARA DESTINOS 00"/>
    <n v="2400000"/>
    <n v="1200000"/>
    <n v="3600000"/>
    <n v="2400000"/>
    <n v="-1200000"/>
    <n v="0"/>
    <n v="0"/>
    <n v="0"/>
    <n v="0"/>
    <n v="0"/>
    <n v="3600000"/>
    <n v="0"/>
    <n v="3600000"/>
  </r>
  <r>
    <s v="529110230011"/>
    <s v="RECURSOS FISCALES 2026"/>
    <s v="01"/>
    <s v="Gobierno"/>
    <s v="0107"/>
    <s v="Asuntos de orden público y de seguridad interior"/>
    <s v="010702"/>
    <s v="_x0009_Protección Civil"/>
    <s v="E"/>
    <s v="Actividades del sector público, que realiza en for"/>
    <n v="6"/>
    <s v="TLAJO A FUTURO"/>
    <s v="Gasto Corriente"/>
    <n v="2000"/>
    <s v="MATERIALES Y SUMINISTROS"/>
    <s v="23"/>
    <s v="FORTALECIMIENTO A PROTECCIÓN CIVIL Y BOMBEROS"/>
    <s v="291"/>
    <s v="Herramientas menores"/>
    <s v="29101"/>
    <s v="HERRAMIENTAS MENORES"/>
    <x v="0"/>
    <x v="0"/>
    <n v="2911"/>
    <s v="0007"/>
    <x v="6"/>
    <s v="0017"/>
    <s v="DIRECCIÓN DE PROTECCIÓN CIVIL Y BOMBEROS"/>
    <s v="HERRAMIENTAS MENORES-RECURSOS FISCALES-SIN DESCRIPCIÓN PARA DESTINOS 00"/>
    <n v="50000"/>
    <n v="0"/>
    <n v="50000"/>
    <n v="50000"/>
    <n v="0"/>
    <n v="0"/>
    <n v="0"/>
    <n v="0"/>
    <n v="0"/>
    <n v="0"/>
    <n v="50000"/>
    <n v="0"/>
    <n v="50000"/>
  </r>
  <r>
    <s v="529610230011"/>
    <s v="RECURSOS FISCALES 2026"/>
    <s v="01"/>
    <s v="Gobierno"/>
    <s v="0107"/>
    <s v="Asuntos de orden público y de seguridad interior"/>
    <s v="010702"/>
    <s v="_x0009_Protección Civil"/>
    <s v="E"/>
    <s v="Actividades del sector público, que realiza en for"/>
    <n v="6"/>
    <s v="TLAJO A FUTURO"/>
    <s v="Gasto Corriente"/>
    <n v="2000"/>
    <s v="MATERIALES Y SUMINISTROS"/>
    <s v="23"/>
    <s v="FORTALECIMIENTO A PROTECCIÓN CIVIL Y BOMBEROS"/>
    <s v="296"/>
    <s v="Refacciones y accesorios menores de equipo de transporte"/>
    <s v="29601"/>
    <s v="REFACCIONES Y ACCESORIOS MENORES DE EQUIPO DE TRANSPORTE"/>
    <x v="0"/>
    <x v="0"/>
    <n v="2961"/>
    <s v="0007"/>
    <x v="6"/>
    <s v="0017"/>
    <s v="DIRECCIÓN DE PROTECCIÓN CIVIL Y BOMBEROS"/>
    <s v="REFACCIONES Y ACCESORIOS MENORES DE EQUIPO DE TRANSPORTE-RECURSOS FISCALES-SIN DESCRIPCIÓN PARA DESTINOS 00"/>
    <n v="25000"/>
    <n v="0"/>
    <n v="25000"/>
    <n v="25000"/>
    <n v="0"/>
    <n v="0"/>
    <n v="0"/>
    <n v="0"/>
    <n v="0"/>
    <n v="0"/>
    <n v="25000"/>
    <n v="0"/>
    <n v="25000"/>
  </r>
  <r>
    <s v="532512232225"/>
    <s v="FONDO DE APORTACIONES AL FORTALECIMIENTO MUNICIPAL 2026 (FORTAMUN)"/>
    <s v="01"/>
    <s v="Gobierno"/>
    <s v="0107"/>
    <s v="Asuntos de orden público y de seguridad interior"/>
    <s v="010702"/>
    <s v="_x0009_Protección Civil"/>
    <s v="E"/>
    <s v="Actividades del sector público, que realiza en for"/>
    <n v="6"/>
    <s v="TLAJO A FUTURO"/>
    <s v="Gasto Corriente"/>
    <n v="3000"/>
    <s v="SERVICIOS GENERALES"/>
    <s v="23"/>
    <s v="FORTALECIMIENTO A PROTECCIÓN CIVIL Y BOMBEROS"/>
    <s v="325"/>
    <s v="Arrendamiento de equipo de transporte"/>
    <s v="32501"/>
    <s v="ARRENDAMIENTO DE EQUIPO DE TRANSPORTE"/>
    <x v="34"/>
    <x v="32"/>
    <n v="3251"/>
    <s v="0007"/>
    <x v="6"/>
    <s v="0017"/>
    <s v="DIRECCIÓN DE PROTECCIÓN CIVIL Y BOMBEROS"/>
    <s v="ARRENDAMIENTO DE EQUIPO DE TRANSPORTE-RECURSOS FEDERALES-ARRENDAMIENTO DE HELICOPTERO"/>
    <n v="7000000"/>
    <n v="0"/>
    <n v="7000000"/>
    <n v="7000000"/>
    <n v="0"/>
    <n v="0"/>
    <n v="6907284.96"/>
    <n v="0"/>
    <n v="0"/>
    <n v="0"/>
    <n v="7000000"/>
    <n v="0"/>
    <n v="7000000"/>
  </r>
  <r>
    <s v="533910238011"/>
    <s v="RECURSOS FISCALES 2026"/>
    <s v="01"/>
    <s v="Gobierno"/>
    <s v="0107"/>
    <s v="Asuntos de orden público y de seguridad interior"/>
    <s v="010702"/>
    <s v="_x0009_Protección Civil"/>
    <s v="E"/>
    <s v="Actividades del sector público, que realiza en for"/>
    <n v="6"/>
    <s v="TLAJO A FUTURO"/>
    <s v="Gasto Corriente"/>
    <n v="3000"/>
    <s v="SERVICIOS GENERALES"/>
    <s v="23"/>
    <s v="FORTALECIMIENTO A PROTECCIÓN CIVIL Y BOMBEROS"/>
    <s v="339"/>
    <s v="Servicios profesionales, científicos y técnicos integrales"/>
    <s v="33901"/>
    <s v="SERVICIOS PROFESIONALES, CIENTÍFICOS Y TÉCNICOS INTEGRALES"/>
    <x v="35"/>
    <x v="33"/>
    <n v="3391"/>
    <s v="0007"/>
    <x v="6"/>
    <s v="0017"/>
    <s v="DIRECCIÓN DE PROTECCIÓN CIVIL Y BOMBEROS"/>
    <s v="SERVICIOS PROFESIONALES, CIENTÍFICOS Y TÉCNICOS INTEGRALES-RECURSOS FISCALES-ATLAS DE RIESGOS"/>
    <n v="0"/>
    <n v="3000000"/>
    <n v="3000000"/>
    <n v="3000000"/>
    <n v="0"/>
    <n v="0"/>
    <n v="0"/>
    <n v="0"/>
    <n v="0"/>
    <n v="0"/>
    <n v="3000000"/>
    <n v="0"/>
    <n v="3000000"/>
  </r>
  <r>
    <s v="535210230011"/>
    <s v="RECURSOS FISCALES 2026"/>
    <s v="01"/>
    <s v="Gobierno"/>
    <s v="0107"/>
    <s v="Asuntos de orden público y de seguridad interior"/>
    <s v="010702"/>
    <s v="_x0009_Protección Civil"/>
    <s v="E"/>
    <s v="Actividades del sector público, que realiza en for"/>
    <n v="6"/>
    <s v="TLAJO A FUTURO"/>
    <s v="Gasto Corriente"/>
    <n v="3000"/>
    <s v="SERVICIOS GENERALES"/>
    <s v="23"/>
    <s v="FORTALECIMIENTO A PROTECCIÓN CIVIL Y BOMBEROS"/>
    <s v="352"/>
    <s v="Instalación, reparación y mantenimiento de mobiliario y equipo de administración, educacional y recreativo"/>
    <s v="35201"/>
    <s v="INSTALACI?N, REPARACI?N Y MANTENIMIENTO DE MOBILIARIO Y EQUIPO DE ADMINISTRACI?N, EDUCACIONAL Y RECREATIVO"/>
    <x v="0"/>
    <x v="0"/>
    <n v="3521"/>
    <s v="0007"/>
    <x v="6"/>
    <s v="0017"/>
    <s v="DIRECCIÓN DE PROTECCIÓN CIVIL Y BOMBEROS"/>
    <s v="INSTALACIÓN, REPARACIÓN Y MANTENIMIENTO DE MOBILIARIO Y EQUIPO DE ADMINISTRACIÓN, EDUCACIONAL Y RECREATIVO-RECURSOS FISCALES-SIN DESCRIPCIÓN PARA DESTINOS 00"/>
    <n v="15000"/>
    <n v="0"/>
    <n v="15000"/>
    <n v="15000"/>
    <n v="0"/>
    <n v="0"/>
    <n v="0"/>
    <n v="0"/>
    <n v="0"/>
    <n v="0"/>
    <n v="15000"/>
    <n v="0"/>
    <n v="15000"/>
  </r>
  <r>
    <s v="535710230011"/>
    <s v="RECURSOS FISCALES 2026"/>
    <s v="01"/>
    <s v="Gobierno"/>
    <s v="0107"/>
    <s v="Asuntos de orden público y de seguridad interior"/>
    <s v="010702"/>
    <s v="_x0009_Protección Civil"/>
    <s v="E"/>
    <s v="Actividades del sector público, que realiza en for"/>
    <n v="6"/>
    <s v="TLAJO A FUTURO"/>
    <s v="Gasto Corriente"/>
    <n v="3000"/>
    <s v="SERVICIOS GENERALES"/>
    <s v="23"/>
    <s v="FORTALECIMIENTO A PROTECCIÓN CIVIL Y BOMBEROS"/>
    <s v="357"/>
    <s v="Instalación, reparación y mantenimiento de maquinaria, otros equipos y herramienta"/>
    <s v="35701"/>
    <s v="INSTALACI?N, REPARACI?N Y MANTENIMIENTO DE MAQUINARIA, OTROS EQUIPOS Y HERRAMIENTA"/>
    <x v="0"/>
    <x v="0"/>
    <n v="3571"/>
    <s v="0007"/>
    <x v="6"/>
    <s v="0017"/>
    <s v="DIRECCIÓN DE PROTECCIÓN CIVIL Y BOMBEROS"/>
    <s v="INSTALACIÓN, REPARACIÓN Y MANTENIMIENTO DE MAQUINARIA, OTROS EQUIPOS Y HERRAMIENTA-RECURSOS FISCALES-SIN DESCRIPCIÓN PARA DESTINOS 00"/>
    <n v="100000"/>
    <n v="0"/>
    <n v="100000"/>
    <n v="100000"/>
    <n v="0"/>
    <n v="0"/>
    <n v="0"/>
    <n v="0"/>
    <n v="0"/>
    <n v="0"/>
    <n v="100000"/>
    <n v="0"/>
    <n v="100000"/>
  </r>
  <r>
    <s v="538210230011"/>
    <s v="RECURSOS FISCALES 2026"/>
    <s v="01"/>
    <s v="Gobierno"/>
    <s v="0107"/>
    <s v="Asuntos de orden público y de seguridad interior"/>
    <s v="010702"/>
    <s v="_x0009_Protección Civil"/>
    <s v="E"/>
    <s v="Actividades del sector público, que realiza en for"/>
    <n v="6"/>
    <s v="TLAJO A FUTURO"/>
    <s v="Gasto Corriente"/>
    <n v="3000"/>
    <s v="SERVICIOS GENERALES"/>
    <s v="23"/>
    <s v="FORTALECIMIENTO A PROTECCIÓN CIVIL Y BOMBEROS"/>
    <s v="382"/>
    <s v="Gastos de orden social y cultural"/>
    <s v="38201"/>
    <s v="GASTOS DE ORDEN  SOCIAL Y CULTURAL"/>
    <x v="0"/>
    <x v="0"/>
    <n v="3821"/>
    <s v="0007"/>
    <x v="6"/>
    <s v="0017"/>
    <s v="DIRECCIÓN DE PROTECCIÓN CIVIL Y BOMBEROS"/>
    <s v="GASTOS DE ORDEN  SOCIAL Y CULTURAL-RECURSOS FISCALES-SIN DESCRIPCIÓN PARA DESTINOS 00"/>
    <n v="250000"/>
    <n v="0"/>
    <n v="250000"/>
    <n v="250000"/>
    <n v="0"/>
    <n v="0"/>
    <n v="0"/>
    <n v="0"/>
    <n v="0"/>
    <n v="0"/>
    <n v="250000"/>
    <n v="0"/>
    <n v="250000"/>
  </r>
  <r>
    <s v="556510230011"/>
    <s v="RECURSOS FISCALES 2026"/>
    <s v="01"/>
    <s v="Gobierno"/>
    <s v="0107"/>
    <s v="Asuntos de orden público y de seguridad interior"/>
    <s v="010702"/>
    <s v="_x0009_Protección Civil"/>
    <s v="E"/>
    <s v="Actividades del sector público, que realiza en for"/>
    <n v="6"/>
    <s v="TLAJO A FUTURO"/>
    <s v="Gasto de Capital"/>
    <n v="5000"/>
    <s v="BIENES MUEBLES, INMUEBLES E INTANGIBLES"/>
    <s v="23"/>
    <s v="FORTALECIMIENTO A PROTECCIÓN CIVIL Y BOMBEROS"/>
    <s v="565"/>
    <s v="Equipo de comunicación y telecomunicación"/>
    <s v="56501"/>
    <s v="EQUIPO DE COMUNICACI?N Y TELECOMUNICACI?N"/>
    <x v="0"/>
    <x v="0"/>
    <n v="5651"/>
    <s v="0007"/>
    <x v="6"/>
    <s v="0017"/>
    <s v="DIRECCIÓN DE PROTECCIÓN CIVIL Y BOMBEROS"/>
    <s v="EQUIPO DE COMUNICACIÓN Y TELECOMUNICACIÓN-RECURSOS FISCALES-SIN DESCRIPCIÓN PARA DESTINOS 00"/>
    <n v="800000"/>
    <n v="0"/>
    <n v="800000"/>
    <n v="800000"/>
    <n v="0"/>
    <n v="500055.4"/>
    <n v="0"/>
    <n v="0"/>
    <n v="0"/>
    <n v="0"/>
    <n v="299944.59999999998"/>
    <n v="0"/>
    <n v="800000"/>
  </r>
  <r>
    <s v="556910230011"/>
    <s v="RECURSOS FISCALES 2026"/>
    <s v="01"/>
    <s v="Gobierno"/>
    <s v="0107"/>
    <s v="Asuntos de orden público y de seguridad interior"/>
    <s v="010702"/>
    <s v="_x0009_Protección Civil"/>
    <s v="E"/>
    <s v="Actividades del sector público, que realiza en for"/>
    <n v="6"/>
    <s v="TLAJO A FUTURO"/>
    <s v="Gasto de Capital"/>
    <n v="5000"/>
    <s v="BIENES MUEBLES, INMUEBLES E INTANGIBLES"/>
    <s v="23"/>
    <s v="FORTALECIMIENTO A PROTECCIÓN CIVIL Y BOMBEROS"/>
    <s v="569"/>
    <s v="Otros equipos"/>
    <s v="56901"/>
    <s v="OTROS EQUIPOS"/>
    <x v="0"/>
    <x v="0"/>
    <n v="5691"/>
    <s v="0007"/>
    <x v="6"/>
    <s v="0017"/>
    <s v="DIRECCIÓN DE PROTECCIÓN CIVIL Y BOMBEROS"/>
    <s v="OTROS EQUIPOS-RECURSOS FISCALES-SIN DESCRIPCIÓN PARA DESTINOS 00"/>
    <n v="2000000"/>
    <n v="0"/>
    <n v="2000000"/>
    <n v="2000000"/>
    <n v="0"/>
    <n v="1489952.34"/>
    <n v="0"/>
    <n v="0"/>
    <n v="0"/>
    <n v="0"/>
    <n v="510047.65999999992"/>
    <n v="0"/>
    <n v="2000000"/>
  </r>
  <r>
    <s v="559110230011"/>
    <s v="RECURSOS FISCALES 2026"/>
    <s v="01"/>
    <s v="Gobierno"/>
    <s v="0107"/>
    <s v="Asuntos de orden público y de seguridad interior"/>
    <s v="010702"/>
    <s v="_x0009_Protección Civil"/>
    <s v="E"/>
    <s v="Actividades del sector público, que realiza en for"/>
    <n v="6"/>
    <s v="TLAJO A FUTURO"/>
    <s v="Gasto de Capital"/>
    <n v="5000"/>
    <s v="BIENES MUEBLES, INMUEBLES E INTANGIBLES"/>
    <s v="23"/>
    <s v="FORTALECIMIENTO A PROTECCIÓN CIVIL Y BOMBEROS"/>
    <s v="591"/>
    <s v="Software"/>
    <s v="59101"/>
    <s v="SOFTWARE"/>
    <x v="0"/>
    <x v="0"/>
    <n v="5911"/>
    <s v="0007"/>
    <x v="6"/>
    <s v="0017"/>
    <s v="DIRECCIÓN DE PROTECCIÓN CIVIL Y BOMBEROS"/>
    <s v="SOFTWARE-RECURSOS FISCALES-SIN DESCRIPCIÓN PARA DESTINOS 00"/>
    <n v="0"/>
    <n v="7000000"/>
    <n v="7000000"/>
    <n v="7000000"/>
    <n v="0"/>
    <n v="0"/>
    <n v="0"/>
    <n v="0"/>
    <n v="0"/>
    <n v="0"/>
    <n v="7000000"/>
    <n v="-7000000"/>
    <n v="0"/>
  </r>
  <r>
    <s v="521610240011"/>
    <s v="RECURSOS FISCALES 2026"/>
    <s v="02"/>
    <s v="Desarrollo Social"/>
    <s v="0203"/>
    <s v="Salud"/>
    <s v="020301"/>
    <s v="_x0009_Prestación de Servicios de Salud a la Comunidad"/>
    <s v="E"/>
    <s v="Actividades del sector público, que realiza en for"/>
    <n v="2"/>
    <s v="TLAJO CERCANO"/>
    <s v="Gasto Corriente"/>
    <n v="2000"/>
    <s v="MATERIALES Y SUMINISTROS"/>
    <s v="24"/>
    <s v="FORTALECIMIENTO Y EQUIPAMIENTO DE UNIDADES MÉDICAS"/>
    <s v="216"/>
    <s v="Material de limpieza"/>
    <s v="21601"/>
    <s v="MATERIAL DE LIMPIEZA"/>
    <x v="0"/>
    <x v="0"/>
    <n v="2161"/>
    <s v="0007"/>
    <x v="6"/>
    <s v="0018"/>
    <s v="DIRECCIÓN DE SALUD PÚBLICA"/>
    <s v="MATERIAL DE LIMPIEZA-RECURSOS FISCALES-SIN DESCRIPCIÓN PARA DESTINOS 00"/>
    <n v="400000"/>
    <n v="0"/>
    <n v="400000"/>
    <n v="400000"/>
    <n v="0"/>
    <n v="393804.48"/>
    <n v="0"/>
    <n v="0"/>
    <n v="0"/>
    <n v="0"/>
    <n v="6195.5200000000186"/>
    <n v="0"/>
    <n v="400000"/>
  </r>
  <r>
    <s v="525210240011"/>
    <s v="RECURSOS FISCALES 2026"/>
    <s v="02"/>
    <s v="Desarrollo Social"/>
    <s v="0203"/>
    <s v="Salud"/>
    <s v="020301"/>
    <s v="_x0009_Prestación de Servicios de Salud a la Comunidad"/>
    <s v="E"/>
    <s v="Actividades del sector público, que realiza en for"/>
    <n v="2"/>
    <s v="TLAJO CERCANO"/>
    <s v="Gasto Corriente"/>
    <n v="2000"/>
    <s v="MATERIALES Y SUMINISTROS"/>
    <s v="24"/>
    <s v="FORTALECIMIENTO Y EQUIPAMIENTO DE UNIDADES MÉDICAS"/>
    <s v="252"/>
    <s v="Fertilizantes, pesticidas y otros agroquímicos"/>
    <s v="25201"/>
    <s v="FERTILIZANTES, PESTICIDAS Y OTROS AGROQU?MICOS"/>
    <x v="0"/>
    <x v="0"/>
    <n v="2521"/>
    <s v="0007"/>
    <x v="6"/>
    <s v="0018"/>
    <s v="DIRECCIÓN DE SALUD PÚBLICA"/>
    <s v="FERTILIZANTES, PESTICIDAS Y OTROS AGROQUÍMICOS-RECURSOS FISCALES-SIN DESCRIPCIÓN PARA DESTINOS 00"/>
    <n v="900000"/>
    <n v="0"/>
    <n v="900000"/>
    <n v="900000"/>
    <n v="0"/>
    <n v="0"/>
    <n v="0"/>
    <n v="0"/>
    <n v="0"/>
    <n v="0"/>
    <n v="900000"/>
    <n v="0"/>
    <n v="900000"/>
  </r>
  <r>
    <s v="525310240011"/>
    <s v="RECURSOS FISCALES 2026"/>
    <s v="02"/>
    <s v="Desarrollo Social"/>
    <s v="0203"/>
    <s v="Salud"/>
    <s v="020301"/>
    <s v="_x0009_Prestación de Servicios de Salud a la Comunidad"/>
    <s v="E"/>
    <s v="Actividades del sector público, que realiza en for"/>
    <n v="2"/>
    <s v="TLAJO CERCANO"/>
    <s v="Gasto Corriente"/>
    <n v="2000"/>
    <s v="MATERIALES Y SUMINISTROS"/>
    <s v="24"/>
    <s v="FORTALECIMIENTO Y EQUIPAMIENTO DE UNIDADES MÉDICAS"/>
    <s v="253"/>
    <s v="Medicinas y productos farmacéuticos"/>
    <s v="25301"/>
    <s v="MEDICINAS Y PRODUCTOS FARMACÉUTICOS"/>
    <x v="0"/>
    <x v="0"/>
    <n v="2531"/>
    <s v="0007"/>
    <x v="6"/>
    <s v="0018"/>
    <s v="DIRECCIÓN DE SALUD PÚBLICA"/>
    <s v="MEDICINAS Y PRODUCTOS FARMACÉUTICOS-RECURSOS FISCALES-SIN DESCRIPCIÓN PARA DESTINOS 00"/>
    <n v="5000000"/>
    <n v="0"/>
    <n v="5000000"/>
    <n v="5000000"/>
    <n v="0"/>
    <n v="53745.46"/>
    <n v="787949.67"/>
    <n v="0"/>
    <n v="0"/>
    <n v="0"/>
    <n v="4946254.54"/>
    <n v="0"/>
    <n v="5000000"/>
  </r>
  <r>
    <s v="525410240011"/>
    <s v="RECURSOS FISCALES 2026"/>
    <s v="02"/>
    <s v="Desarrollo Social"/>
    <s v="0203"/>
    <s v="Salud"/>
    <s v="020301"/>
    <s v="_x0009_Prestación de Servicios de Salud a la Comunidad"/>
    <s v="E"/>
    <s v="Actividades del sector público, que realiza en for"/>
    <n v="2"/>
    <s v="TLAJO CERCANO"/>
    <s v="Gasto Corriente"/>
    <n v="2000"/>
    <s v="MATERIALES Y SUMINISTROS"/>
    <s v="24"/>
    <s v="FORTALECIMIENTO Y EQUIPAMIENTO DE UNIDADES MÉDICAS"/>
    <s v="254"/>
    <s v="Materiales, accesorios y suministros médicos"/>
    <s v="25401"/>
    <s v="MATERIALES, ACCESORIOS Y SUMINISTROS MÉDICOS"/>
    <x v="0"/>
    <x v="0"/>
    <n v="2541"/>
    <s v="0007"/>
    <x v="6"/>
    <s v="0018"/>
    <s v="DIRECCIÓN DE SALUD PÚBLICA"/>
    <s v="MATERIALES, ACCESORIOS Y SUMINISTROS MÉDICOS-RECURSOS FISCALES-SIN DESCRIPCIÓN PARA DESTINOS 00"/>
    <n v="5200000"/>
    <n v="0"/>
    <n v="5200000"/>
    <n v="5200000"/>
    <n v="0"/>
    <n v="459793.05"/>
    <n v="2369332.59"/>
    <n v="0"/>
    <n v="0"/>
    <n v="0"/>
    <n v="4740206.95"/>
    <n v="0"/>
    <n v="5200000"/>
  </r>
  <r>
    <s v="527110240011"/>
    <s v="RECURSOS FISCALES 2026"/>
    <s v="02"/>
    <s v="Desarrollo Social"/>
    <s v="0203"/>
    <s v="Salud"/>
    <s v="020301"/>
    <s v="_x0009_Prestación de Servicios de Salud a la Comunidad"/>
    <s v="E"/>
    <s v="Actividades del sector público, que realiza en for"/>
    <n v="2"/>
    <s v="TLAJO CERCANO"/>
    <s v="Gasto Corriente"/>
    <n v="2000"/>
    <s v="MATERIALES Y SUMINISTROS"/>
    <s v="24"/>
    <s v="FORTALECIMIENTO Y EQUIPAMIENTO DE UNIDADES MÉDICAS"/>
    <s v="271"/>
    <s v="Vestuario y uniformes"/>
    <s v="27101"/>
    <s v="VESTUARIO Y UNIFORMES"/>
    <x v="0"/>
    <x v="0"/>
    <n v="2711"/>
    <s v="0007"/>
    <x v="6"/>
    <s v="0018"/>
    <s v="DIRECCIÓN DE SALUD PÚBLICA"/>
    <s v="VESTUARIO Y UNIFORMES-RECURSOS FISCALES-SIN DESCRIPCIÓN PARA DESTINOS 00"/>
    <n v="500000"/>
    <n v="0"/>
    <n v="500000"/>
    <n v="500000"/>
    <n v="0"/>
    <n v="0"/>
    <n v="0"/>
    <n v="0"/>
    <n v="0"/>
    <n v="0"/>
    <n v="500000"/>
    <n v="0"/>
    <n v="500000"/>
  </r>
  <r>
    <s v="527210240011"/>
    <s v="RECURSOS FISCALES 2026"/>
    <s v="02"/>
    <s v="Desarrollo Social"/>
    <s v="0203"/>
    <s v="Salud"/>
    <s v="020301"/>
    <s v="_x0009_Prestación de Servicios de Salud a la Comunidad"/>
    <s v="E"/>
    <s v="Actividades del sector público, que realiza en for"/>
    <n v="2"/>
    <s v="TLAJO CERCANO"/>
    <s v="Gasto Corriente"/>
    <n v="2000"/>
    <s v="MATERIALES Y SUMINISTROS"/>
    <s v="24"/>
    <s v="FORTALECIMIENTO Y EQUIPAMIENTO DE UNIDADES MÉDICAS"/>
    <s v="272"/>
    <s v="Prendas de seguridad y protección personal"/>
    <s v="27201"/>
    <s v="PRENDAS DE SEGURIDAD Y PROTECCI?N PERSONAL"/>
    <x v="0"/>
    <x v="0"/>
    <n v="2721"/>
    <s v="0007"/>
    <x v="6"/>
    <s v="0018"/>
    <s v="DIRECCIÓN DE SALUD PÚBLICA"/>
    <s v="PRENDAS DE SEGURIDAD Y PROTECCIÓN PERSONAL-RECURSOS FISCALES-SIN DESCRIPCIÓN PARA DESTINOS 00"/>
    <n v="250000"/>
    <n v="0"/>
    <n v="250000"/>
    <n v="250000"/>
    <n v="0"/>
    <n v="0"/>
    <n v="0"/>
    <n v="0"/>
    <n v="0"/>
    <n v="0"/>
    <n v="250000"/>
    <n v="0"/>
    <n v="250000"/>
  </r>
  <r>
    <s v="533910240011"/>
    <s v="RECURSOS FISCALES 2026"/>
    <s v="02"/>
    <s v="Desarrollo Social"/>
    <s v="0203"/>
    <s v="Salud"/>
    <s v="020301"/>
    <s v="_x0009_Prestación de Servicios de Salud a la Comunidad"/>
    <s v="E"/>
    <s v="Actividades del sector público, que realiza en for"/>
    <n v="2"/>
    <s v="TLAJO CERCANO"/>
    <s v="Gasto Corriente"/>
    <n v="3000"/>
    <s v="SERVICIOS GENERALES"/>
    <s v="24"/>
    <s v="FORTALECIMIENTO Y EQUIPAMIENTO DE UNIDADES MÉDICAS"/>
    <s v="339"/>
    <s v="Servicios profesionales, científicos y técnicos integrales"/>
    <s v="33901"/>
    <s v="SERVICIOS PROFESIONALES, CIENTÍFICOS Y TÉCNICOS INTEGRALES"/>
    <x v="0"/>
    <x v="0"/>
    <n v="3391"/>
    <s v="0007"/>
    <x v="6"/>
    <s v="0018"/>
    <s v="DIRECCIÓN DE SALUD PÚBLICA"/>
    <s v="SERVICIOS PROFESIONALES, CIENTÍFICOS Y TÉCNICOS INTEGRALES-RECURSOS FISCALES-SIN DESCRIPCIÓN PARA DESTINOS 00"/>
    <n v="10000000"/>
    <n v="4500000"/>
    <n v="14500000"/>
    <n v="14500000"/>
    <n v="0"/>
    <n v="609322.48"/>
    <n v="3905550.64"/>
    <n v="0"/>
    <n v="0"/>
    <n v="0"/>
    <n v="13890677.52"/>
    <n v="0"/>
    <n v="14500000"/>
  </r>
  <r>
    <s v="535410240011"/>
    <s v="RECURSOS FISCALES 2026"/>
    <s v="02"/>
    <s v="Desarrollo Social"/>
    <s v="0203"/>
    <s v="Salud"/>
    <s v="020301"/>
    <s v="_x0009_Prestación de Servicios de Salud a la Comunidad"/>
    <s v="E"/>
    <s v="Actividades del sector público, que realiza en for"/>
    <n v="2"/>
    <s v="TLAJO CERCANO"/>
    <s v="Gasto Corriente"/>
    <n v="3000"/>
    <s v="SERVICIOS GENERALES"/>
    <s v="24"/>
    <s v="FORTALECIMIENTO Y EQUIPAMIENTO DE UNIDADES MÉDICAS"/>
    <s v="354"/>
    <s v="Instalación, reparación y mantenimiento de equipo e instrumental médico y de laboratorio"/>
    <s v="35401"/>
    <s v="INSTALACI?N, REPARACI?N Y MANTENIMIENTO DE EQUIPO E INSTRUMENTAL MÉDICO Y DE LABORATORIO"/>
    <x v="0"/>
    <x v="0"/>
    <n v="3541"/>
    <s v="0007"/>
    <x v="6"/>
    <s v="0018"/>
    <s v="DIRECCIÓN DE SALUD PÚBLICA"/>
    <s v="INSTALACIÓN, REPARACIÓN Y MANTENIMIENTO DE EQUIPO E INSTRUMENTAL MÉDICO Y DE LABORATORIO-RECURSOS FISCALES-SIN DESCRIPCIÓN PARA DESTINOS 00"/>
    <n v="700000"/>
    <n v="-15000"/>
    <n v="685000"/>
    <n v="685000"/>
    <n v="0"/>
    <n v="0"/>
    <n v="125377.44"/>
    <n v="0"/>
    <n v="0"/>
    <n v="0"/>
    <n v="685000"/>
    <n v="0"/>
    <n v="685000"/>
  </r>
  <r>
    <s v="535810240011"/>
    <s v="RECURSOS FISCALES 2026"/>
    <s v="02"/>
    <s v="Desarrollo Social"/>
    <s v="0203"/>
    <s v="Salud"/>
    <s v="020301"/>
    <s v="_x0009_Prestación de Servicios de Salud a la Comunidad"/>
    <s v="E"/>
    <s v="Actividades del sector público, que realiza en for"/>
    <n v="2"/>
    <s v="TLAJO CERCANO"/>
    <s v="Gasto Corriente"/>
    <n v="3000"/>
    <s v="SERVICIOS GENERALES"/>
    <s v="24"/>
    <s v="FORTALECIMIENTO Y EQUIPAMIENTO DE UNIDADES MÉDICAS"/>
    <s v="358"/>
    <s v="Servicios de limpieza y manejo de desechos"/>
    <s v="35801"/>
    <s v="SERVICIOS DE LIMPIEZA Y MANEJO DE DESECHOS"/>
    <x v="0"/>
    <x v="0"/>
    <n v="3581"/>
    <s v="0007"/>
    <x v="6"/>
    <s v="0018"/>
    <s v="DIRECCIÓN DE SALUD PÚBLICA"/>
    <s v="SERVICIOS DE LIMPIEZA Y MANEJO DE DESECHOS-RECURSOS FISCALES-SIN DESCRIPCIÓN PARA DESTINOS 00"/>
    <n v="1202000"/>
    <n v="15000"/>
    <n v="1217000"/>
    <n v="1217000"/>
    <n v="0"/>
    <n v="0"/>
    <n v="1214735.2"/>
    <n v="0"/>
    <n v="0"/>
    <n v="0"/>
    <n v="1217000"/>
    <n v="0"/>
    <n v="1217000"/>
  </r>
  <r>
    <s v="553110240011"/>
    <s v="RECURSOS FISCALES 2026"/>
    <s v="02"/>
    <s v="Desarrollo Social"/>
    <s v="0203"/>
    <s v="Salud"/>
    <s v="020301"/>
    <s v="_x0009_Prestación de Servicios de Salud a la Comunidad"/>
    <s v="E"/>
    <s v="Actividades del sector público, que realiza en for"/>
    <n v="2"/>
    <s v="TLAJO CERCANO"/>
    <s v="Gasto de Capital"/>
    <n v="5000"/>
    <s v="BIENES MUEBLES, INMUEBLES E INTANGIBLES"/>
    <s v="24"/>
    <s v="FORTALECIMIENTO Y EQUIPAMIENTO DE UNIDADES MÉDICAS"/>
    <s v="531"/>
    <s v="Equipo médico y de laboratorio"/>
    <s v="53101"/>
    <s v="EQUIPO MÉDICO Y DE LABORATORIO"/>
    <x v="0"/>
    <x v="0"/>
    <n v="5311"/>
    <s v="0007"/>
    <x v="6"/>
    <s v="0018"/>
    <s v="DIRECCIÓN DE SALUD PÚBLICA"/>
    <s v="EQUIPO MÉDICO Y DE LABORATORIO-RECURSOS FISCALES-SIN DESCRIPCIÓN PARA DESTINOS 00"/>
    <n v="13000000"/>
    <n v="17000000"/>
    <n v="30000000"/>
    <n v="30000000"/>
    <n v="0"/>
    <n v="0"/>
    <n v="0"/>
    <n v="0"/>
    <n v="0"/>
    <n v="0"/>
    <n v="30000000"/>
    <n v="0"/>
    <n v="30000000"/>
  </r>
  <r>
    <s v="553210240011"/>
    <s v="RECURSOS FISCALES 2026"/>
    <s v="02"/>
    <s v="Desarrollo Social"/>
    <s v="0203"/>
    <s v="Salud"/>
    <s v="020301"/>
    <s v="_x0009_Prestación de Servicios de Salud a la Comunidad"/>
    <s v="E"/>
    <s v="Actividades del sector público, que realiza en for"/>
    <n v="2"/>
    <s v="TLAJO CERCANO"/>
    <s v="Gasto de Capital"/>
    <n v="5000"/>
    <s v="BIENES MUEBLES, INMUEBLES E INTANGIBLES"/>
    <s v="24"/>
    <s v="FORTALECIMIENTO Y EQUIPAMIENTO DE UNIDADES MÉDICAS"/>
    <s v="532"/>
    <s v="Instrumental médico y de laboratorio"/>
    <s v="53201"/>
    <s v="INSTRUMENTAL MÉDICO Y DE LABORATORIO"/>
    <x v="0"/>
    <x v="0"/>
    <n v="5321"/>
    <s v="0007"/>
    <x v="6"/>
    <s v="0018"/>
    <s v="DIRECCIÓN DE SALUD PÚBLICA"/>
    <s v="INSTRUMENTAL MÉDICO Y DE LABORATORIO-RECURSOS FISCALES-SIN DESCRIPCIÓN PARA DESTINOS 00"/>
    <n v="300000"/>
    <n v="0"/>
    <n v="300000"/>
    <n v="300000"/>
    <n v="0"/>
    <n v="0"/>
    <n v="0"/>
    <n v="0"/>
    <n v="0"/>
    <n v="0"/>
    <n v="300000"/>
    <n v="0"/>
    <n v="300000"/>
  </r>
  <r>
    <s v="556610240011"/>
    <s v="RECURSOS FISCALES 2026"/>
    <s v="02"/>
    <s v="Desarrollo Social"/>
    <s v="0203"/>
    <s v="Salud"/>
    <s v="020301"/>
    <s v="_x0009_Prestación de Servicios de Salud a la Comunidad"/>
    <s v="E"/>
    <s v="Actividades del sector público, que realiza en for"/>
    <n v="2"/>
    <s v="TLAJO CERCANO"/>
    <s v="Gasto de Capital"/>
    <n v="5000"/>
    <s v="BIENES MUEBLES, INMUEBLES E INTANGIBLES"/>
    <s v="24"/>
    <s v="FORTALECIMIENTO Y EQUIPAMIENTO DE UNIDADES MÉDICAS"/>
    <s v="566"/>
    <s v="Equipos de generación eléctrica, aparatos y accesorios eléctricos"/>
    <s v="56601"/>
    <s v="EQUIPO DE GENERACI?N ELÉCTRICA, APARATOS Y ACCESORIOS ELÉCTRICOS"/>
    <x v="0"/>
    <x v="0"/>
    <n v="5661"/>
    <s v="0007"/>
    <x v="6"/>
    <s v="0018"/>
    <s v="DIRECCIÓN DE SALUD PÚBLICA"/>
    <s v="EQUIPO DE GENERACIÓN ELÉCTRICA, APARATOS Y ACCESORIOS ELÉCTRICOS-RECURSOS FISCALES-SIN DESCRIPCIÓN PARA DESTINOS 00"/>
    <n v="500000"/>
    <n v="0"/>
    <n v="500000"/>
    <n v="500000"/>
    <n v="0"/>
    <n v="0"/>
    <n v="0"/>
    <n v="0"/>
    <n v="0"/>
    <n v="0"/>
    <n v="500000"/>
    <n v="0"/>
    <n v="500000"/>
  </r>
  <r>
    <m/>
    <s v="RECURSOS FISCALES 2026"/>
    <s v="01"/>
    <s v="Gobierno"/>
    <s v="0107"/>
    <s v="Asuntos de orden público y de seguridad interior"/>
    <s v="010701"/>
    <s v="_x0009_Policía"/>
    <s v="E"/>
    <s v="Actividades del sector público, que realiza en for"/>
    <n v="1"/>
    <s v="TLAJO DE PAZ"/>
    <s v="Gasto Corriente"/>
    <n v="2000"/>
    <s v="MATERIALES Y SUMINISTROS"/>
    <s v="22"/>
    <s v="DESPACHO DE LA COORDINACIÓN GENERAL DE PREVENCIÓN Y SERVICIOS DE EMERGENCIA"/>
    <s v="271"/>
    <s v="Vestuario y uniformes"/>
    <s v="27101"/>
    <s v="VESTUARIO Y UNIFORMES"/>
    <x v="0"/>
    <x v="0"/>
    <n v="2711"/>
    <s v="0007"/>
    <x v="6"/>
    <s v="0016"/>
    <s v="DESPACHO DE LA COORDINACIÓN GENERAL DE PREVENCIÓN Y SERVICIOS DE EMERGENCIA"/>
    <n v="0"/>
    <n v="0"/>
    <n v="0"/>
    <n v="0"/>
    <n v="0"/>
    <n v="0"/>
    <n v="0"/>
    <n v="0"/>
    <n v="0"/>
    <n v="0"/>
    <n v="0"/>
    <n v="0"/>
    <n v="1500000"/>
    <n v="1500000"/>
  </r>
  <r>
    <s v="527110730011"/>
    <s v="RECURSOS FISCALES 2026"/>
    <s v="02"/>
    <s v="Desarrollo Social"/>
    <s v="0201"/>
    <s v="Proteccion ambiental"/>
    <s v="020105"/>
    <s v="_x0009_Protección de la Diversidad Biológica y del Paisaje"/>
    <s v="E"/>
    <s v="Actividades del sector público, que realiza en for"/>
    <n v="6"/>
    <s v="TLAJO A FUTURO"/>
    <s v="Gasto Corriente"/>
    <n v="2000"/>
    <s v="MATERIALES Y SUMINISTROS"/>
    <s v="73"/>
    <s v="OPERATIVOS DE MOVILIDAD Y SEGURIDAD VIAL"/>
    <s v="271"/>
    <s v="Vestuario y uniformes"/>
    <s v="27101"/>
    <s v="VESTUARIO Y UNIFORMES"/>
    <x v="0"/>
    <x v="0"/>
    <n v="2711"/>
    <s v="0007"/>
    <x v="6"/>
    <s v="0046"/>
    <s v="DIRECCION DE MOVILIDAD Y CULTURA VIAL"/>
    <s v="VESTUARIO Y UNIFORMES-RECURSOS FISCALES-SIN DESCRIPCIÓN PARA DESTINOS 00"/>
    <n v="0"/>
    <n v="1500000"/>
    <n v="1500000"/>
    <n v="1500000"/>
    <n v="0"/>
    <n v="0"/>
    <n v="0"/>
    <n v="0"/>
    <n v="0"/>
    <n v="0"/>
    <n v="1500000"/>
    <n v="-1500000"/>
    <n v="0"/>
  </r>
  <r>
    <s v="52161025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2000"/>
    <s v="MATERIALES Y SUMINISTROS"/>
    <s v="25"/>
    <s v="SERVICIO DE MANTENIMIENTO EN LOS ESPACIOS PÚBLICOS"/>
    <s v="216"/>
    <s v="Material de limpieza"/>
    <s v="21601"/>
    <s v="MATERIAL DE LIMPIEZA"/>
    <x v="0"/>
    <x v="0"/>
    <n v="2161"/>
    <s v="0008"/>
    <x v="7"/>
    <s v="0019"/>
    <s v="DIRECCIÓN ADMINISTRATIVA"/>
    <s v="MATERIAL DE LIMPIEZA-RECURSOS FISCALES-SIN DESCRIPCIÓN PARA DESTINOS 00"/>
    <n v="1000000"/>
    <n v="0"/>
    <n v="1000000"/>
    <n v="1000000"/>
    <n v="0"/>
    <n v="0"/>
    <n v="0"/>
    <n v="0"/>
    <n v="0"/>
    <n v="0"/>
    <n v="1000000"/>
    <n v="0"/>
    <n v="1000000"/>
  </r>
  <r>
    <s v="52411025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2000"/>
    <s v="MATERIALES Y SUMINISTROS"/>
    <s v="25"/>
    <s v="SERVICIO DE MANTENIMIENTO EN LOS ESPACIOS PÚBLICOS"/>
    <s v="241"/>
    <s v="Productos minerales no metálicos"/>
    <s v="24101"/>
    <s v="PRODUCTOS MINERALES NO MET?LICOS"/>
    <x v="0"/>
    <x v="0"/>
    <n v="2411"/>
    <s v="0008"/>
    <x v="7"/>
    <s v="0019"/>
    <s v="DIRECCIÓN ADMINISTRATIVA"/>
    <s v="PRODUCTOS MINERALES NO METÁLICOS-RECURSOS FISCALES-SIN DESCRIPCIÓN PARA DESTINOS 00"/>
    <n v="1000000"/>
    <n v="0"/>
    <n v="1000000"/>
    <n v="1000000"/>
    <n v="0"/>
    <n v="0"/>
    <n v="0"/>
    <n v="0"/>
    <n v="0"/>
    <n v="0"/>
    <n v="1000000"/>
    <n v="0"/>
    <n v="1000000"/>
  </r>
  <r>
    <s v="52421025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2000"/>
    <s v="MATERIALES Y SUMINISTROS"/>
    <s v="25"/>
    <s v="SERVICIO DE MANTENIMIENTO EN LOS ESPACIOS PÚBLICOS"/>
    <s v="242"/>
    <s v="Cemento y productos de concreto"/>
    <s v="24201"/>
    <s v="CEMENTO Y PRODUCTOS DE CONCRETO"/>
    <x v="0"/>
    <x v="0"/>
    <n v="2421"/>
    <s v="0008"/>
    <x v="7"/>
    <s v="0019"/>
    <s v="DIRECCIÓN ADMINISTRATIVA"/>
    <s v="CEMENTO Y PRODUCTOS DE CONCRETO-RECURSOS FISCALES-SIN DESCRIPCIÓN PARA DESTINOS 00"/>
    <n v="5000000"/>
    <n v="0"/>
    <n v="5000000"/>
    <n v="5000000"/>
    <n v="0"/>
    <n v="4507572.1500000004"/>
    <n v="0"/>
    <n v="0"/>
    <n v="0"/>
    <n v="0"/>
    <n v="492427.84999999963"/>
    <n v="10000000"/>
    <n v="15000000"/>
  </r>
  <r>
    <s v="52471025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2000"/>
    <s v="MATERIALES Y SUMINISTROS"/>
    <s v="25"/>
    <s v="SERVICIO DE MANTENIMIENTO EN LOS ESPACIOS PÚBLICOS"/>
    <s v="247"/>
    <s v="Artículos metálicos para la construcción"/>
    <s v="24701"/>
    <s v="ART?CULOS MET?LICOS PARA LA CONSTRUCCI?N"/>
    <x v="0"/>
    <x v="0"/>
    <n v="2471"/>
    <s v="0008"/>
    <x v="7"/>
    <s v="0019"/>
    <s v="DIRECCIÓN ADMINISTRATIVA"/>
    <s v="ARTÍCULOS METÁLICOS PARA LA CONSTRUCCIÓN-RECURSOS FISCALES-SIN DESCRIPCIÓN PARA DESTINOS 00"/>
    <n v="800000"/>
    <n v="0"/>
    <n v="800000"/>
    <n v="800000"/>
    <n v="0"/>
    <n v="0"/>
    <n v="186226.4"/>
    <n v="0"/>
    <n v="0"/>
    <n v="0"/>
    <n v="800000"/>
    <n v="0"/>
    <n v="800000"/>
  </r>
  <r>
    <s v="52491025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2000"/>
    <s v="MATERIALES Y SUMINISTROS"/>
    <s v="25"/>
    <s v="SERVICIO DE MANTENIMIENTO EN LOS ESPACIOS PÚBLICOS"/>
    <s v="249"/>
    <s v="Otros materiales y artículos de construcción y reparación"/>
    <s v="24901"/>
    <s v="OTROS MATERIALES Y ART?CULOS DE CONSTRUCCI?N Y REPARACI?N"/>
    <x v="0"/>
    <x v="0"/>
    <n v="2491"/>
    <s v="0008"/>
    <x v="7"/>
    <s v="0019"/>
    <s v="DIRECCIÓN ADMINISTRATIVA"/>
    <s v="OTROS MATERIALES Y ARTÍCULOS DE CONSTRUCCIÓN Y REPARACIÓN-RECURSOS FISCALES-SIN DESCRIPCIÓN PARA DESTINOS 00"/>
    <n v="6500000"/>
    <n v="0"/>
    <n v="6500000"/>
    <n v="6500000"/>
    <n v="0"/>
    <n v="0"/>
    <n v="60465"/>
    <n v="0"/>
    <n v="0"/>
    <n v="0"/>
    <n v="6500000"/>
    <n v="0"/>
    <n v="6500000"/>
  </r>
  <r>
    <s v="52721025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2000"/>
    <s v="MATERIALES Y SUMINISTROS"/>
    <s v="25"/>
    <s v="SERVICIO DE MANTENIMIENTO EN LOS ESPACIOS PÚBLICOS"/>
    <s v="272"/>
    <s v="Prendas de seguridad y protección personal"/>
    <s v="27201"/>
    <s v="PRENDAS DE SEGURIDAD Y PROTECCI?N PERSONAL"/>
    <x v="0"/>
    <x v="0"/>
    <n v="2721"/>
    <s v="0008"/>
    <x v="7"/>
    <s v="0019"/>
    <s v="DIRECCIÓN ADMINISTRATIVA"/>
    <s v="PRENDAS DE SEGURIDAD Y PROTECCIÓN PERSONAL-RECURSOS FISCALES-SIN DESCRIPCIÓN PARA DESTINOS 00"/>
    <n v="750000"/>
    <n v="0"/>
    <n v="750000"/>
    <n v="750000"/>
    <n v="0"/>
    <n v="147548.51999999999"/>
    <n v="158908.4"/>
    <n v="0"/>
    <n v="0"/>
    <n v="0"/>
    <n v="602451.48"/>
    <n v="0"/>
    <n v="750000"/>
  </r>
  <r>
    <s v="52911025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2000"/>
    <s v="MATERIALES Y SUMINISTROS"/>
    <s v="25"/>
    <s v="SERVICIO DE MANTENIMIENTO EN LOS ESPACIOS PÚBLICOS"/>
    <s v="291"/>
    <s v="Herramientas menores"/>
    <s v="29101"/>
    <s v="HERRAMIENTAS MENORES"/>
    <x v="0"/>
    <x v="0"/>
    <n v="2911"/>
    <s v="0008"/>
    <x v="7"/>
    <s v="0019"/>
    <s v="DIRECCIÓN ADMINISTRATIVA"/>
    <s v="HERRAMIENTAS MENORES-RECURSOS FISCALES-SIN DESCRIPCIÓN PARA DESTINOS 00"/>
    <n v="500000"/>
    <n v="0"/>
    <n v="500000"/>
    <n v="500000"/>
    <n v="0"/>
    <n v="0"/>
    <n v="347913.79"/>
    <n v="0"/>
    <n v="0"/>
    <n v="0"/>
    <n v="500000"/>
    <n v="348000"/>
    <n v="848000"/>
  </r>
  <r>
    <s v="52981025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2000"/>
    <s v="MATERIALES Y SUMINISTROS"/>
    <s v="25"/>
    <s v="SERVICIO DE MANTENIMIENTO EN LOS ESPACIOS PÚBLICOS"/>
    <s v="298"/>
    <s v="Refacciones y accesorios menores de maquinaria y otros equipos"/>
    <s v="29801"/>
    <s v="REFACCIONES Y ACCESORIOS MENORES DE MAQUINARIA Y OTROS EQUIPOS"/>
    <x v="0"/>
    <x v="0"/>
    <n v="2981"/>
    <s v="0008"/>
    <x v="7"/>
    <s v="0019"/>
    <s v="DIRECCIÓN ADMINISTRATIVA"/>
    <s v="REFACCIONES Y ACCESORIOS MENORES DE MAQUINARIA Y OTROS EQUIPOS-RECURSOS FISCALES-SIN DESCRIPCIÓN PARA DESTINOS 00"/>
    <n v="500000"/>
    <n v="0"/>
    <n v="500000"/>
    <n v="500000"/>
    <n v="0"/>
    <n v="0"/>
    <n v="0"/>
    <n v="0"/>
    <n v="0"/>
    <n v="0"/>
    <n v="500000"/>
    <n v="1785000"/>
    <n v="2285000"/>
  </r>
  <r>
    <s v="53511025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3000"/>
    <s v="SERVICIOS GENERALES"/>
    <s v="25"/>
    <s v="SERVICIO DE MANTENIMIENTO EN LOS ESPACIOS PÚBLICOS"/>
    <s v="351"/>
    <s v="Conservación y mantenimiento menor de inmuebles"/>
    <s v="35101"/>
    <s v="CONSERVACI?N Y MANTENIMIENTO MENOR DE INMUEBLES"/>
    <x v="0"/>
    <x v="0"/>
    <n v="3511"/>
    <s v="0008"/>
    <x v="7"/>
    <s v="0019"/>
    <s v="DIRECCIÓN ADMINISTRATIVA"/>
    <s v="CONSERVACIÓN Y MANTENIMIENTO MENOR DE INMUEBLES-RECURSOS FISCALES-SIN DESCRIPCIÓN PARA DESTINOS 00"/>
    <n v="5000000"/>
    <n v="8797564.8000000007"/>
    <n v="13797564.800000001"/>
    <n v="13797564.800000001"/>
    <n v="0"/>
    <n v="9983127.0399999991"/>
    <n v="0"/>
    <n v="0"/>
    <n v="0"/>
    <n v="0"/>
    <n v="3814437.7600000016"/>
    <n v="0"/>
    <n v="13797564.800000001"/>
  </r>
  <r>
    <m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3000"/>
    <s v="SERVICIOS GENERALES"/>
    <s v="25"/>
    <s v="SERVICIO DE MANTENIMIENTO EN LOS ESPACIOS PÚBLICOS"/>
    <s v="351"/>
    <s v="Conservación y mantenimiento menor de inmuebles"/>
    <s v="35101"/>
    <s v="CONSERVACI?N Y MANTENIMIENTO MENOR DE INMUEBLES"/>
    <x v="36"/>
    <x v="34"/>
    <n v="3511"/>
    <s v="0008"/>
    <x v="7"/>
    <s v="0019"/>
    <s v="DIRECCIÓN ADMINISTRATIVA"/>
    <m/>
    <n v="0"/>
    <n v="0"/>
    <n v="0"/>
    <n v="0"/>
    <n v="0"/>
    <n v="0"/>
    <n v="0"/>
    <n v="0"/>
    <n v="0"/>
    <n v="0"/>
    <n v="0"/>
    <n v="5000000"/>
    <n v="5000000"/>
  </r>
  <r>
    <s v="5351102574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3000"/>
    <s v="SERVICIOS GENERALES"/>
    <s v="25"/>
    <s v="SERVICIO DE MANTENIMIENTO EN LOS ESPACIOS PÚBLICOS"/>
    <s v="351"/>
    <s v="Conservación y mantenimiento menor de inmuebles"/>
    <s v="35101"/>
    <s v="CONSERVACI?N Y MANTENIMIENTO MENOR DE INMUEBLES"/>
    <x v="37"/>
    <x v="35"/>
    <n v="3511"/>
    <s v="0008"/>
    <x v="7"/>
    <s v="0019"/>
    <s v="DIRECCIÓN ADMINISTRATIVA"/>
    <s v="CONSERVACIÓN Y MANTENIMIENTO MENOR DE INMUEBLES-RECURSOS FISCALES-CAMELLONES"/>
    <n v="0"/>
    <n v="0"/>
    <n v="0"/>
    <n v="0"/>
    <n v="0"/>
    <n v="0"/>
    <n v="0"/>
    <n v="0"/>
    <n v="0"/>
    <n v="0"/>
    <n v="0"/>
    <n v="0"/>
    <n v="0"/>
  </r>
  <r>
    <s v="53571025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3000"/>
    <s v="SERVICIOS GENERALES"/>
    <s v="25"/>
    <s v="SERVICIO DE MANTENIMIENTO EN LOS ESPACIOS PÚBLICOS"/>
    <s v="357"/>
    <s v="Instalación, reparación y mantenimiento de maquinaria, otros equipos y herramienta"/>
    <s v="35701"/>
    <s v="INSTALACI?N, REPARACI?N Y MANTENIMIENTO DE MAQUINARIA, OTROS EQUIPOS Y HERRAMIENTA"/>
    <x v="0"/>
    <x v="0"/>
    <n v="3571"/>
    <s v="0008"/>
    <x v="7"/>
    <s v="0019"/>
    <s v="DIRECCIÓN ADMINISTRATIVA"/>
    <s v="INSTALACIÓN, REPARACIÓN Y MANTENIMIENTO DE MAQUINARIA, OTROS EQUIPOS Y HERRAMIENTA-RECURSOS FISCALES-SIN DESCRIPCIÓN PARA DESTINOS 00"/>
    <n v="2000000"/>
    <n v="-2000000"/>
    <n v="0"/>
    <n v="0"/>
    <n v="0"/>
    <n v="0"/>
    <n v="0"/>
    <n v="0"/>
    <n v="0"/>
    <n v="0"/>
    <n v="0"/>
    <n v="0"/>
    <n v="0"/>
  </r>
  <r>
    <s v="53591025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3000"/>
    <s v="SERVICIOS GENERALES"/>
    <s v="25"/>
    <s v="SERVICIO DE MANTENIMIENTO EN LOS ESPACIOS PÚBLICOS"/>
    <s v="359"/>
    <s v="Servicios de jardinería y fumigación"/>
    <s v="35901"/>
    <s v="SERVICIOS DE JARDINERIA Y FUMIGACION"/>
    <x v="0"/>
    <x v="0"/>
    <n v="3591"/>
    <s v="0008"/>
    <x v="7"/>
    <s v="0019"/>
    <s v="DIRECCIÓN ADMINISTRATIVA"/>
    <s v="SERVICIOS DE JARDINERÍA Y FUMIGACIÓN-RECURSOS FISCALES-SIN DESCRIPCIÓN PARA DESTINOS 00"/>
    <n v="0"/>
    <n v="21202435.199999999"/>
    <n v="21202435.199999999"/>
    <n v="21202435.199999999"/>
    <n v="0"/>
    <n v="0"/>
    <n v="3202435.2"/>
    <n v="0"/>
    <n v="0"/>
    <n v="0"/>
    <n v="21202435.199999999"/>
    <n v="0"/>
    <n v="21202435.199999999"/>
  </r>
  <r>
    <m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de Capital"/>
    <n v="5000"/>
    <s v="BIENES MUEBLES, INMUEBLES E INTANGIBLES"/>
    <s v="25"/>
    <s v="SERVICIO DE MANTENIMIENTO EN LOS ESPACIOS PÚBLICOS"/>
    <n v="561"/>
    <s v="Maquinaria, otros equipos y herramientas"/>
    <n v="56101"/>
    <s v="MAQUINARIA Y EQUIPO AGROPECUARIO"/>
    <x v="0"/>
    <x v="0"/>
    <n v="5611"/>
    <s v="0008"/>
    <x v="7"/>
    <s v="0019"/>
    <s v="DIRECCIÓN ADMINISTRATIVA"/>
    <m/>
    <n v="0"/>
    <n v="0"/>
    <n v="0"/>
    <n v="0"/>
    <n v="0"/>
    <n v="0"/>
    <n v="0"/>
    <n v="0"/>
    <n v="0"/>
    <n v="0"/>
    <n v="0"/>
    <n v="308700"/>
    <n v="308700"/>
  </r>
  <r>
    <s v="55671025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de Capital"/>
    <n v="5000"/>
    <s v="BIENES MUEBLES, INMUEBLES E INTANGIBLES"/>
    <s v="25"/>
    <s v="SERVICIO DE MANTENIMIENTO EN LOS ESPACIOS PÚBLICOS"/>
    <s v="567"/>
    <s v="Herramientas y máquinas-herramienta"/>
    <s v="56701"/>
    <s v="HERRAMIENTAS Y M?QUINAS-HERRAMIENTA"/>
    <x v="0"/>
    <x v="0"/>
    <n v="5671"/>
    <s v="0008"/>
    <x v="7"/>
    <s v="0019"/>
    <s v="DIRECCIÓN ADMINISTRATIVA"/>
    <s v="HERRAMIENTAS Y MÁQUINAS-HERRAMIENTA-RECURSOS FISCALES-SIN DESCRIPCIÓN PARA DESTINOS 00"/>
    <n v="1500000"/>
    <n v="0"/>
    <n v="1500000"/>
    <n v="1500000"/>
    <n v="0"/>
    <n v="0"/>
    <n v="0"/>
    <n v="0"/>
    <n v="0"/>
    <n v="0"/>
    <n v="1500000"/>
    <n v="0"/>
    <n v="1500000"/>
  </r>
  <r>
    <s v="524610260011"/>
    <s v="RECURSOS FISCALES 2026"/>
    <s v="02"/>
    <s v="Desarrollo Social"/>
    <s v="0202"/>
    <s v="Vivienda y servicios a la comunidad"/>
    <s v="020204"/>
    <s v="_x0009_Alumbrado Público"/>
    <s v="E"/>
    <s v="Actividades del sector público, que realiza en for"/>
    <n v="3"/>
    <s v="TLAJO DINAMICO"/>
    <s v="Gasto Corriente"/>
    <n v="2000"/>
    <s v="MATERIALES Y SUMINISTROS"/>
    <s v="26"/>
    <s v="SISTEMA DE ILUMINACIÓN PÚBLICA"/>
    <s v="246"/>
    <s v="Material eléctrico y electrónico"/>
    <s v="24601"/>
    <s v="MATERIAL ELÉCTRICO Y ELECTR?NICO"/>
    <x v="0"/>
    <x v="0"/>
    <n v="2461"/>
    <s v="0008"/>
    <x v="7"/>
    <s v="0020"/>
    <s v="DIRECCIÓN DE ALUMBRADO PÚBLICO"/>
    <s v="MATERIAL ELÉCTRICO Y ELECTRÓNICO-RECURSOS FISCALES-SIN DESCRIPCIÓN PARA DESTINOS 00"/>
    <n v="10000000"/>
    <n v="0"/>
    <n v="10000000"/>
    <n v="10000000"/>
    <n v="0"/>
    <n v="9201208.1899999995"/>
    <n v="0"/>
    <n v="0"/>
    <n v="0"/>
    <n v="0"/>
    <n v="798791.81000000052"/>
    <n v="-798791.81"/>
    <n v="9201208.1899999995"/>
  </r>
  <r>
    <s v="524610262411"/>
    <s v="RECURSOS FISCALES 2026"/>
    <s v="02"/>
    <s v="Desarrollo Social"/>
    <s v="0202"/>
    <s v="Vivienda y servicios a la comunidad"/>
    <s v="020204"/>
    <s v="_x0009_Alumbrado Público"/>
    <s v="E"/>
    <s v="Actividades del sector público, que realiza en for"/>
    <n v="3"/>
    <s v="TLAJO DINAMICO"/>
    <s v="Gasto Corriente"/>
    <n v="2000"/>
    <s v="MATERIALES Y SUMINISTROS"/>
    <s v="26"/>
    <s v="SISTEMA DE ILUMINACIÓN PÚBLICA"/>
    <s v="246"/>
    <s v="Material eléctrico y electrónico"/>
    <s v="24601"/>
    <s v="MATERIAL ELÉCTRICO Y ELECTR?NICO"/>
    <x v="38"/>
    <x v="36"/>
    <n v="2461"/>
    <s v="0008"/>
    <x v="7"/>
    <s v="0020"/>
    <s v="DIRECCIÓN DE ALUMBRADO PÚBLICO"/>
    <s v="MATERIAL ELÉCTRICO Y ELECTRÓNICO-RECURSOS FISCALES-RENOVACIÓN DE LUMINARIAS LED"/>
    <n v="20180000"/>
    <n v="0"/>
    <n v="20180000"/>
    <n v="20180000"/>
    <n v="0"/>
    <n v="0"/>
    <n v="20170196"/>
    <n v="0"/>
    <n v="0"/>
    <n v="0"/>
    <n v="20180000"/>
    <n v="0"/>
    <n v="20180000"/>
  </r>
  <r>
    <s v="524610262511"/>
    <s v="RECURSOS FISCALES 2026"/>
    <s v="02"/>
    <s v="Desarrollo Social"/>
    <s v="0202"/>
    <s v="Vivienda y servicios a la comunidad"/>
    <s v="020204"/>
    <s v="_x0009_Alumbrado Público"/>
    <s v="E"/>
    <s v="Actividades del sector público, que realiza en for"/>
    <n v="3"/>
    <s v="TLAJO DINAMICO"/>
    <s v="Gasto Corriente"/>
    <n v="2000"/>
    <s v="MATERIALES Y SUMINISTROS"/>
    <s v="26"/>
    <s v="SISTEMA DE ILUMINACIÓN PÚBLICA"/>
    <s v="246"/>
    <s v="Material eléctrico y electrónico"/>
    <s v="24601"/>
    <s v="MATERIAL ELÉCTRICO Y ELECTR?NICO"/>
    <x v="39"/>
    <x v="37"/>
    <n v="2461"/>
    <s v="0008"/>
    <x v="7"/>
    <s v="0020"/>
    <s v="DIRECCIÓN DE ALUMBRADO PÚBLICO"/>
    <s v="MATERIAL ELÉCTRICO Y ELECTRÓNICO-RECURSOS FISCALES-POSTES PARA ALUMBRADO"/>
    <n v="1000000"/>
    <n v="0"/>
    <n v="1000000"/>
    <n v="1000000"/>
    <n v="0"/>
    <n v="0"/>
    <n v="0"/>
    <n v="0"/>
    <n v="0"/>
    <n v="0"/>
    <n v="1000000"/>
    <n v="-1000000"/>
    <n v="0"/>
  </r>
  <r>
    <s v="527210260011"/>
    <s v="RECURSOS FISCALES 2026"/>
    <s v="02"/>
    <s v="Desarrollo Social"/>
    <s v="0202"/>
    <s v="Vivienda y servicios a la comunidad"/>
    <s v="020204"/>
    <s v="_x0009_Alumbrado Público"/>
    <s v="E"/>
    <s v="Actividades del sector público, que realiza en for"/>
    <n v="3"/>
    <s v="TLAJO DINAMICO"/>
    <s v="Gasto Corriente"/>
    <n v="2000"/>
    <s v="MATERIALES Y SUMINISTROS"/>
    <s v="26"/>
    <s v="SISTEMA DE ILUMINACIÓN PÚBLICA"/>
    <s v="272"/>
    <s v="Prendas de seguridad y protección personal"/>
    <s v="27201"/>
    <s v="PRENDAS DE SEGURIDAD Y PROTECCI?N PERSONAL"/>
    <x v="0"/>
    <x v="0"/>
    <n v="2721"/>
    <s v="0008"/>
    <x v="7"/>
    <s v="0020"/>
    <s v="DIRECCIÓN DE ALUMBRADO PÚBLICO"/>
    <s v="PRENDAS DE SEGURIDAD Y PROTECCIÓN PERSONAL-RECURSOS FISCALES-SIN DESCRIPCIÓN PARA DESTINOS 00"/>
    <n v="200000"/>
    <n v="0"/>
    <n v="200000"/>
    <n v="200000"/>
    <n v="0"/>
    <n v="189154.53"/>
    <n v="0"/>
    <n v="0"/>
    <n v="0"/>
    <n v="0"/>
    <n v="10845.470000000001"/>
    <n v="0"/>
    <n v="200000"/>
  </r>
  <r>
    <s v="529110260011"/>
    <s v="RECURSOS FISCALES 2026"/>
    <s v="02"/>
    <s v="Desarrollo Social"/>
    <s v="0202"/>
    <s v="Vivienda y servicios a la comunidad"/>
    <s v="020204"/>
    <s v="_x0009_Alumbrado Público"/>
    <s v="E"/>
    <s v="Actividades del sector público, que realiza en for"/>
    <n v="3"/>
    <s v="TLAJO DINAMICO"/>
    <s v="Gasto Corriente"/>
    <n v="2000"/>
    <s v="MATERIALES Y SUMINISTROS"/>
    <s v="26"/>
    <s v="SISTEMA DE ILUMINACIÓN PÚBLICA"/>
    <s v="291"/>
    <s v="Herramientas menores"/>
    <s v="29101"/>
    <s v="HERRAMIENTAS MENORES"/>
    <x v="0"/>
    <x v="0"/>
    <n v="2911"/>
    <s v="0008"/>
    <x v="7"/>
    <s v="0020"/>
    <s v="DIRECCIÓN DE ALUMBRADO PÚBLICO"/>
    <s v="HERRAMIENTAS MENORES-RECURSOS FISCALES-SIN DESCRIPCIÓN PARA DESTINOS 00"/>
    <n v="200000"/>
    <n v="0"/>
    <n v="200000"/>
    <n v="200000"/>
    <n v="0"/>
    <n v="0"/>
    <n v="0"/>
    <n v="0"/>
    <n v="0"/>
    <n v="0"/>
    <n v="200000"/>
    <n v="298791.81"/>
    <n v="498791.81"/>
  </r>
  <r>
    <m/>
    <s v="RECURSOS FISCALES 2026"/>
    <s v="02"/>
    <s v="Desarrollo Social"/>
    <s v="0202"/>
    <s v="Vivienda y servicios a la comunidad"/>
    <s v="020204"/>
    <s v="_x0009_Alumbrado Público"/>
    <s v="E"/>
    <s v="Actividades del sector público, que realiza en for"/>
    <n v="3"/>
    <s v="TLAJO DINAMICO"/>
    <s v="Gasto Corriente"/>
    <n v="3000"/>
    <s v="SERVICIOS GENERALES"/>
    <s v="26"/>
    <s v="SISTEMA DE ILUMINACIÓN PÚBLICA"/>
    <s v="311"/>
    <s v="Energía eléctrica"/>
    <s v="31101"/>
    <s v="ENERG?A ELÉCTRICA"/>
    <x v="0"/>
    <x v="0"/>
    <n v="3111"/>
    <s v="0008"/>
    <x v="7"/>
    <s v="0020"/>
    <s v="DIRECCIÓN DE ALUMBRADO PÚBLICO"/>
    <m/>
    <n v="0"/>
    <n v="0"/>
    <n v="0"/>
    <n v="0"/>
    <n v="0"/>
    <n v="0"/>
    <n v="0"/>
    <n v="0"/>
    <n v="0"/>
    <n v="0"/>
    <n v="0"/>
    <n v="100000"/>
    <n v="100000"/>
  </r>
  <r>
    <s v="531112260025"/>
    <s v="FONDO DE APORTACIONES AL FORTALECIMIENTO MUNICIPAL 2026 (FORTAMUN)"/>
    <s v="02"/>
    <s v="Desarrollo Social"/>
    <s v="0202"/>
    <s v="Vivienda y servicios a la comunidad"/>
    <s v="020204"/>
    <s v="_x0009_Alumbrado Público"/>
    <s v="E"/>
    <s v="Actividades del sector público, que realiza en for"/>
    <n v="3"/>
    <s v="TLAJO DINAMICO"/>
    <s v="Gasto Corriente"/>
    <n v="3000"/>
    <s v="SERVICIOS GENERALES"/>
    <s v="26"/>
    <s v="SISTEMA DE ILUMINACIÓN PÚBLICA"/>
    <s v="311"/>
    <s v="Energía eléctrica"/>
    <s v="31101"/>
    <s v="ENERG?A ELÉCTRICA"/>
    <x v="0"/>
    <x v="0"/>
    <n v="3111"/>
    <s v="0008"/>
    <x v="7"/>
    <s v="0020"/>
    <s v="DIRECCIÓN DE ALUMBRADO PÚBLICO"/>
    <s v="ENERGÍA ELÉCTRICA-RECURSOS FEDERALES-SIN DESCRIPCIÓN PARA DESTINOS 00"/>
    <n v="60000000"/>
    <n v="3000000"/>
    <n v="63000000"/>
    <n v="63000000"/>
    <n v="0"/>
    <n v="10932355"/>
    <n v="15838878.01"/>
    <n v="10944067"/>
    <n v="5501180"/>
    <n v="10944067"/>
    <n v="52067645"/>
    <n v="0"/>
    <n v="63000000"/>
  </r>
  <r>
    <m/>
    <s v="RECURSOS FISCALES 2026"/>
    <s v="02"/>
    <s v="Desarrollo Social"/>
    <s v="0202"/>
    <s v="Vivienda y servicios a la comunidad"/>
    <s v="020204"/>
    <s v="_x0009_Alumbrado Público"/>
    <s v="E"/>
    <s v="Actividades del sector público, que realiza en for"/>
    <n v="3"/>
    <s v="TLAJO DINAMICO"/>
    <s v="Gasto Corriente"/>
    <n v="3000"/>
    <s v="SERVICIOS GENERALES"/>
    <s v="26"/>
    <s v="SISTEMA DE ILUMINACIÓN PÚBLICA"/>
    <s v="358"/>
    <s v="Servicios de limpieza y manejo de desechos"/>
    <s v="35801"/>
    <s v="SERVICIOS DE LIMPIEZA Y MANEJO DE DESECHOS"/>
    <x v="0"/>
    <x v="0"/>
    <n v="3581"/>
    <s v="0008"/>
    <x v="7"/>
    <s v="0020"/>
    <s v="DIRECCIÓN DE ALUMBRADO PÚBLICO"/>
    <m/>
    <n v="0"/>
    <n v="0"/>
    <n v="0"/>
    <n v="0"/>
    <n v="0"/>
    <n v="0"/>
    <n v="0"/>
    <n v="0"/>
    <n v="0"/>
    <n v="0"/>
    <n v="0"/>
    <n v="1500000"/>
    <n v="1500000"/>
  </r>
  <r>
    <s v="535710260011"/>
    <s v="RECURSOS FISCALES 2026"/>
    <s v="02"/>
    <s v="Desarrollo Social"/>
    <s v="0202"/>
    <s v="Vivienda y servicios a la comunidad"/>
    <s v="020204"/>
    <s v="_x0009_Alumbrado Público"/>
    <s v="E"/>
    <s v="Actividades del sector público, que realiza en for"/>
    <n v="3"/>
    <s v="TLAJO DINAMICO"/>
    <s v="Gasto Corriente"/>
    <n v="3000"/>
    <s v="SERVICIOS GENERALES"/>
    <s v="26"/>
    <s v="SISTEMA DE ILUMINACIÓN PÚBLICA"/>
    <s v="357"/>
    <s v="Instalación, reparación y mantenimiento de maquinaria, otros equipos y herramienta"/>
    <s v="35701"/>
    <s v="INSTALACI?N, REPARACI?N Y MANTENIMIENTO DE MAQUINARIA, OTROS EQUIPOS Y HERRAMIENTA"/>
    <x v="0"/>
    <x v="0"/>
    <n v="3571"/>
    <s v="0008"/>
    <x v="7"/>
    <s v="0020"/>
    <s v="DIRECCIÓN DE ALUMBRADO PÚBLICO"/>
    <s v="INSTALACIÓN, REPARACIÓN Y MANTENIMIENTO DE MAQUINARIA, OTROS EQUIPOS Y HERRAMIENTA-RECURSOS FISCALES-SIN DESCRIPCIÓN PARA DESTINOS 00"/>
    <n v="2100000"/>
    <n v="0"/>
    <n v="2100000"/>
    <n v="2100000"/>
    <n v="0"/>
    <n v="0"/>
    <n v="0"/>
    <n v="0"/>
    <n v="0"/>
    <n v="0"/>
    <n v="2100000"/>
    <n v="0"/>
    <n v="2100000"/>
  </r>
  <r>
    <s v="521610270011"/>
    <s v="RECURSOS FISCALES 2026"/>
    <s v="02"/>
    <s v="Desarrollo Social"/>
    <s v="0201"/>
    <s v="Proteccion ambiental"/>
    <s v="020101"/>
    <s v="_x0009_Ordenación de Desechos"/>
    <s v="E"/>
    <s v="Actividades del sector público, que realiza en for"/>
    <n v="3"/>
    <s v="TLAJO DINAMICO"/>
    <s v="Gasto Corriente"/>
    <n v="2000"/>
    <s v="MATERIALES Y SUMINISTROS"/>
    <s v="27"/>
    <s v="SERVICIO DE RECOLECCIÓN DE RESIDUOS"/>
    <s v="216"/>
    <s v="Material de limpieza"/>
    <s v="21601"/>
    <s v="MATERIAL DE LIMPIEZA"/>
    <x v="0"/>
    <x v="0"/>
    <n v="2161"/>
    <s v="0008"/>
    <x v="7"/>
    <s v="0021"/>
    <s v="DIRECCIÓN DE ASEO PÚBLICO"/>
    <s v="MATERIAL DE LIMPIEZA-RECURSOS FISCALES-SIN DESCRIPCIÓN PARA DESTINOS 00"/>
    <n v="170000"/>
    <n v="0"/>
    <n v="170000"/>
    <n v="170000"/>
    <n v="0"/>
    <n v="0"/>
    <n v="0"/>
    <n v="0"/>
    <n v="0"/>
    <n v="0"/>
    <n v="170000"/>
    <n v="0"/>
    <n v="170000"/>
  </r>
  <r>
    <s v="527210270011"/>
    <s v="RECURSOS FISCALES 2026"/>
    <s v="02"/>
    <s v="Desarrollo Social"/>
    <s v="0201"/>
    <s v="Proteccion ambiental"/>
    <s v="020101"/>
    <s v="_x0009_Ordenación de Desechos"/>
    <s v="E"/>
    <s v="Actividades del sector público, que realiza en for"/>
    <n v="3"/>
    <s v="TLAJO DINAMICO"/>
    <s v="Gasto Corriente"/>
    <n v="2000"/>
    <s v="MATERIALES Y SUMINISTROS"/>
    <s v="27"/>
    <s v="SERVICIO DE RECOLECCIÓN DE RESIDUOS"/>
    <s v="272"/>
    <s v="Prendas de seguridad y protección personal"/>
    <s v="27201"/>
    <s v="PRENDAS DE SEGURIDAD Y PROTECCI?N PERSONAL"/>
    <x v="0"/>
    <x v="0"/>
    <n v="2721"/>
    <s v="0008"/>
    <x v="7"/>
    <s v="0021"/>
    <s v="DIRECCIÓN DE ASEO PÚBLICO"/>
    <s v="PRENDAS DE SEGURIDAD Y PROTECCIÓN PERSONAL-RECURSOS FISCALES-SIN DESCRIPCIÓN PARA DESTINOS 00"/>
    <n v="100000"/>
    <n v="0"/>
    <n v="100000"/>
    <n v="100000"/>
    <n v="0"/>
    <n v="0"/>
    <n v="0"/>
    <n v="0"/>
    <n v="0"/>
    <n v="0"/>
    <n v="100000"/>
    <n v="0"/>
    <n v="100000"/>
  </r>
  <r>
    <s v="529110270011"/>
    <s v="RECURSOS FISCALES 2026"/>
    <s v="02"/>
    <s v="Desarrollo Social"/>
    <s v="0201"/>
    <s v="Proteccion ambiental"/>
    <s v="020101"/>
    <s v="_x0009_Ordenación de Desechos"/>
    <s v="E"/>
    <s v="Actividades del sector público, que realiza en for"/>
    <n v="3"/>
    <s v="TLAJO DINAMICO"/>
    <s v="Gasto Corriente"/>
    <n v="2000"/>
    <s v="MATERIALES Y SUMINISTROS"/>
    <s v="27"/>
    <s v="SERVICIO DE RECOLECCIÓN DE RESIDUOS"/>
    <s v="291"/>
    <s v="Herramientas menores"/>
    <s v="29101"/>
    <s v="HERRAMIENTAS MENORES"/>
    <x v="0"/>
    <x v="0"/>
    <n v="2911"/>
    <s v="0008"/>
    <x v="7"/>
    <s v="0021"/>
    <s v="DIRECCIÓN DE ASEO PÚBLICO"/>
    <s v="HERRAMIENTAS MENORES-RECURSOS FISCALES-SIN DESCRIPCIÓN PARA DESTINOS 00"/>
    <n v="100000"/>
    <n v="0"/>
    <n v="100000"/>
    <n v="100000"/>
    <n v="0"/>
    <n v="0"/>
    <n v="0"/>
    <n v="0"/>
    <n v="0"/>
    <n v="0"/>
    <n v="100000"/>
    <n v="0"/>
    <n v="100000"/>
  </r>
  <r>
    <s v="535812270025"/>
    <s v="FONDO DE APORTACIONES AL FORTALECIMIENTO MUNICIPAL 2026 (FORTAMUN)"/>
    <s v="02"/>
    <s v="Desarrollo Social"/>
    <s v="0201"/>
    <s v="Proteccion ambiental"/>
    <s v="020101"/>
    <s v="_x0009_Ordenación de Desechos"/>
    <s v="E"/>
    <s v="Actividades del sector público, que realiza en for"/>
    <n v="3"/>
    <s v="TLAJO DINAMICO"/>
    <s v="Gasto Corriente"/>
    <n v="3000"/>
    <s v="SERVICIOS GENERALES"/>
    <s v="27"/>
    <s v="SERVICIO DE RECOLECCIÓN DE RESIDUOS"/>
    <s v="358"/>
    <s v="Servicios de limpieza y manejo de desechos"/>
    <s v="35801"/>
    <s v="SERVICIOS DE LIMPIEZA Y MANEJO DE DESECHOS"/>
    <x v="0"/>
    <x v="0"/>
    <n v="3581"/>
    <s v="0008"/>
    <x v="7"/>
    <s v="0021"/>
    <s v="DIRECCIÓN DE ASEO PÚBLICO"/>
    <s v="SERVICIOS DE LIMPIEZA Y MANEJO DE DESECHOS-RECURSOS FEDERALES-SIN DESCRIPCIÓN PARA DESTINOS 00"/>
    <n v="216425740"/>
    <n v="40000000"/>
    <n v="256425740"/>
    <n v="256425740"/>
    <n v="0"/>
    <n v="72755761.920000002"/>
    <n v="116155080.54000001"/>
    <n v="0"/>
    <n v="0"/>
    <n v="0"/>
    <n v="183669978.07999998"/>
    <n v="-1250000"/>
    <n v="255175740"/>
  </r>
  <r>
    <s v="527110280011"/>
    <s v="RECURSOS FISCALES 2026"/>
    <s v="02"/>
    <s v="Desarrollo Social"/>
    <s v="0201"/>
    <s v="Proteccion ambiental"/>
    <s v="020105"/>
    <s v="_x0009_Protección de la Diversidad Biológica y del Paisaje"/>
    <s v="E"/>
    <s v="Actividades del sector público, que realiza en for"/>
    <n v="6"/>
    <s v="TLAJO A FUTURO"/>
    <s v="Gasto Corriente"/>
    <n v="2000"/>
    <s v="MATERIALES Y SUMINISTROS"/>
    <s v="28"/>
    <s v="OPERATIVOS DE MOVILIDAD Y SEGURIDAD VIAL"/>
    <s v="271"/>
    <s v="Vestuario y uniformes"/>
    <s v="27101"/>
    <s v="VESTUARIO Y UNIFORMES"/>
    <x v="0"/>
    <x v="0"/>
    <n v="2711"/>
    <s v="0008"/>
    <x v="7"/>
    <s v="0022"/>
    <s v="DIRECCIÓN DE MOVILIDAD"/>
    <s v="VESTUARIO Y UNIFORMES-RECURSOS FISCALES-SIN DESCRIPCIÓN PARA DESTINOS 00"/>
    <n v="1500000"/>
    <n v="-1500000"/>
    <n v="0"/>
    <n v="0"/>
    <n v="0"/>
    <n v="0"/>
    <n v="0"/>
    <n v="0"/>
    <n v="0"/>
    <n v="0"/>
    <n v="0"/>
    <n v="0"/>
    <n v="0"/>
  </r>
  <r>
    <s v="5216102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2000"/>
    <s v="MATERIALES Y SUMINISTROS"/>
    <s v="29"/>
    <s v="SERVICIO DE RASTRO MUNICIPAL"/>
    <s v="216"/>
    <s v="Material de limpieza"/>
    <s v="21601"/>
    <s v="MATERIAL DE LIMPIEZA"/>
    <x v="0"/>
    <x v="0"/>
    <n v="2161"/>
    <s v="0008"/>
    <x v="7"/>
    <s v="0023"/>
    <s v="DIRECCIÓN DE RASTROS MUNICIPALES"/>
    <s v="MATERIAL DE LIMPIEZA-RECURSOS FISCALES-SIN DESCRIPCIÓN PARA DESTINOS 00"/>
    <n v="50000"/>
    <n v="0"/>
    <n v="50000"/>
    <n v="50000"/>
    <n v="0"/>
    <n v="0"/>
    <n v="0"/>
    <n v="0"/>
    <n v="0"/>
    <n v="0"/>
    <n v="50000"/>
    <n v="0"/>
    <n v="50000"/>
  </r>
  <r>
    <s v="5222102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2000"/>
    <s v="MATERIALES Y SUMINISTROS"/>
    <s v="29"/>
    <s v="SERVICIO DE RASTRO MUNICIPAL"/>
    <s v="222"/>
    <s v="Productos alimenticios para animales"/>
    <s v="22201"/>
    <s v="PRODUCTOS ALIMENTICIOS PARA ANIMALES"/>
    <x v="0"/>
    <x v="0"/>
    <n v="2221"/>
    <s v="0008"/>
    <x v="7"/>
    <s v="0023"/>
    <s v="DIRECCIÓN DE RASTROS MUNICIPALES"/>
    <s v="PRODUCTOS ALIMENTICIOS PARA ANIMALES-RECURSOS FISCALES-SIN DESCRIPCIÓN PARA DESTINOS 00"/>
    <n v="40000"/>
    <n v="0"/>
    <n v="40000"/>
    <n v="40000"/>
    <n v="0"/>
    <n v="0"/>
    <n v="0"/>
    <n v="0"/>
    <n v="0"/>
    <n v="0"/>
    <n v="40000"/>
    <n v="0"/>
    <n v="40000"/>
  </r>
  <r>
    <s v="5252102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2000"/>
    <s v="MATERIALES Y SUMINISTROS"/>
    <s v="29"/>
    <s v="SERVICIO DE RASTRO MUNICIPAL"/>
    <s v="252"/>
    <s v="Fertilizantes, pesticidas y otros agroquímicos"/>
    <s v="25201"/>
    <s v="FERTILIZANTES, PESTICIDAS Y OTROS AGROQU?MICOS"/>
    <x v="0"/>
    <x v="0"/>
    <n v="2521"/>
    <s v="0008"/>
    <x v="7"/>
    <s v="0023"/>
    <s v="DIRECCIÓN DE RASTROS MUNICIPALES"/>
    <s v="FERTILIZANTES, PESTICIDAS Y OTROS AGROQUÍMICOS-RECURSOS FISCALES-SIN DESCRIPCIÓN PARA DESTINOS 00"/>
    <n v="40000"/>
    <n v="0"/>
    <n v="40000"/>
    <n v="40000"/>
    <n v="0"/>
    <n v="0"/>
    <n v="0"/>
    <n v="0"/>
    <n v="0"/>
    <n v="0"/>
    <n v="40000"/>
    <n v="0"/>
    <n v="40000"/>
  </r>
  <r>
    <s v="5272102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2000"/>
    <s v="MATERIALES Y SUMINISTROS"/>
    <s v="29"/>
    <s v="SERVICIO DE RASTRO MUNICIPAL"/>
    <s v="272"/>
    <s v="Prendas de seguridad y protección personal"/>
    <s v="27201"/>
    <s v="PRENDAS DE SEGURIDAD Y PROTECCI?N PERSONAL"/>
    <x v="0"/>
    <x v="0"/>
    <n v="2721"/>
    <s v="0008"/>
    <x v="7"/>
    <s v="0023"/>
    <s v="DIRECCIÓN DE RASTROS MUNICIPALES"/>
    <s v="PRENDAS DE SEGURIDAD Y PROTECCIÓN PERSONAL-RECURSOS FISCALES-SIN DESCRIPCIÓN PARA DESTINOS 00"/>
    <n v="90000"/>
    <n v="0"/>
    <n v="90000"/>
    <n v="90000"/>
    <n v="0"/>
    <n v="0"/>
    <n v="0"/>
    <n v="0"/>
    <n v="0"/>
    <n v="0"/>
    <n v="90000"/>
    <n v="0"/>
    <n v="90000"/>
  </r>
  <r>
    <s v="5291102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2000"/>
    <s v="MATERIALES Y SUMINISTROS"/>
    <s v="29"/>
    <s v="SERVICIO DE RASTRO MUNICIPAL"/>
    <s v="291"/>
    <s v="Herramientas menores"/>
    <s v="29101"/>
    <s v="HERRAMIENTAS MENORES"/>
    <x v="0"/>
    <x v="0"/>
    <n v="2911"/>
    <s v="0008"/>
    <x v="7"/>
    <s v="0023"/>
    <s v="DIRECCIÓN DE RASTROS MUNICIPALES"/>
    <s v="HERRAMIENTAS MENORES-RECURSOS FISCALES-SIN DESCRIPCIÓN PARA DESTINOS 00"/>
    <n v="200000"/>
    <n v="0"/>
    <n v="200000"/>
    <n v="200000"/>
    <n v="0"/>
    <n v="0"/>
    <n v="0"/>
    <n v="0"/>
    <n v="0"/>
    <n v="0"/>
    <n v="200000"/>
    <n v="0"/>
    <n v="200000"/>
  </r>
  <r>
    <s v="5357102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3000"/>
    <s v="SERVICIOS GENERALES"/>
    <s v="29"/>
    <s v="SERVICIO DE RASTRO MUNICIPAL"/>
    <s v="357"/>
    <s v="Instalación, reparación y mantenimiento de maquinaria, otros equipos y herramienta"/>
    <s v="35701"/>
    <s v="INSTALACI?N, REPARACI?N Y MANTENIMIENTO DE MAQUINARIA, OTROS EQUIPOS Y HERRAMIENTA"/>
    <x v="0"/>
    <x v="0"/>
    <n v="3571"/>
    <s v="0008"/>
    <x v="7"/>
    <s v="0023"/>
    <s v="DIRECCIÓN DE RASTROS MUNICIPALES"/>
    <s v="INSTALACIÓN, REPARACIÓN Y MANTENIMIENTO DE MAQUINARIA, OTROS EQUIPOS Y HERRAMIENTA-RECURSOS FISCALES-SIN DESCRIPCIÓN PARA DESTINOS 00"/>
    <n v="400000"/>
    <n v="0"/>
    <n v="400000"/>
    <n v="400000"/>
    <n v="0"/>
    <n v="0"/>
    <n v="0"/>
    <n v="0"/>
    <n v="0"/>
    <n v="0"/>
    <n v="400000"/>
    <n v="0"/>
    <n v="400000"/>
  </r>
  <r>
    <s v="55621029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de Capital"/>
    <n v="5000"/>
    <s v="BIENES MUEBLES, INMUEBLES E INTANGIBLES"/>
    <s v="29"/>
    <s v="SERVICIO DE RASTRO MUNICIPAL"/>
    <s v="562"/>
    <s v="Maquinaria y equipo industrial"/>
    <s v="56201"/>
    <s v="MAQUINARIA Y EQUIPO INDUSTRIAL"/>
    <x v="0"/>
    <x v="0"/>
    <n v="5621"/>
    <s v="0008"/>
    <x v="7"/>
    <s v="0023"/>
    <s v="DIRECCIÓN DE RASTROS MUNICIPALES"/>
    <s v="MAQUINARIA Y EQUIPO INDUSTRIAL-RECURSOS FISCALES-SIN DESCRIPCIÓN PARA DESTINOS 00"/>
    <n v="180000"/>
    <n v="0"/>
    <n v="180000"/>
    <n v="180000"/>
    <n v="0"/>
    <n v="0"/>
    <n v="0"/>
    <n v="0"/>
    <n v="0"/>
    <n v="0"/>
    <n v="180000"/>
    <n v="0"/>
    <n v="180000"/>
  </r>
  <r>
    <s v="522210300011"/>
    <s v="RECURSOS FISCALES 2026"/>
    <s v="02"/>
    <s v="Desarrollo Social"/>
    <s v="0201"/>
    <s v="Proteccion ambiental"/>
    <s v="020105"/>
    <s v="_x0009_Protección de la Diversidad Biológica y del Paisaje"/>
    <s v="V"/>
    <s v="Servicios de protección y conservación ambiental"/>
    <n v="6"/>
    <s v="TLAJO A FUTURO"/>
    <s v="Gasto Corriente"/>
    <n v="2000"/>
    <s v="MATERIALES Y SUMINISTROS"/>
    <s v="30"/>
    <s v="ACOPIO Y SALUD ANIMAL"/>
    <s v="222"/>
    <s v="Productos alimenticios para animales"/>
    <s v="22201"/>
    <s v="PRODUCTOS ALIMENTICIOS PARA ANIMALES"/>
    <x v="0"/>
    <x v="0"/>
    <n v="2221"/>
    <s v="0008"/>
    <x v="7"/>
    <s v="0024"/>
    <s v="UNIDAD DE ACOPIO Y SALUD ANIMAL TLAJOMUL"/>
    <s v="PRODUCTOS ALIMENTICIOS PARA ANIMALES-RECURSOS FISCALES-SIN DESCRIPCIÓN PARA DESTINOS 00"/>
    <n v="800000"/>
    <n v="0"/>
    <n v="800000"/>
    <n v="800000"/>
    <n v="0"/>
    <n v="53134"/>
    <n v="110230.8"/>
    <n v="0"/>
    <n v="0"/>
    <n v="0"/>
    <n v="746866"/>
    <n v="0"/>
    <n v="800000"/>
  </r>
  <r>
    <s v="525310300011"/>
    <s v="RECURSOS FISCALES 2026"/>
    <s v="02"/>
    <s v="Desarrollo Social"/>
    <s v="0201"/>
    <s v="Proteccion ambiental"/>
    <s v="020105"/>
    <s v="_x0009_Protección de la Diversidad Biológica y del Paisaje"/>
    <s v="V"/>
    <s v="Servicios de protección y conservación ambiental"/>
    <n v="6"/>
    <s v="TLAJO A FUTURO"/>
    <s v="Gasto Corriente"/>
    <n v="2000"/>
    <s v="MATERIALES Y SUMINISTROS"/>
    <s v="30"/>
    <s v="ACOPIO Y SALUD ANIMAL"/>
    <s v="253"/>
    <s v="Medicinas y productos farmacéuticos"/>
    <s v="25301"/>
    <s v="MEDICINAS Y PRODUCTOS FARMACÉUTICOS"/>
    <x v="0"/>
    <x v="0"/>
    <n v="2531"/>
    <s v="0008"/>
    <x v="7"/>
    <s v="0024"/>
    <s v="UNIDAD DE ACOPIO Y SALUD ANIMAL TLAJOMUL"/>
    <s v="MEDICINAS Y PRODUCTOS FARMACÉUTICOS-RECURSOS FISCALES-SIN DESCRIPCIÓN PARA DESTINOS 00"/>
    <n v="1000000"/>
    <n v="0"/>
    <n v="1000000"/>
    <n v="1000000"/>
    <n v="0"/>
    <n v="0"/>
    <n v="109524.92"/>
    <n v="0"/>
    <n v="0"/>
    <n v="0"/>
    <n v="1000000"/>
    <n v="0"/>
    <n v="1000000"/>
  </r>
  <r>
    <s v="525410300011"/>
    <s v="RECURSOS FISCALES 2026"/>
    <s v="02"/>
    <s v="Desarrollo Social"/>
    <s v="0201"/>
    <s v="Proteccion ambiental"/>
    <s v="020105"/>
    <s v="_x0009_Protección de la Diversidad Biológica y del Paisaje"/>
    <s v="V"/>
    <s v="Servicios de protección y conservación ambiental"/>
    <n v="6"/>
    <s v="TLAJO A FUTURO"/>
    <s v="Gasto Corriente"/>
    <n v="2000"/>
    <s v="MATERIALES Y SUMINISTROS"/>
    <s v="30"/>
    <s v="ACOPIO Y SALUD ANIMAL"/>
    <s v="254"/>
    <s v="Materiales, accesorios y suministros médicos"/>
    <s v="25401"/>
    <s v="MATERIALES, ACCESORIOS Y SUMINISTROS MÉDICOS"/>
    <x v="0"/>
    <x v="0"/>
    <n v="2541"/>
    <s v="0008"/>
    <x v="7"/>
    <s v="0024"/>
    <s v="UNIDAD DE ACOPIO Y SALUD ANIMAL TLAJOMUL"/>
    <s v="MATERIALES, ACCESORIOS Y SUMINISTROS MÉDICOS-RECURSOS FISCALES-SIN DESCRIPCIÓN PARA DESTINOS 00"/>
    <n v="500000"/>
    <n v="0"/>
    <n v="500000"/>
    <n v="500000"/>
    <n v="0"/>
    <n v="0"/>
    <n v="0"/>
    <n v="0"/>
    <n v="0"/>
    <n v="0"/>
    <n v="500000"/>
    <n v="0"/>
    <n v="500000"/>
  </r>
  <r>
    <s v="527210300011"/>
    <s v="RECURSOS FISCALES 2026"/>
    <s v="02"/>
    <s v="Desarrollo Social"/>
    <s v="0201"/>
    <s v="Proteccion ambiental"/>
    <s v="020105"/>
    <s v="_x0009_Protección de la Diversidad Biológica y del Paisaje"/>
    <s v="V"/>
    <s v="Servicios de protección y conservación ambiental"/>
    <n v="6"/>
    <s v="TLAJO A FUTURO"/>
    <s v="Gasto Corriente"/>
    <n v="2000"/>
    <s v="MATERIALES Y SUMINISTROS"/>
    <s v="30"/>
    <s v="ACOPIO Y SALUD ANIMAL"/>
    <s v="272"/>
    <s v="Prendas de seguridad y protección personal"/>
    <s v="27201"/>
    <s v="PRENDAS DE SEGURIDAD Y PROTECCI?N PERSONAL"/>
    <x v="0"/>
    <x v="0"/>
    <n v="2721"/>
    <s v="0008"/>
    <x v="7"/>
    <s v="0024"/>
    <s v="UNIDAD DE ACOPIO Y SALUD ANIMAL TLAJOMUL"/>
    <s v="PRENDAS DE SEGURIDAD Y PROTECCIÓN PERSONAL-RECURSOS FISCALES-SIN DESCRIPCIÓN PARA DESTINOS 00"/>
    <n v="50000"/>
    <n v="0"/>
    <n v="50000"/>
    <n v="50000"/>
    <n v="0"/>
    <n v="0"/>
    <n v="0"/>
    <n v="0"/>
    <n v="0"/>
    <n v="0"/>
    <n v="50000"/>
    <n v="0"/>
    <n v="50000"/>
  </r>
  <r>
    <s v="529110300011"/>
    <s v="RECURSOS FISCALES 2026"/>
    <s v="02"/>
    <s v="Desarrollo Social"/>
    <s v="0201"/>
    <s v="Proteccion ambiental"/>
    <s v="020105"/>
    <s v="_x0009_Protección de la Diversidad Biológica y del Paisaje"/>
    <s v="V"/>
    <s v="Servicios de protección y conservación ambiental"/>
    <n v="6"/>
    <s v="TLAJO A FUTURO"/>
    <s v="Gasto Corriente"/>
    <n v="2000"/>
    <s v="MATERIALES Y SUMINISTROS"/>
    <s v="30"/>
    <s v="ACOPIO Y SALUD ANIMAL"/>
    <s v="291"/>
    <s v="Herramientas menores"/>
    <s v="29101"/>
    <s v="HERRAMIENTAS MENORES"/>
    <x v="0"/>
    <x v="0"/>
    <n v="2911"/>
    <s v="0008"/>
    <x v="7"/>
    <s v="0024"/>
    <s v="UNIDAD DE ACOPIO Y SALUD ANIMAL TLAJOMUL"/>
    <s v="HERRAMIENTAS MENORES-RECURSOS FISCALES-SIN DESCRIPCIÓN PARA DESTINOS 00"/>
    <n v="50000"/>
    <n v="0"/>
    <n v="50000"/>
    <n v="50000"/>
    <n v="0"/>
    <n v="0"/>
    <n v="0"/>
    <n v="0"/>
    <n v="0"/>
    <n v="0"/>
    <n v="50000"/>
    <n v="0"/>
    <n v="50000"/>
  </r>
  <r>
    <s v="538210300011"/>
    <s v="RECURSOS FISCALES 2026"/>
    <s v="02"/>
    <s v="Desarrollo Social"/>
    <s v="0201"/>
    <s v="Proteccion ambiental"/>
    <s v="020105"/>
    <s v="_x0009_Protección de la Diversidad Biológica y del Paisaje"/>
    <s v="V"/>
    <s v="Servicios de protección y conservación ambiental"/>
    <n v="6"/>
    <s v="TLAJO A FUTURO"/>
    <s v="Gasto Corriente"/>
    <n v="3000"/>
    <s v="SERVICIOS GENERALES"/>
    <s v="30"/>
    <s v="ACOPIO Y SALUD ANIMAL"/>
    <s v="382"/>
    <s v="Gastos de orden social y cultural"/>
    <s v="38201"/>
    <s v="GASTOS DE ORDEN  SOCIAL Y CULTURAL"/>
    <x v="0"/>
    <x v="0"/>
    <n v="3821"/>
    <s v="0008"/>
    <x v="7"/>
    <s v="0024"/>
    <s v="UNIDAD DE ACOPIO Y SALUD ANIMAL TLAJOMUL"/>
    <s v="GASTOS DE ORDEN  SOCIAL Y CULTURAL-RECURSOS FISCALES-SIN DESCRIPCIÓN PARA DESTINOS 00"/>
    <n v="200000"/>
    <n v="0"/>
    <n v="200000"/>
    <n v="200000"/>
    <n v="0"/>
    <n v="0"/>
    <n v="0"/>
    <n v="0"/>
    <n v="0"/>
    <n v="0"/>
    <n v="200000"/>
    <n v="0"/>
    <n v="200000"/>
  </r>
  <r>
    <s v="553110300011"/>
    <s v="RECURSOS FISCALES 2026"/>
    <s v="02"/>
    <s v="Desarrollo Social"/>
    <s v="0201"/>
    <s v="Proteccion ambiental"/>
    <s v="020105"/>
    <s v="_x0009_Protección de la Diversidad Biológica y del Paisaje"/>
    <s v="V"/>
    <s v="Servicios de protección y conservación ambiental"/>
    <n v="6"/>
    <s v="TLAJO A FUTURO"/>
    <s v="Gasto de Capital"/>
    <n v="5000"/>
    <s v="BIENES MUEBLES, INMUEBLES E INTANGIBLES"/>
    <s v="30"/>
    <s v="ACOPIO Y SALUD ANIMAL"/>
    <s v="531"/>
    <s v="Equipo médico y de laboratorio"/>
    <s v="53101"/>
    <s v="EQUIPO MÉDICO Y DE LABORATORIO"/>
    <x v="0"/>
    <x v="0"/>
    <n v="5311"/>
    <s v="0008"/>
    <x v="7"/>
    <s v="0024"/>
    <s v="UNIDAD DE ACOPIO Y SALUD ANIMAL TLAJOMUL"/>
    <s v="EQUIPO MÉDICO Y DE LABORATORIO-RECURSOS FISCALES-SIN DESCRIPCIÓN PARA DESTINOS 00"/>
    <n v="500000"/>
    <n v="0"/>
    <n v="500000"/>
    <n v="500000"/>
    <n v="0"/>
    <n v="0"/>
    <n v="0"/>
    <n v="0"/>
    <n v="0"/>
    <n v="0"/>
    <n v="500000"/>
    <n v="0"/>
    <n v="500000"/>
  </r>
  <r>
    <s v="556910300011"/>
    <s v="RECURSOS FISCALES 2026"/>
    <s v="02"/>
    <s v="Desarrollo Social"/>
    <s v="0201"/>
    <s v="Proteccion ambiental"/>
    <s v="020105"/>
    <s v="_x0009_Protección de la Diversidad Biológica y del Paisaje"/>
    <s v="V"/>
    <s v="Servicios de protección y conservación ambiental"/>
    <n v="6"/>
    <s v="TLAJO A FUTURO"/>
    <s v="Gasto de Capital"/>
    <n v="5000"/>
    <s v="BIENES MUEBLES, INMUEBLES E INTANGIBLES"/>
    <s v="30"/>
    <s v="ACOPIO Y SALUD ANIMAL"/>
    <s v="569"/>
    <s v="Otros equipos"/>
    <s v="56901"/>
    <s v="OTROS EQUIPOS"/>
    <x v="0"/>
    <x v="0"/>
    <n v="5691"/>
    <s v="0008"/>
    <x v="7"/>
    <s v="0024"/>
    <s v="UNIDAD DE ACOPIO Y SALUD ANIMAL TLAJOMUL"/>
    <s v="OTROS EQUIPOS-RECURSOS FISCALES-SIN DESCRIPCIÓN PARA DESTINOS 00"/>
    <n v="150000"/>
    <n v="0"/>
    <n v="150000"/>
    <n v="150000"/>
    <n v="0"/>
    <n v="0"/>
    <n v="0"/>
    <n v="0"/>
    <n v="0"/>
    <n v="0"/>
    <n v="150000"/>
    <n v="0"/>
    <n v="150000"/>
  </r>
  <r>
    <s v="537610310011"/>
    <s v="RECURSOS FISCALES 2026"/>
    <s v="01"/>
    <s v="Gobierno"/>
    <s v="0103"/>
    <s v="Coordinacion de la politica de gobierno"/>
    <s v="010304"/>
    <s v="_x0009_Función Pública"/>
    <s v="S"/>
    <s v="Definidos en el Presupuesto de Egresos y los que s"/>
    <n v="2"/>
    <s v="TLAJO CERCANO"/>
    <s v="Gasto Corriente"/>
    <n v="3000"/>
    <s v="SERVICIOS GENERALES"/>
    <s v="31"/>
    <s v="DESPACHO DE LA COORDINACIÓN GENERAL DE CERCANÍA Y CORRESPONSABILIDAD SOCIAL"/>
    <s v="376"/>
    <s v="Viáticos en el extranjero"/>
    <s v="37601"/>
    <s v="VIÁTICOS EN EL EXTRANJERO"/>
    <x v="0"/>
    <x v="0"/>
    <n v="3761"/>
    <s v="0009"/>
    <x v="8"/>
    <s v="0025"/>
    <s v="DESPACHO DE LA COORDINACIÓN GENERAL DE C"/>
    <s v="VIÁTICOS EN EL EXTRANJERO-RECURSOS FISCALES 2026-SIN DESCRIPCIÓN PARA DESTINOS 00"/>
    <n v="0"/>
    <n v="400000"/>
    <n v="400000"/>
    <n v="0"/>
    <n v="-400000"/>
    <n v="0"/>
    <n v="0"/>
    <n v="0"/>
    <n v="0"/>
    <n v="0"/>
    <n v="400000"/>
    <n v="0"/>
    <n v="400000"/>
  </r>
  <r>
    <s v="538210310011"/>
    <s v="RECURSOS FISCALES 2026"/>
    <s v="01"/>
    <s v="Gobierno"/>
    <s v="0103"/>
    <s v="Coordinacion de la politica de gobierno"/>
    <s v="010304"/>
    <s v="_x0009_Función Pública"/>
    <s v="S"/>
    <s v="Definidos en el Presupuesto de Egresos y los que s"/>
    <n v="2"/>
    <s v="TLAJO CERCANO"/>
    <s v="Gasto Corriente"/>
    <n v="3000"/>
    <s v="SERVICIOS GENERALES"/>
    <s v="31"/>
    <s v="DESPACHO DE LA COORDINACIÓN GENERAL DE CERCANÍA Y CORRESPONSABILIDAD SOCIAL"/>
    <s v="382"/>
    <s v="Gastos de orden social y cultural"/>
    <s v="38201"/>
    <s v="GASTOS DE ORDEN  SOCIAL Y CULTURAL"/>
    <x v="0"/>
    <x v="0"/>
    <n v="3821"/>
    <s v="0009"/>
    <x v="8"/>
    <s v="0025"/>
    <s v="DESPACHO DE LA COORDINACIÓN GENERAL DE C"/>
    <s v="GASTOS DE ORDEN  SOCIAL Y CULTURAL-RECURSOS FISCALES-SIN DESCRIPCIÓN PARA DESTINOS 00"/>
    <n v="400000"/>
    <n v="-400000"/>
    <n v="0"/>
    <n v="400000"/>
    <n v="400000"/>
    <n v="0"/>
    <n v="0"/>
    <n v="0"/>
    <n v="0"/>
    <n v="0"/>
    <n v="0"/>
    <n v="0"/>
    <n v="0"/>
  </r>
  <r>
    <s v="538210313011"/>
    <s v="RECURSOS FISCALES 2026"/>
    <s v="01"/>
    <s v="Gobierno"/>
    <s v="0103"/>
    <s v="Coordinacion de la politica de gobierno"/>
    <s v="010304"/>
    <s v="_x0009_Función Pública"/>
    <s v="S"/>
    <s v="Definidos en el Presupuesto de Egresos y los que s"/>
    <n v="2"/>
    <s v="TLAJO CERCANO"/>
    <s v="Gasto Corriente"/>
    <n v="3000"/>
    <s v="SERVICIOS GENERALES"/>
    <s v="31"/>
    <s v="DESPACHO DE LA COORDINACIÓN GENERAL DE CERCANÍA Y CORRESPONSABILIDAD SOCIAL"/>
    <s v="382"/>
    <s v="Gastos de orden social y cultural"/>
    <s v="38201"/>
    <s v="GASTOS DE ORDEN  SOCIAL Y CULTURAL"/>
    <x v="40"/>
    <x v="38"/>
    <n v="3821"/>
    <s v="0009"/>
    <x v="8"/>
    <s v="0025"/>
    <s v="DESPACHO DE LA COORDINACIÓN GENERAL DE C"/>
    <s v="GASTOS DE ORDEN  SOCIAL Y CULTURAL-RECURSOS FISCALES-EVENTO CUIDADORAS Y ESTUDIANTES DE SECUNDARIA"/>
    <n v="450000"/>
    <n v="0"/>
    <n v="450000"/>
    <n v="450000"/>
    <n v="0"/>
    <n v="0"/>
    <n v="0"/>
    <n v="0"/>
    <n v="0"/>
    <n v="0"/>
    <n v="450000"/>
    <n v="0"/>
    <n v="450000"/>
  </r>
  <r>
    <s v="544110320011"/>
    <s v="RECURSOS FISCALES 2026"/>
    <s v="01"/>
    <s v="Gobierno"/>
    <s v="0103"/>
    <s v="Coordinacion de la politica de gobierno"/>
    <s v="010304"/>
    <s v="_x0009_Función Pública"/>
    <s v="S"/>
    <s v="Definidos en el Presupuesto de Egresos y los que s"/>
    <n v="2"/>
    <s v="TLAJO CERCANO"/>
    <s v="Gasto Corriente"/>
    <n v="4000"/>
    <s v="TRANSFERENCIAS, ASIGNACIONES, SUBSIDIOS Y OTRAS AYUDAS"/>
    <s v="32"/>
    <s v="TE CUIDAMOS SIEMPRE"/>
    <s v="441"/>
    <s v="Ayudas sociales a personas"/>
    <s v="44101"/>
    <s v="AYUDAS SOCIALES A PERSONAS"/>
    <x v="0"/>
    <x v="0"/>
    <n v="4411"/>
    <s v="0009"/>
    <x v="8"/>
    <s v="0025"/>
    <s v="DESPACHO DE LA COORDINACIÓN GENERAL DE C"/>
    <s v="AYUDAS SOCIALES A PERSONAS-RECURSOS FISCALES-SIN DESCRIPCIÓN PARA DESTINOS 00"/>
    <n v="2000000"/>
    <n v="0"/>
    <n v="2000000"/>
    <n v="2000000"/>
    <n v="0"/>
    <n v="0"/>
    <n v="0"/>
    <n v="0"/>
    <n v="0"/>
    <n v="0"/>
    <n v="2000000"/>
    <n v="0"/>
    <n v="2000000"/>
  </r>
  <r>
    <s v="533410330011"/>
    <s v="RECURSOS FISCALES 2026"/>
    <s v="02"/>
    <s v="Desarrollo Social"/>
    <s v="0204"/>
    <s v="Recreacion, cultura y otras manifestaciones sociales"/>
    <s v="020402"/>
    <s v="_x0009_Cultura"/>
    <s v="E"/>
    <s v="Actividades del sector público, que realiza en for"/>
    <n v="2"/>
    <s v="TLAJO CERCANO"/>
    <s v="Gasto Corriente"/>
    <n v="3000"/>
    <s v="SERVICIOS GENERALES"/>
    <s v="33"/>
    <s v="POLITICA CULTURAL DE TLAJOMULCO DE ZUÑIGA"/>
    <s v="334"/>
    <s v="Servicios de capacitación"/>
    <s v="33401"/>
    <s v="SERVICIOS DE CAPACITACI?N"/>
    <x v="0"/>
    <x v="0"/>
    <n v="3341"/>
    <s v="0009"/>
    <x v="8"/>
    <s v="0026"/>
    <s v="DIRECCIÓN DE CULTURA"/>
    <s v="SERVICIOS DE CAPACITACIÓN-RECURSOS FISCALES-SIN DESCRIPCIÓN PARA DESTINOS 00"/>
    <n v="230000"/>
    <n v="0"/>
    <n v="230000"/>
    <n v="230000"/>
    <n v="0"/>
    <n v="0"/>
    <n v="0"/>
    <n v="0"/>
    <n v="0"/>
    <n v="0"/>
    <n v="230000"/>
    <n v="0"/>
    <n v="230000"/>
  </r>
  <r>
    <s v="538210330011"/>
    <s v="RECURSOS FISCALES 2026"/>
    <s v="02"/>
    <s v="Desarrollo Social"/>
    <s v="0204"/>
    <s v="Recreacion, cultura y otras manifestaciones sociales"/>
    <s v="020402"/>
    <s v="_x0009_Cultura"/>
    <s v="E"/>
    <s v="Actividades del sector público, que realiza en for"/>
    <n v="2"/>
    <s v="TLAJO CERCANO"/>
    <s v="Gasto Corriente"/>
    <n v="3000"/>
    <s v="SERVICIOS GENERALES"/>
    <s v="33"/>
    <s v="POLITICA CULTURAL DE TLAJOMULCO DE ZUÑIGA"/>
    <s v="382"/>
    <s v="Gastos de orden social y cultural"/>
    <s v="38201"/>
    <s v="GASTOS DE ORDEN  SOCIAL Y CULTURAL"/>
    <x v="0"/>
    <x v="0"/>
    <n v="3821"/>
    <s v="0009"/>
    <x v="8"/>
    <s v="0026"/>
    <s v="DIRECCIÓN DE CULTURA"/>
    <s v="GASTOS DE ORDEN  SOCIAL Y CULTURAL-RECURSOS FISCALES-SIN DESCRIPCIÓN PARA DESTINOS 00"/>
    <n v="150000"/>
    <n v="0"/>
    <n v="150000"/>
    <n v="150000"/>
    <n v="0"/>
    <n v="0"/>
    <n v="0"/>
    <n v="0"/>
    <n v="0"/>
    <n v="0"/>
    <n v="150000"/>
    <n v="0"/>
    <n v="150000"/>
  </r>
  <r>
    <m/>
    <s v="RECURSOS FISCALES 2026"/>
    <s v="02"/>
    <s v="Desarrollo Social"/>
    <s v="0204"/>
    <s v="Recreacion, cultura y otras manifestaciones sociales"/>
    <s v="020402"/>
    <s v="_x0009_Cultura"/>
    <s v="E"/>
    <s v="Actividades del sector público, que realiza en for"/>
    <n v="2"/>
    <s v="TLAJO CERCANO"/>
    <s v="Gasto Corriente"/>
    <n v="3000"/>
    <s v="SERVICIOS GENERALES"/>
    <s v="33"/>
    <s v="POLITICA CULTURAL DE TLAJOMULCO DE ZUÑIGA"/>
    <s v="382"/>
    <s v="Gastos de orden social y cultural"/>
    <s v="38201"/>
    <s v="GASTOS DE ORDEN  SOCIAL Y CULTURAL"/>
    <x v="41"/>
    <x v="39"/>
    <n v="3821"/>
    <s v="0009"/>
    <x v="8"/>
    <s v="0026"/>
    <s v="DIRECCIÓN DE CULTURA"/>
    <m/>
    <n v="0"/>
    <n v="0"/>
    <n v="0"/>
    <n v="0"/>
    <n v="0"/>
    <n v="0"/>
    <n v="0"/>
    <n v="0"/>
    <n v="0"/>
    <n v="0"/>
    <n v="0"/>
    <n v="50000"/>
    <n v="50000"/>
  </r>
  <r>
    <m/>
    <s v="APOYO A FESTIVALES CULTURALES ARTISTICOS - APORTACIÓN FEDERAL 2026"/>
    <s v="02"/>
    <s v="Desarrollo Social"/>
    <s v="0204"/>
    <s v="Recreacion, cultura y otras manifestaciones sociales"/>
    <s v="020402"/>
    <s v="_x0009_Cultura"/>
    <s v="E"/>
    <s v="Actividades del sector público, que realiza en for"/>
    <n v="2"/>
    <s v="TLAJO CERCANO"/>
    <s v="Gasto Corriente"/>
    <n v="3000"/>
    <s v="SERVICIOS GENERALES"/>
    <s v="33"/>
    <s v="POLITICA CULTURAL DE TLAJOMULCO DE ZUÑIGA"/>
    <n v="339"/>
    <s v="Servicios profesionales, científicos y técnicos integrales"/>
    <n v="33901"/>
    <s v="SERVICIOS PROFESIONALES, CIENTÍFICOS Y TÉCNICOS INTEGRALES"/>
    <x v="42"/>
    <x v="39"/>
    <n v="3391"/>
    <s v="0009"/>
    <x v="8"/>
    <s v="0026"/>
    <s v="DIRECCIÓN DE CULTURA"/>
    <m/>
    <n v="0"/>
    <n v="0"/>
    <n v="0"/>
    <n v="0"/>
    <n v="0"/>
    <n v="0"/>
    <n v="0"/>
    <n v="0"/>
    <n v="0"/>
    <n v="0"/>
    <n v="0"/>
    <n v="340000"/>
    <n v="340000"/>
  </r>
  <r>
    <m/>
    <s v="APOYO A FESTIVALES CULTURALES ARTISTICOS - APORTACIÓN FEDERAL 2026"/>
    <s v="02"/>
    <s v="Desarrollo Social"/>
    <s v="0204"/>
    <s v="Recreacion, cultura y otras manifestaciones sociales"/>
    <s v="020402"/>
    <s v="_x0009_Cultura"/>
    <s v="E"/>
    <s v="Actividades del sector público, que realiza en for"/>
    <n v="2"/>
    <s v="TLAJO CERCANO"/>
    <s v="Gasto Corriente"/>
    <n v="3000"/>
    <s v="SERVICIOS GENERALES"/>
    <s v="33"/>
    <s v="POLITICA CULTURAL DE TLAJOMULCO DE ZUÑIGA"/>
    <n v="375"/>
    <s v="Viáticos en el país"/>
    <n v="37501"/>
    <s v="VI?TICOS EN EL PA?S"/>
    <x v="43"/>
    <x v="39"/>
    <n v="3751"/>
    <s v="0009"/>
    <x v="8"/>
    <s v="0026"/>
    <s v="DIRECCIÓN DE CULTURA"/>
    <m/>
    <n v="0"/>
    <n v="0"/>
    <n v="0"/>
    <n v="0"/>
    <n v="0"/>
    <n v="0"/>
    <n v="0"/>
    <n v="0"/>
    <n v="0"/>
    <n v="0"/>
    <n v="0"/>
    <n v="60000"/>
    <n v="60000"/>
  </r>
  <r>
    <s v="538410330011"/>
    <s v="RECURSOS FISCALES 2026"/>
    <s v="02"/>
    <s v="Desarrollo Social"/>
    <s v="0204"/>
    <s v="Recreacion, cultura y otras manifestaciones sociales"/>
    <s v="020402"/>
    <s v="_x0009_Cultura"/>
    <s v="E"/>
    <s v="Actividades del sector público, que realiza en for"/>
    <n v="2"/>
    <s v="TLAJO CERCANO"/>
    <s v="Gasto Corriente"/>
    <n v="3000"/>
    <s v="SERVICIOS GENERALES"/>
    <s v="33"/>
    <s v="POLITICA CULTURAL DE TLAJOMULCO DE ZUÑIGA"/>
    <s v="384"/>
    <s v="Exposiciones"/>
    <s v="38401"/>
    <s v="EXPOSICIONES"/>
    <x v="0"/>
    <x v="0"/>
    <n v="3841"/>
    <s v="0009"/>
    <x v="8"/>
    <s v="0026"/>
    <s v="DIRECCIÓN DE CULTURA"/>
    <s v="EXPOSICIONES-RECURSOS FISCALES-SIN DESCRIPCIÓN PARA DESTINOS 00"/>
    <n v="100000"/>
    <n v="0"/>
    <n v="100000"/>
    <n v="100000"/>
    <n v="0"/>
    <n v="0"/>
    <n v="0"/>
    <n v="0"/>
    <n v="0"/>
    <n v="0"/>
    <n v="100000"/>
    <n v="0"/>
    <n v="100000"/>
  </r>
  <r>
    <s v="53511034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1"/>
    <s v="TLAJO DE PAZ"/>
    <s v="Gasto Corriente"/>
    <n v="3000"/>
    <s v="SERVICIOS GENERALES"/>
    <s v="34"/>
    <s v="SIEMPRE CERCA"/>
    <s v="351"/>
    <s v="Conservación y mantenimiento menor de inmuebles"/>
    <s v="35101"/>
    <s v="CONSERVACI?N Y MANTENIMIENTO MENOR DE INMUEBLES"/>
    <x v="0"/>
    <x v="0"/>
    <n v="3511"/>
    <s v="0009"/>
    <x v="8"/>
    <s v="0027"/>
    <s v="DIRECCION DE DESARROLLO Y CERCANIA SOCIA"/>
    <s v="CONSERVACIÓN Y MANTENIMIENTO MENOR DE INMUEBLES-RECURSOS FISCALES-SIN DESCRIPCIÓN PARA DESTINOS 00"/>
    <n v="29232000"/>
    <n v="0"/>
    <n v="29232000"/>
    <n v="29232000"/>
    <n v="0"/>
    <n v="2436000"/>
    <n v="4872000"/>
    <n v="0"/>
    <n v="0"/>
    <n v="0"/>
    <n v="26796000"/>
    <n v="0"/>
    <n v="29232000"/>
  </r>
  <r>
    <s v="53821035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1"/>
    <s v="TLAJO DE PAZ"/>
    <s v="Gasto Corriente"/>
    <n v="3000"/>
    <s v="SERVICIOS GENERALES"/>
    <s v="35"/>
    <s v="APOYO A LAS AGENCIAS Y DELEGACIONES DEL MUNICIPIO"/>
    <s v="382"/>
    <s v="Gastos de orden social y cultural"/>
    <s v="38201"/>
    <s v="GASTOS DE ORDEN  SOCIAL Y CULTURAL"/>
    <x v="0"/>
    <x v="0"/>
    <n v="3821"/>
    <s v="0009"/>
    <x v="8"/>
    <s v="0027"/>
    <s v="DIRECCION DE DESARROLLO Y CERCANIA SOCIA"/>
    <s v="GASTOS DE ORDEN  SOCIAL Y CULTURAL-RECURSOS FISCALES-SIN DESCRIPCIÓN PARA DESTINOS 00"/>
    <n v="4500000"/>
    <n v="0"/>
    <n v="4500000"/>
    <n v="4500000"/>
    <n v="0"/>
    <n v="0"/>
    <n v="0"/>
    <n v="0"/>
    <n v="0"/>
    <n v="0"/>
    <n v="4500000"/>
    <n v="0"/>
    <n v="4500000"/>
  </r>
  <r>
    <s v="5249103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2000"/>
    <s v="MATERIALES Y SUMINISTROS"/>
    <s v="36"/>
    <s v="SIEMPRE APOYANDO TU ESCUELA"/>
    <s v="249"/>
    <s v="Otros materiales y artículos de construcción y reparación"/>
    <s v="24901"/>
    <s v="OTROS MATERIALES Y ART?CULOS DE CONSTRUCCI?N Y REPARACI?N"/>
    <x v="0"/>
    <x v="0"/>
    <n v="2491"/>
    <s v="0009"/>
    <x v="8"/>
    <s v="0028"/>
    <s v="DIRECCIÓN DE EDUCACIÓN"/>
    <s v="OTROS MATERIALES Y ARTÍCULOS DE CONSTRUCCIÓN Y REPARACIÓN-RECURSOS FISCALES-SIN DESCRIPCIÓN PARA DESTINOS 00"/>
    <n v="150000"/>
    <n v="0"/>
    <n v="150000"/>
    <n v="150000"/>
    <n v="0"/>
    <n v="0"/>
    <n v="0"/>
    <n v="0"/>
    <n v="0"/>
    <n v="0"/>
    <n v="150000"/>
    <n v="0"/>
    <n v="150000"/>
  </r>
  <r>
    <s v="5252103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2000"/>
    <s v="MATERIALES Y SUMINISTROS"/>
    <s v="36"/>
    <s v="SIEMPRE APOYANDO TU ESCUELA"/>
    <s v="252"/>
    <s v="Fertilizantes, pesticidas y otros agroquímicos"/>
    <s v="25201"/>
    <s v="FERTILIZANTES, PESTICIDAS Y OTROS AGROQU?MICOS"/>
    <x v="0"/>
    <x v="0"/>
    <n v="2521"/>
    <s v="0009"/>
    <x v="8"/>
    <s v="0028"/>
    <s v="DIRECCIÓN DE EDUCACIÓN"/>
    <s v="FERTILIZANTES, PESTICIDAS Y OTROS AGROQUÍMICOS-RECURSOS FISCALES-SIN DESCRIPCIÓN PARA DESTINOS 00"/>
    <n v="50000"/>
    <n v="0"/>
    <n v="50000"/>
    <n v="50000"/>
    <n v="0"/>
    <n v="0"/>
    <n v="0"/>
    <n v="0"/>
    <n v="0"/>
    <n v="0"/>
    <n v="50000"/>
    <n v="0"/>
    <n v="50000"/>
  </r>
  <r>
    <s v="5382103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3000"/>
    <s v="SERVICIOS GENERALES"/>
    <s v="36"/>
    <s v="SIEMPRE APOYANDO TU ESCUELA"/>
    <s v="382"/>
    <s v="Gastos de orden social y cultural"/>
    <s v="38201"/>
    <s v="GASTOS DE ORDEN  SOCIAL Y CULTURAL"/>
    <x v="0"/>
    <x v="0"/>
    <n v="3821"/>
    <s v="0009"/>
    <x v="8"/>
    <s v="0028"/>
    <s v="DIRECCIÓN DE EDUCACIÓN"/>
    <s v="GASTOS DE ORDEN  SOCIAL Y CULTURAL-RECURSOS FISCALES-SIN DESCRIPCIÓN PARA DESTINOS 00"/>
    <n v="50000"/>
    <n v="0"/>
    <n v="50000"/>
    <n v="50000"/>
    <n v="0"/>
    <n v="0"/>
    <n v="0"/>
    <n v="0"/>
    <n v="0"/>
    <n v="0"/>
    <n v="50000"/>
    <n v="0"/>
    <n v="50000"/>
  </r>
  <r>
    <s v="5382103629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3000"/>
    <s v="SERVICIOS GENERALES"/>
    <s v="36"/>
    <s v="SIEMPRE APOYANDO TU ESCUELA"/>
    <s v="382"/>
    <s v="Gastos de orden social y cultural"/>
    <s v="38201"/>
    <s v="GASTOS DE ORDEN  SOCIAL Y CULTURAL"/>
    <x v="44"/>
    <x v="40"/>
    <n v="3821"/>
    <s v="0009"/>
    <x v="8"/>
    <s v="0028"/>
    <s v="DIRECCIÓN DE EDUCACIÓN"/>
    <s v="GASTOS DE ORDEN  SOCIAL Y CULTURAL-RECURSOS FISCALES-DIA DEL MAESTRO"/>
    <n v="1000000"/>
    <n v="0"/>
    <n v="1000000"/>
    <n v="1000000"/>
    <n v="0"/>
    <n v="1000000"/>
    <n v="0"/>
    <n v="0"/>
    <n v="0"/>
    <n v="0"/>
    <n v="0"/>
    <n v="0"/>
    <n v="1000000"/>
  </r>
  <r>
    <s v="5443103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4000"/>
    <s v="TRANSFERENCIAS, ASIGNACIONES, SUBSIDIOS Y OTRAS AYUDAS"/>
    <s v="36"/>
    <s v="SIEMPRE APOYANDO TU ESCUELA"/>
    <s v="443"/>
    <s v="Ayudas sociales a instituciones de enseñanza"/>
    <s v="44301"/>
    <s v="AYUDAS SOCIALES A INSTITUCIONES DE ENSEÑANZA"/>
    <x v="0"/>
    <x v="0"/>
    <n v="4431"/>
    <s v="0009"/>
    <x v="8"/>
    <s v="0028"/>
    <s v="DIRECCIÓN DE EDUCACIÓN"/>
    <s v="AYUDAS SOCIALES A INSTITUCIONES DE ENSEÑANZA-RECURSOS FISCALES-SIN DESCRIPCIÓN PARA DESTINOS 00"/>
    <n v="3900000"/>
    <n v="0"/>
    <n v="3900000"/>
    <n v="3900000"/>
    <n v="0"/>
    <n v="0"/>
    <n v="0"/>
    <n v="0"/>
    <n v="0"/>
    <n v="0"/>
    <n v="3900000"/>
    <n v="0"/>
    <n v="3900000"/>
  </r>
  <r>
    <s v="55671036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de Capital"/>
    <n v="5000"/>
    <s v="BIENES MUEBLES, INMUEBLES E INTANGIBLES"/>
    <s v="36"/>
    <s v="SIEMPRE APOYANDO TU ESCUELA"/>
    <s v="567"/>
    <s v="Herramientas y máquinas-herramienta"/>
    <s v="56701"/>
    <s v="HERRAMIENTAS Y M?QUINAS-HERRAMIENTA"/>
    <x v="0"/>
    <x v="0"/>
    <n v="5671"/>
    <s v="0009"/>
    <x v="8"/>
    <s v="0028"/>
    <s v="DIRECCIÓN DE EDUCACIÓN"/>
    <s v="HERRAMIENTAS Y MÁQUINAS-HERRAMIENTA-RECURSOS FISCALES-SIN DESCRIPCIÓN PARA DESTINOS 00"/>
    <n v="50000"/>
    <n v="0"/>
    <n v="50000"/>
    <n v="50000"/>
    <n v="0"/>
    <n v="30488.27"/>
    <n v="0"/>
    <n v="0"/>
    <n v="0"/>
    <n v="0"/>
    <n v="19511.73"/>
    <n v="0"/>
    <n v="50000"/>
  </r>
  <r>
    <m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2"/>
    <s v="TLAJO CERCANO"/>
    <s v="Gasto Corriente"/>
    <n v="4000"/>
    <s v="TRANSFERENCIAS, ASIGNACIONES, SUBSIDIOS Y OTRAS AYUDAS"/>
    <n v="80"/>
    <s v="PROGRAMA MUNICIPAL DE ROBOTICA EDUCATIVA Y DESARROLLO TECNOLOGICO DE EDUCACIÓN BASICA"/>
    <n v="441"/>
    <s v="Ayudas sociales a personas"/>
    <s v="44101"/>
    <s v="AYUDAS SOCIALES A PERSONAS"/>
    <x v="0"/>
    <x v="0"/>
    <n v="4411"/>
    <s v="0009"/>
    <x v="8"/>
    <s v="0028"/>
    <s v="DIRECCIÓN DE EDUCACIÓN"/>
    <m/>
    <n v="0"/>
    <n v="0"/>
    <n v="0"/>
    <n v="0"/>
    <n v="0"/>
    <n v="0"/>
    <n v="0"/>
    <n v="0"/>
    <n v="0"/>
    <n v="0"/>
    <n v="0"/>
    <n v="2000000"/>
    <n v="2000000"/>
  </r>
  <r>
    <s v="524910370011"/>
    <s v="RECURSOS FISCALES 2026"/>
    <s v="01"/>
    <s v="Gobierno"/>
    <s v="0103"/>
    <s v="Coordinacion de la politica de gobierno"/>
    <s v="010304"/>
    <s v="_x0009_Función Pública"/>
    <s v="S"/>
    <s v="Definidos en el Presupuesto de Egresos y los que s"/>
    <n v="2"/>
    <s v="TLAJO CERCANO"/>
    <s v="Gasto Corriente"/>
    <n v="2000"/>
    <s v="MATERIALES Y SUMINISTROS"/>
    <s v="37"/>
    <s v="CHAMBA PARA TODAS Y TODOS"/>
    <s v="249"/>
    <s v="Otros materiales y artículos de construcción y reparación"/>
    <s v="24901"/>
    <s v="OTROS MATERIALES Y ART?CULOS DE CONSTRUCCI?N Y REPARACI?N"/>
    <x v="0"/>
    <x v="0"/>
    <n v="2491"/>
    <s v="0009"/>
    <x v="8"/>
    <s v="0029"/>
    <s v="DIRECCIÓN DE POLÍTICA SOCIAL"/>
    <s v="OTROS MATERIALES Y ARTÍCULOS DE CONSTRUCCIÓN Y REPARACIÓN-RECURSOS FISCALES-SIN DESCRIPCIÓN PARA DESTINOS 00"/>
    <n v="1175000"/>
    <n v="0"/>
    <n v="1175000"/>
    <n v="1175000"/>
    <n v="0"/>
    <n v="0"/>
    <n v="0"/>
    <n v="0"/>
    <n v="0"/>
    <n v="0"/>
    <n v="1175000"/>
    <n v="0"/>
    <n v="1175000"/>
  </r>
  <r>
    <s v="544110370011"/>
    <s v="RECURSOS FISCALES 2026"/>
    <s v="01"/>
    <s v="Gobierno"/>
    <s v="0103"/>
    <s v="Coordinacion de la politica de gobierno"/>
    <s v="010304"/>
    <s v="_x0009_Función Pública"/>
    <s v="S"/>
    <s v="Definidos en el Presupuesto de Egresos y los que s"/>
    <n v="2"/>
    <s v="TLAJO CERCANO"/>
    <s v="Gasto Corriente"/>
    <n v="4000"/>
    <s v="TRANSFERENCIAS, ASIGNACIONES, SUBSIDIOS Y OTRAS AYUDAS"/>
    <s v="37"/>
    <s v="CHAMBA PARA TODAS Y TODOS"/>
    <s v="441"/>
    <s v="Ayudas sociales a personas"/>
    <s v="44101"/>
    <s v="AYUDAS SOCIALES A PERSONAS"/>
    <x v="0"/>
    <x v="0"/>
    <n v="4411"/>
    <s v="0009"/>
    <x v="8"/>
    <s v="0029"/>
    <s v="DIRECCIÓN DE POLÍTICA SOCIAL"/>
    <s v="AYUDAS SOCIALES A PERSONAS-RECURSOS FISCALES-SIN DESCRIPCIÓN PARA DESTINOS 00"/>
    <n v="20000000"/>
    <n v="0"/>
    <n v="20000000"/>
    <n v="20000000"/>
    <n v="0"/>
    <n v="0"/>
    <n v="0"/>
    <n v="0"/>
    <n v="0"/>
    <n v="0"/>
    <n v="20000000"/>
    <n v="0"/>
    <n v="20000000"/>
  </r>
  <r>
    <s v="544110392811"/>
    <s v="RECURSOS FISCALES 2026"/>
    <s v="01"/>
    <s v="Gobierno"/>
    <s v="0103"/>
    <s v="Coordinacion de la politica de gobierno"/>
    <s v="010304"/>
    <s v="_x0009_Función Pública"/>
    <s v="S"/>
    <s v="Definidos en el Presupuesto de Egresos y los que s"/>
    <n v="2"/>
    <s v="TLAJO CERCANO"/>
    <s v="Gasto Corriente"/>
    <n v="4000"/>
    <s v="TRANSFERENCIAS, ASIGNACIONES, SUBSIDIOS Y OTRAS AYUDAS"/>
    <s v="39"/>
    <s v="RENTA TU CASA"/>
    <s v="441"/>
    <s v="Ayudas sociales a personas"/>
    <s v="44101"/>
    <s v="AYUDAS SOCIALES A PERSONAS"/>
    <x v="45"/>
    <x v="41"/>
    <n v="4411"/>
    <s v="0009"/>
    <x v="8"/>
    <s v="0029"/>
    <s v="DIRECCIÓN DE POLÍTICA SOCIAL"/>
    <s v="AYUDAS SOCIALES A PERSONAS-RECURSOS FISCALES-RENTA TU CASA"/>
    <n v="2000000"/>
    <n v="0"/>
    <n v="2000000"/>
    <n v="2000000"/>
    <n v="0"/>
    <n v="0"/>
    <n v="0"/>
    <n v="0"/>
    <n v="0"/>
    <n v="0"/>
    <n v="2000000"/>
    <n v="0"/>
    <n v="2000000"/>
  </r>
  <r>
    <s v="544110402611"/>
    <s v="RECURSOS FISCALES 2026"/>
    <s v="01"/>
    <s v="Gobierno"/>
    <s v="0103"/>
    <s v="Coordinacion de la politica de gobierno"/>
    <s v="010304"/>
    <s v="_x0009_Función Pública"/>
    <s v="S"/>
    <s v="Definidos en el Presupuesto de Egresos y los que s"/>
    <n v="2"/>
    <s v="TLAJO CERCANO"/>
    <s v="Gasto Corriente"/>
    <n v="4000"/>
    <s v="TRANSFERENCIAS, ASIGNACIONES, SUBSIDIOS Y OTRAS AYUDAS"/>
    <s v="40"/>
    <s v="SIEMPRE LISTOS"/>
    <s v="441"/>
    <s v="Ayudas sociales a personas"/>
    <s v="44101"/>
    <s v="AYUDAS SOCIALES A PERSONAS"/>
    <x v="46"/>
    <x v="42"/>
    <n v="4411"/>
    <s v="0009"/>
    <x v="8"/>
    <s v="0029"/>
    <s v="DIRECCIÓN DE POLÍTICA SOCIAL"/>
    <s v="AYUDAS SOCIALES A PERSONAS-RECURSOS FISCALES-MOCHILAS Y ÚTILES ESCOLARES"/>
    <n v="100738501.97"/>
    <n v="0"/>
    <n v="100738501.97"/>
    <n v="100738501.97"/>
    <n v="0"/>
    <n v="0"/>
    <n v="0"/>
    <n v="0"/>
    <n v="0"/>
    <n v="0"/>
    <n v="100738501.97"/>
    <n v="3582829.6200000048"/>
    <n v="104321331.59"/>
  </r>
  <r>
    <s v="544110412711"/>
    <s v="RECURSOS FISCALES 2026"/>
    <s v="01"/>
    <s v="Gobierno"/>
    <s v="0103"/>
    <s v="Coordinacion de la politica de gobierno"/>
    <s v="010304"/>
    <s v="_x0009_Función Pública"/>
    <s v="S"/>
    <s v="Definidos en el Presupuesto de Egresos y los que s"/>
    <n v="2"/>
    <s v="TLAJO CERCANO"/>
    <s v="Gasto Corriente"/>
    <n v="4000"/>
    <s v="TRANSFERENCIAS, ASIGNACIONES, SUBSIDIOS Y OTRAS AYUDAS"/>
    <s v="41"/>
    <s v="SIEMPRE POR TU EDUCACIÓN"/>
    <s v="441"/>
    <s v="Ayudas sociales a personas"/>
    <s v="44101"/>
    <s v="AYUDAS SOCIALES A PERSONAS"/>
    <x v="47"/>
    <x v="43"/>
    <n v="4411"/>
    <s v="0009"/>
    <x v="8"/>
    <s v="0029"/>
    <s v="DIRECCIÓN DE POLÍTICA SOCIAL"/>
    <s v="AYUDAS SOCIALES A PERSONAS-RECURSOS FISCALES-ESTUDIANTES DE SECUNDARIA"/>
    <n v="12000000"/>
    <n v="0"/>
    <n v="12000000"/>
    <n v="12000000"/>
    <n v="0"/>
    <n v="0"/>
    <n v="0"/>
    <n v="0"/>
    <n v="0"/>
    <n v="0"/>
    <n v="12000000"/>
    <n v="0"/>
    <n v="12000000"/>
  </r>
  <r>
    <s v="544110417511"/>
    <s v="RECURSOS FISCALES 2026"/>
    <s v="01"/>
    <s v="Gobierno"/>
    <s v="0103"/>
    <s v="Coordinacion de la politica de gobierno"/>
    <s v="010304"/>
    <s v="_x0009_Función Pública"/>
    <s v="S"/>
    <s v="Definidos en el Presupuesto de Egresos y los que s"/>
    <n v="2"/>
    <s v="TLAJO CERCANO"/>
    <s v="Gasto Corriente"/>
    <n v="4000"/>
    <s v="TRANSFERENCIAS, ASIGNACIONES, SUBSIDIOS Y OTRAS AYUDAS"/>
    <s v="41"/>
    <s v="SIEMPRE POR TU EDUCACIÓN"/>
    <s v="441"/>
    <s v="Ayudas sociales a personas"/>
    <s v="44101"/>
    <s v="AYUDAS SOCIALES A PERSONAS"/>
    <x v="48"/>
    <x v="44"/>
    <n v="4411"/>
    <s v="0009"/>
    <x v="8"/>
    <s v="0029"/>
    <s v="DIRECCIÓN DE POLÍTICA SOCIAL"/>
    <s v="AYUDAS SOCIALES A PERSONAS-RECURSOS FISCALES-CHIP"/>
    <n v="0"/>
    <n v="6000000"/>
    <n v="6000000"/>
    <n v="6000000"/>
    <n v="0"/>
    <n v="0"/>
    <n v="0"/>
    <n v="0"/>
    <n v="0"/>
    <n v="0"/>
    <n v="6000000"/>
    <n v="0"/>
    <n v="6000000"/>
  </r>
  <r>
    <s v="544210383111"/>
    <s v="RECURSOS FISCALES 2026"/>
    <s v="01"/>
    <s v="Gobierno"/>
    <s v="0103"/>
    <s v="Coordinacion de la politica de gobierno"/>
    <s v="010304"/>
    <s v="_x0009_Función Pública"/>
    <s v="S"/>
    <s v="Definidos en el Presupuesto de Egresos y los que s"/>
    <n v="2"/>
    <s v="TLAJO CERCANO"/>
    <s v="Gasto Corriente"/>
    <n v="4000"/>
    <s v="TRANSFERENCIAS, ASIGNACIONES, SUBSIDIOS Y OTRAS AYUDAS"/>
    <s v="38"/>
    <s v="EDUCACIÓN SIEMPRE AL DIA"/>
    <s v="442"/>
    <s v="Becas y otras ayudas para programas de capacitación"/>
    <s v="44201"/>
    <s v="BECAS Y OTRAS AYUDAS PARA PROGRAMAS DE CAPACITACI?N"/>
    <x v="49"/>
    <x v="45"/>
    <n v="4421"/>
    <s v="0009"/>
    <x v="8"/>
    <s v="0029"/>
    <s v="DIRECCIÓN DE POLÍTICA SOCIAL"/>
    <s v="BECAS Y OTRAS AYUDAS PARA PROGRAMAS DE CAPACITACIÓN-RECURSOS FISCALES-ABC"/>
    <n v="200000"/>
    <n v="0"/>
    <n v="200000"/>
    <n v="200000"/>
    <n v="0"/>
    <n v="0"/>
    <n v="0"/>
    <n v="0"/>
    <n v="0"/>
    <n v="0"/>
    <n v="200000"/>
    <n v="0"/>
    <n v="200000"/>
  </r>
  <r>
    <s v="52171042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1"/>
    <s v="TLAJO DE PAZ"/>
    <s v="Gasto Corriente"/>
    <n v="2000"/>
    <s v="MATERIALES Y SUMINISTROS"/>
    <s v="42"/>
    <s v="TALLERES COMUNITARIOS DE PREVENCIÓN DE LAS VIOLENCIAS"/>
    <s v="217"/>
    <s v="Materiales y útiles de enseñanza"/>
    <s v="21701"/>
    <s v="MATERIALES Y ?TILES DE ENSEÑANZA"/>
    <x v="0"/>
    <x v="0"/>
    <n v="2171"/>
    <s v="0009"/>
    <x v="8"/>
    <s v="0030"/>
    <s v="DIRECCIÓN DE RED DE BASES Y COLMENAS"/>
    <s v="MATERIALES Y ÚTILES DE ENSEÑANZA-RECURSOS FISCALES-SIN DESCRIPCIÓN PARA DESTINOS 00"/>
    <n v="200000"/>
    <n v="0"/>
    <n v="200000"/>
    <n v="200000"/>
    <n v="0"/>
    <n v="0"/>
    <n v="0"/>
    <n v="0"/>
    <n v="0"/>
    <n v="0"/>
    <n v="200000"/>
    <n v="0"/>
    <n v="200000"/>
  </r>
  <r>
    <m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1"/>
    <s v="TLAJO DE PAZ"/>
    <s v="Gasto Corriente"/>
    <n v="2000"/>
    <s v="MATERIALES Y SUMINISTROS"/>
    <s v="42"/>
    <s v="TALLERES COMUNITARIOS DE PREVENCIÓN DE LAS VIOLENCIAS"/>
    <s v="298"/>
    <s v="Refacciones y accesorios menores de maquinaria y otros equipos"/>
    <s v="29801"/>
    <s v="REFACCIONES Y ACCESORIOS MENORES DE MAQUINARIA Y OTROS EQUIPOS"/>
    <x v="0"/>
    <x v="0"/>
    <n v="2981"/>
    <s v="0009"/>
    <x v="8"/>
    <s v="0030"/>
    <s v="DIRECCIÓN DE RED DE BASES Y COLMENAS"/>
    <m/>
    <n v="0"/>
    <n v="0"/>
    <n v="0"/>
    <n v="0"/>
    <n v="0"/>
    <n v="0"/>
    <n v="0"/>
    <n v="0"/>
    <n v="0"/>
    <n v="0"/>
    <n v="0"/>
    <n v="10000"/>
    <n v="10000"/>
  </r>
  <r>
    <s v="53821042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1"/>
    <s v="TLAJO DE PAZ"/>
    <s v="Gasto Corriente"/>
    <n v="3000"/>
    <s v="SERVICIOS GENERALES"/>
    <s v="42"/>
    <s v="TALLERES COMUNITARIOS DE PREVENCIÓN DE LAS VIOLENCIAS"/>
    <s v="382"/>
    <s v="Gastos de orden social y cultural"/>
    <s v="38201"/>
    <s v="GASTOS DE ORDEN  SOCIAL Y CULTURAL"/>
    <x v="0"/>
    <x v="0"/>
    <n v="3821"/>
    <s v="0009"/>
    <x v="8"/>
    <s v="0030"/>
    <s v="DIRECCIÓN DE RED DE BASES Y COLMENAS"/>
    <s v="GASTOS DE ORDEN  SOCIAL Y CULTURAL-RECURSOS FISCALES-SIN DESCRIPCIÓN PARA DESTINOS 00"/>
    <n v="1500000"/>
    <n v="0"/>
    <n v="1500000"/>
    <n v="1500000"/>
    <n v="0"/>
    <n v="1223800"/>
    <n v="0"/>
    <n v="0"/>
    <n v="0"/>
    <n v="0"/>
    <n v="276200"/>
    <n v="0"/>
    <n v="1500000"/>
  </r>
  <r>
    <s v="55671042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1"/>
    <s v="TLAJO DE PAZ"/>
    <s v="Gasto de Capital"/>
    <n v="5000"/>
    <s v="BIENES MUEBLES, INMUEBLES E INTANGIBLES"/>
    <s v="42"/>
    <s v="TALLERES COMUNITARIOS DE PREVENCIÓN DE LAS VIOLENCIAS"/>
    <s v="567"/>
    <s v="Herramientas y máquinas-herramienta"/>
    <s v="56701"/>
    <s v="HERRAMIENTAS Y M?QUINAS-HERRAMIENTA"/>
    <x v="0"/>
    <x v="0"/>
    <n v="5671"/>
    <s v="0009"/>
    <x v="8"/>
    <s v="0030"/>
    <s v="DIRECCIÓN DE RED DE BASES Y COLMENAS"/>
    <s v="HERRAMIENTAS Y MÁQUINAS-HERRAMIENTA-RECURSOS FISCALES-SIN DESCRIPCIÓN PARA DESTINOS 00"/>
    <n v="150000"/>
    <n v="0"/>
    <n v="150000"/>
    <n v="150000"/>
    <n v="0"/>
    <n v="0"/>
    <n v="0"/>
    <n v="0"/>
    <n v="0"/>
    <n v="0"/>
    <n v="150000"/>
    <n v="0"/>
    <n v="150000"/>
  </r>
  <r>
    <s v="524110430011"/>
    <s v="RECURSOS FISCALES 2026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Corriente"/>
    <n v="2000"/>
    <s v="MATERIALES Y SUMINISTROS"/>
    <s v="43"/>
    <s v="OPERACIÓN EFICIENTE DE INFRAESTRUCTURA HIDRICA"/>
    <s v="241"/>
    <s v="Productos minerales no metálicos"/>
    <s v="24101"/>
    <s v="PRODUCTOS MINERALES NO MET?LICOS"/>
    <x v="0"/>
    <x v="0"/>
    <n v="2411"/>
    <s v="0010"/>
    <x v="9"/>
    <s v="0031"/>
    <s v="DIRECCIÓN DE AGUA POTABLE E INFRAESTRUCTURA HIDRAULICA"/>
    <s v="PRODUCTOS MINERALES NO METÁLICOS-RECURSOS FISCALES-SIN DESCRIPCIÓN PARA DESTINOS 00"/>
    <n v="50000"/>
    <n v="0"/>
    <n v="50000"/>
    <n v="50000"/>
    <n v="0"/>
    <n v="0"/>
    <n v="0"/>
    <n v="0"/>
    <n v="0"/>
    <n v="0"/>
    <n v="50000"/>
    <n v="0"/>
    <n v="50000"/>
  </r>
  <r>
    <m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6"/>
    <s v="TLAJO A FUTURO"/>
    <s v="Gasto Corriente"/>
    <n v="3000"/>
    <s v="SERVICIOS GENERALES"/>
    <n v="78"/>
    <s v="COORDINACIÓN GENERAL DE GESTIÓN DEL TERRITORIO Y OBRAS PÚBLICAS"/>
    <n v="333"/>
    <s v="Servicios de consultoría administrativa, procesos, técnica y en tecnologías de la información"/>
    <n v="33301"/>
    <s v="SERVICIOS DE CONSULTORÍA ADMINISTRATIVA, PROCESOS, TÉCNICA Y EN TECNOLOGÍAS DE LA INFORMACIÓN"/>
    <x v="0"/>
    <x v="0"/>
    <n v="3331"/>
    <s v="0010"/>
    <x v="9"/>
    <s v="049"/>
    <s v="DESPACHO DE LA COORDINACIÓN  DE GESTIÓN DEL TERRITORIO"/>
    <m/>
    <n v="0"/>
    <n v="0"/>
    <n v="0"/>
    <n v="0"/>
    <n v="0"/>
    <n v="0"/>
    <n v="0"/>
    <n v="0"/>
    <n v="0"/>
    <n v="0"/>
    <n v="0"/>
    <n v="2600000"/>
    <n v="2600000"/>
  </r>
  <r>
    <m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6"/>
    <s v="TLAJO A FUTURO"/>
    <s v="Gasto Corriente"/>
    <n v="3000"/>
    <s v="SERVICIOS GENERALES"/>
    <n v="78"/>
    <s v="COORDINACIÓN GENERAL DE GESTIÓN DEL TERRITORIO Y OBRAS PÚBLICAS"/>
    <n v="339"/>
    <s v="Servicios profesionales, científicos y técnicos integrales"/>
    <n v="33901"/>
    <s v="SERVICIOS PROFESIONALES, CIENTÍFICOS Y TÉCNICOS INTEGRALES"/>
    <x v="0"/>
    <x v="0"/>
    <n v="3391"/>
    <s v="0010"/>
    <x v="9"/>
    <s v="049"/>
    <s v="DESPACHO DE LA COORDINACIÓN  DE GESTIÓN DEL TERRITORIO"/>
    <m/>
    <n v="0"/>
    <n v="0"/>
    <n v="0"/>
    <n v="0"/>
    <n v="0"/>
    <n v="0"/>
    <n v="0"/>
    <n v="0"/>
    <n v="0"/>
    <n v="0"/>
    <n v="0"/>
    <n v="220000"/>
    <n v="220000"/>
  </r>
  <r>
    <s v="524210430011"/>
    <s v="RECURSOS FISCALES 2026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Corriente"/>
    <n v="2000"/>
    <s v="MATERIALES Y SUMINISTROS"/>
    <s v="43"/>
    <s v="OPERACIÓN EFICIENTE DE INFRAESTRUCTURA HIDRICA"/>
    <s v="242"/>
    <s v="Cemento y productos de concreto"/>
    <s v="24201"/>
    <s v="CEMENTO Y PRODUCTOS DE CONCRETO"/>
    <x v="0"/>
    <x v="0"/>
    <n v="2421"/>
    <s v="0010"/>
    <x v="9"/>
    <s v="0031"/>
    <s v="DIRECCIÓN DE AGUA POTABLE E INFRAESTRUCTURA HIDRAULICA"/>
    <s v="CEMENTO Y PRODUCTOS DE CONCRETO-RECURSOS FISCALES-SIN DESCRIPCIÓN PARA DESTINOS 00"/>
    <n v="900000"/>
    <n v="0"/>
    <n v="900000"/>
    <n v="900000"/>
    <n v="0"/>
    <n v="891811.48"/>
    <n v="0"/>
    <n v="0"/>
    <n v="0"/>
    <n v="0"/>
    <n v="8188.5200000000186"/>
    <n v="0"/>
    <n v="900000"/>
  </r>
  <r>
    <s v="524610430011"/>
    <s v="RECURSOS FISCALES 2026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Corriente"/>
    <n v="2000"/>
    <s v="MATERIALES Y SUMINISTROS"/>
    <s v="43"/>
    <s v="OPERACIÓN EFICIENTE DE INFRAESTRUCTURA HIDRICA"/>
    <s v="246"/>
    <s v="Material eléctrico y electrónico"/>
    <s v="24601"/>
    <s v="MATERIAL ELÉCTRICO Y ELECTR?NICO"/>
    <x v="0"/>
    <x v="0"/>
    <n v="2461"/>
    <s v="0010"/>
    <x v="9"/>
    <s v="0031"/>
    <s v="DIRECCIÓN DE AGUA POTABLE E INFRAESTRUCTURA HIDRAULICA"/>
    <s v="MATERIAL ELÉCTRICO Y ELECTRÓNICO-RECURSOS FISCALES-SIN DESCRIPCIÓN PARA DESTINOS 00"/>
    <n v="1000000"/>
    <n v="0"/>
    <n v="1000000"/>
    <n v="1000000"/>
    <n v="0"/>
    <n v="0"/>
    <n v="0"/>
    <n v="0"/>
    <n v="0"/>
    <n v="0"/>
    <n v="1000000"/>
    <n v="0"/>
    <n v="1000000"/>
  </r>
  <r>
    <s v="524710430011"/>
    <s v="RECURSOS FISCALES 2026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Corriente"/>
    <n v="2000"/>
    <s v="MATERIALES Y SUMINISTROS"/>
    <s v="43"/>
    <s v="OPERACIÓN EFICIENTE DE INFRAESTRUCTURA HIDRICA"/>
    <s v="247"/>
    <s v="Artículos metálicos para la construcción"/>
    <s v="24701"/>
    <s v="ART?CULOS MET?LICOS PARA LA CONSTRUCCI?N"/>
    <x v="0"/>
    <x v="0"/>
    <n v="2471"/>
    <s v="0010"/>
    <x v="9"/>
    <s v="0031"/>
    <s v="DIRECCIÓN DE AGUA POTABLE E INFRAESTRUCTURA HIDRAULICA"/>
    <s v="ARTÍCULOS METÁLICOS PARA LA CONSTRUCCIÓN-RECURSOS FISCALES-SIN DESCRIPCIÓN PARA DESTINOS 00"/>
    <n v="2500000"/>
    <n v="0"/>
    <n v="2500000"/>
    <n v="2500000"/>
    <n v="0"/>
    <n v="0"/>
    <n v="0"/>
    <n v="0"/>
    <n v="0"/>
    <n v="0"/>
    <n v="2500000"/>
    <n v="0"/>
    <n v="2500000"/>
  </r>
  <r>
    <s v="525110430011"/>
    <s v="RECURSOS FISCALES 2026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Corriente"/>
    <n v="2000"/>
    <s v="MATERIALES Y SUMINISTROS"/>
    <s v="43"/>
    <s v="OPERACIÓN EFICIENTE DE INFRAESTRUCTURA HIDRICA"/>
    <s v="251"/>
    <s v="Productos químicos básicos"/>
    <s v="25101"/>
    <s v="PRODUCTOS QU?MICOS B?SICOS"/>
    <x v="0"/>
    <x v="0"/>
    <n v="2511"/>
    <s v="0010"/>
    <x v="9"/>
    <s v="0031"/>
    <s v="DIRECCIÓN DE AGUA POTABLE E INFRAESTRUCTURA HIDRAULICA"/>
    <s v="PRODUCTOS QUÍMICOS BÁSICOS-RECURSOS FISCALES-SIN DESCRIPCIÓN PARA DESTINOS 00"/>
    <n v="2000000"/>
    <n v="0"/>
    <n v="2000000"/>
    <n v="2000000"/>
    <n v="0"/>
    <n v="0"/>
    <n v="1911297.37"/>
    <n v="0"/>
    <n v="0"/>
    <n v="0"/>
    <n v="2000000"/>
    <n v="0"/>
    <n v="2000000"/>
  </r>
  <r>
    <s v="525610430011"/>
    <s v="RECURSOS FISCALES 2026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Corriente"/>
    <n v="2000"/>
    <s v="MATERIALES Y SUMINISTROS"/>
    <s v="43"/>
    <s v="OPERACIÓN EFICIENTE DE INFRAESTRUCTURA HIDRICA"/>
    <s v="256"/>
    <s v="Fibras sintéticas, hules, plásticos y derivados"/>
    <s v="25601"/>
    <s v="FIBRAS SINTÉTICAS, HULES PL?STICOS Y DERIVADOS"/>
    <x v="0"/>
    <x v="0"/>
    <n v="2561"/>
    <s v="0010"/>
    <x v="9"/>
    <s v="0031"/>
    <s v="DIRECCIÓN DE AGUA POTABLE E INFRAESTRUCTURA HIDRAULICA"/>
    <s v="FIBRAS SINTÉTICAS, HULES PLÁSTICOS Y DERIVADOS-RECURSOS FISCALES-SIN DESCRIPCIÓN PARA DESTINOS 00"/>
    <n v="2500000"/>
    <n v="0"/>
    <n v="2500000"/>
    <n v="2500000"/>
    <n v="0"/>
    <n v="0"/>
    <n v="0"/>
    <n v="0"/>
    <n v="0"/>
    <n v="0"/>
    <n v="2500000"/>
    <n v="0"/>
    <n v="2500000"/>
  </r>
  <r>
    <s v="527210430011"/>
    <s v="RECURSOS FISCALES 2026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Corriente"/>
    <n v="2000"/>
    <s v="MATERIALES Y SUMINISTROS"/>
    <s v="43"/>
    <s v="OPERACIÓN EFICIENTE DE INFRAESTRUCTURA HIDRICA"/>
    <s v="272"/>
    <s v="Prendas de seguridad y protección personal"/>
    <s v="27201"/>
    <s v="PRENDAS DE SEGURIDAD Y PROTECCI?N PERSONAL"/>
    <x v="0"/>
    <x v="0"/>
    <n v="2721"/>
    <s v="0010"/>
    <x v="9"/>
    <s v="0031"/>
    <s v="DIRECCIÓN DE AGUA POTABLE E INFRAESTRUCTURA HIDRAULICA"/>
    <s v="PRENDAS DE SEGURIDAD Y PROTECCIÓN PERSONAL-RECURSOS FISCALES-SIN DESCRIPCIÓN PARA DESTINOS 00"/>
    <n v="400000"/>
    <n v="0"/>
    <n v="400000"/>
    <n v="400000"/>
    <n v="0"/>
    <n v="385737.98"/>
    <n v="0"/>
    <n v="0"/>
    <n v="0"/>
    <n v="0"/>
    <n v="14262.020000000019"/>
    <n v="0"/>
    <n v="400000"/>
  </r>
  <r>
    <s v="529110430011"/>
    <s v="RECURSOS FISCALES 2026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Corriente"/>
    <n v="2000"/>
    <s v="MATERIALES Y SUMINISTROS"/>
    <s v="43"/>
    <s v="OPERACIÓN EFICIENTE DE INFRAESTRUCTURA HIDRICA"/>
    <s v="291"/>
    <s v="Herramientas menores"/>
    <s v="29101"/>
    <s v="HERRAMIENTAS MENORES"/>
    <x v="0"/>
    <x v="0"/>
    <n v="2911"/>
    <s v="0010"/>
    <x v="9"/>
    <s v="0031"/>
    <s v="DIRECCIÓN DE AGUA POTABLE E INFRAESTRUCTURA HIDRAULICA"/>
    <s v="HERRAMIENTAS MENORES-RECURSOS FISCALES-SIN DESCRIPCIÓN PARA DESTINOS 00"/>
    <n v="500000"/>
    <n v="0"/>
    <n v="500000"/>
    <n v="500000"/>
    <n v="0"/>
    <n v="0"/>
    <n v="0"/>
    <n v="0"/>
    <n v="0"/>
    <n v="0"/>
    <n v="500000"/>
    <n v="0"/>
    <n v="500000"/>
  </r>
  <r>
    <s v="529810430011"/>
    <s v="RECURSOS FISCALES 2026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Corriente"/>
    <n v="2000"/>
    <s v="MATERIALES Y SUMINISTROS"/>
    <s v="43"/>
    <s v="OPERACIÓN EFICIENTE DE INFRAESTRUCTURA HIDRICA"/>
    <s v="298"/>
    <s v="Refacciones y accesorios menores de maquinaria y otros equipos"/>
    <s v="29801"/>
    <s v="REFACCIONES Y ACCESORIOS MENORES DE MAQUINARIA Y OTROS EQUIPOS"/>
    <x v="0"/>
    <x v="0"/>
    <n v="2981"/>
    <s v="0010"/>
    <x v="9"/>
    <s v="0031"/>
    <s v="DIRECCIÓN DE AGUA POTABLE E INFRAESTRUCTURA HIDRAULICA"/>
    <s v="REFACCIONES Y ACCESORIOS MENORES DE MAQUINARIA Y OTROS EQUIPOS-RECURSOS FISCALES-SIN DESCRIPCIÓN PARA DESTINOS 00"/>
    <n v="500000"/>
    <n v="0"/>
    <n v="500000"/>
    <n v="500000"/>
    <n v="0"/>
    <n v="499653.76"/>
    <n v="0"/>
    <n v="0"/>
    <n v="0"/>
    <n v="0"/>
    <n v="346.23999999999069"/>
    <n v="0"/>
    <n v="500000"/>
  </r>
  <r>
    <s v="531110430011"/>
    <s v="RECURSOS FISCALES 2026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Corriente"/>
    <n v="3000"/>
    <s v="SERVICIOS GENERALES"/>
    <s v="43"/>
    <s v="OPERACIÓN EFICIENTE DE INFRAESTRUCTURA HIDRICA"/>
    <s v="311"/>
    <s v="Energía eléctrica"/>
    <s v="31101"/>
    <s v="ENERG?A ELÉCTRICA"/>
    <x v="0"/>
    <x v="0"/>
    <n v="3111"/>
    <s v="0010"/>
    <x v="9"/>
    <s v="0031"/>
    <s v="DIRECCIÓN DE AGUA POTABLE E INFRAESTRUCTURA HIDRAULICA"/>
    <s v="ENERGÍA ELÉCTRICA-RECURSOS FISCALES-SIN DESCRIPCIÓN PARA DESTINOS 00"/>
    <n v="43803489.270000003"/>
    <n v="201121269.78"/>
    <n v="244924759.05000001"/>
    <n v="244924759.05000001"/>
    <n v="0"/>
    <n v="39710177.009999998"/>
    <n v="58222890.990000002"/>
    <n v="40814490"/>
    <n v="40814490"/>
    <n v="40814490"/>
    <n v="205214582.04000002"/>
    <n v="0"/>
    <n v="244924759.05000001"/>
  </r>
  <r>
    <s v="531112430025"/>
    <s v="FONDO DE APORTACIONES AL FORTALECIMIENTO MUNICIPAL 2026 (FORTAMUN)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Corriente"/>
    <n v="3000"/>
    <s v="SERVICIOS GENERALES"/>
    <s v="43"/>
    <s v="OPERACIÓN EFICIENTE DE INFRAESTRUCTURA HIDRICA"/>
    <s v="311"/>
    <s v="Energía eléctrica"/>
    <s v="31101"/>
    <s v="ENERG?A ELÉCTRICA"/>
    <x v="0"/>
    <x v="0"/>
    <n v="3111"/>
    <s v="0010"/>
    <x v="9"/>
    <s v="0031"/>
    <s v="DIRECCIÓN DE AGUA POTABLE E INFRAESTRUCTURA HIDRAULICA"/>
    <s v="ENERGÍA ELÉCTRICA-RECURSOS FEDERALES-SIN DESCRIPCIÓN PARA DESTINOS 00"/>
    <n v="164121269.78"/>
    <n v="-164121269.78"/>
    <n v="0"/>
    <n v="0"/>
    <n v="0"/>
    <n v="0"/>
    <n v="0"/>
    <n v="0"/>
    <n v="0"/>
    <n v="0"/>
    <n v="0"/>
    <n v="0"/>
    <n v="0"/>
  </r>
  <r>
    <s v="532610430011"/>
    <s v="RECURSOS FISCALES 2026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Corriente"/>
    <n v="3000"/>
    <s v="SERVICIOS GENERALES"/>
    <s v="43"/>
    <s v="OPERACIÓN EFICIENTE DE INFRAESTRUCTURA HIDRICA"/>
    <s v="326"/>
    <s v="Arrendamiento de maquinaria, otros equipos y herramientas"/>
    <s v="32601"/>
    <s v="ARRENDAMIENTO DE MAQUINARIA, OTROS EQUIPOS Y HERRAMIENTAS"/>
    <x v="0"/>
    <x v="0"/>
    <n v="3261"/>
    <s v="0010"/>
    <x v="9"/>
    <s v="0031"/>
    <s v="DIRECCIÓN DE AGUA POTABLE E INFRAESTRUCTURA HIDRAULICA"/>
    <s v="ARRENDAMIENTO DE MAQUINARIA, OTROS EQUIPOS Y HERRAMIENTAS-RECURSOS FISCALES-SIN DESCRIPCIÓN PARA DESTINOS 00"/>
    <n v="50000000"/>
    <n v="20000000"/>
    <n v="70000000"/>
    <n v="70000000"/>
    <n v="0"/>
    <n v="0"/>
    <n v="19229976.100000001"/>
    <n v="0"/>
    <n v="0"/>
    <n v="0"/>
    <n v="70000000"/>
    <n v="35000000"/>
    <n v="105000000"/>
  </r>
  <r>
    <s v="533110430011"/>
    <s v="RECURSOS FISCALES 2026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Corriente"/>
    <n v="3000"/>
    <s v="SERVICIOS GENERALES"/>
    <s v="43"/>
    <s v="OPERACIÓN EFICIENTE DE INFRAESTRUCTURA HIDRICA"/>
    <s v="331"/>
    <s v="Servicios legales, de contabilidad, auditoría y relacionados"/>
    <s v="33101"/>
    <s v="SERVICIOS LEGALES, DE CONTABILIDAD, AUDITOR?A Y RELACIONADOS"/>
    <x v="0"/>
    <x v="0"/>
    <n v="3311"/>
    <s v="0010"/>
    <x v="9"/>
    <s v="0031"/>
    <s v="DIRECCIÓN DE AGUA POTABLE E INFRAESTRUCTURA HIDRAULICA"/>
    <s v="SERVICIOS LEGALES, DE CONTABILIDAD, AUDITORÍA Y RELACIONADOS-RECURSOS FISCALES-SIN DESCRIPCIÓN PARA DESTINOS 00"/>
    <n v="2000000"/>
    <n v="0"/>
    <n v="2000000"/>
    <n v="2000000"/>
    <n v="0"/>
    <n v="0"/>
    <n v="0"/>
    <n v="0"/>
    <n v="0"/>
    <n v="0"/>
    <n v="2000000"/>
    <n v="0"/>
    <n v="2000000"/>
  </r>
  <r>
    <s v="533210430011"/>
    <s v="RECURSOS FISCALES 2026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Corriente"/>
    <n v="3000"/>
    <s v="SERVICIOS GENERALES"/>
    <s v="43"/>
    <s v="OPERACIÓN EFICIENTE DE INFRAESTRUCTURA HIDRICA"/>
    <s v="332"/>
    <s v="Servicios de diseño, arquitectura, ingeniería y actividades relacionadas"/>
    <s v="33201"/>
    <s v="SERVICIOS DE DISEÑO, ARQUITECTURA, INGENIER?A Y ACTIVIDADES RELACIONADAS"/>
    <x v="0"/>
    <x v="0"/>
    <n v="3321"/>
    <s v="0010"/>
    <x v="9"/>
    <s v="0031"/>
    <s v="DIRECCIÓN DE AGUA POTABLE E INFRAESTRUCTURA HIDRAULICA"/>
    <s v="SERVICIOS DE DISEÑO, ARQUITECTURA, INGENIERÍA Y ACTIVIDADES RELACIONADAS-RECURSOS FISCALES-SIN DESCRIPCIÓN PARA DESTINOS 00"/>
    <n v="8500000"/>
    <n v="0"/>
    <n v="8500000"/>
    <n v="8500000"/>
    <n v="0"/>
    <n v="0"/>
    <n v="0"/>
    <n v="0"/>
    <n v="0"/>
    <n v="0"/>
    <n v="8500000"/>
    <n v="0"/>
    <n v="8500000"/>
  </r>
  <r>
    <s v="535710430011"/>
    <s v="RECURSOS FISCALES 2026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Corriente"/>
    <n v="3000"/>
    <s v="SERVICIOS GENERALES"/>
    <s v="43"/>
    <s v="OPERACIÓN EFICIENTE DE INFRAESTRUCTURA HIDRICA"/>
    <s v="357"/>
    <s v="Instalación, reparación y mantenimiento de maquinaria, otros equipos y herramienta"/>
    <s v="35701"/>
    <s v="INSTALACI?N, REPARACI?N Y MANTENIMIENTO DE MAQUINARIA, OTROS EQUIPOS Y HERRAMIENTA"/>
    <x v="0"/>
    <x v="0"/>
    <n v="3571"/>
    <s v="0010"/>
    <x v="9"/>
    <s v="0031"/>
    <s v="DIRECCIÓN DE AGUA POTABLE E INFRAESTRUCTURA HIDRAULICA"/>
    <s v="INSTALACIÓN, REPARACIÓN Y MANTENIMIENTO DE MAQUINARIA, OTROS EQUIPOS Y HERRAMIENTA-RECURSOS FISCALES-SIN DESCRIPCIÓN PARA DESTINOS 00"/>
    <n v="170000000"/>
    <n v="0"/>
    <n v="170000000"/>
    <n v="170000000"/>
    <n v="0"/>
    <n v="53613631.090000004"/>
    <n v="82932456.469999999"/>
    <n v="0"/>
    <n v="0"/>
    <n v="0"/>
    <n v="116386368.91"/>
    <n v="0"/>
    <n v="170000000"/>
  </r>
  <r>
    <s v="535710433211"/>
    <s v="RECURSOS FISCALES 2026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Corriente"/>
    <n v="3000"/>
    <s v="SERVICIOS GENERALES"/>
    <s v="43"/>
    <s v="OPERACIÓN EFICIENTE DE INFRAESTRUCTURA HIDRICA"/>
    <s v="357"/>
    <s v="Instalación, reparación y mantenimiento de maquinaria, otros equipos y herramienta"/>
    <s v="35701"/>
    <s v="INSTALACI?N, REPARACI?N Y MANTENIMIENTO DE MAQUINARIA, OTROS EQUIPOS Y HERRAMIENTA"/>
    <x v="50"/>
    <x v="46"/>
    <n v="3571"/>
    <s v="0010"/>
    <x v="9"/>
    <s v="0031"/>
    <s v="DIRECCIÓN DE AGUA POTABLE E INFRAESTRUCTURA HIDRAULICA"/>
    <s v="INSTALACIÓN, REPARACIÓN Y MANTENIMIENTO DE MAQUINARIA, OTROS EQUIPOS Y HERRAMIENTA-RECURSOS FISCALES-CORRECTIVOS"/>
    <n v="0"/>
    <n v="30000000"/>
    <n v="30000000"/>
    <n v="30000000"/>
    <n v="0"/>
    <n v="30000000"/>
    <n v="0"/>
    <n v="0"/>
    <n v="0"/>
    <n v="0"/>
    <n v="0"/>
    <n v="0"/>
    <n v="30000000"/>
  </r>
  <r>
    <s v="535710433311"/>
    <s v="RECURSOS FISCALES 2026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Corriente"/>
    <n v="3000"/>
    <s v="SERVICIOS GENERALES"/>
    <s v="43"/>
    <s v="OPERACIÓN EFICIENTE DE INFRAESTRUCTURA HIDRICA"/>
    <s v="357"/>
    <s v="Instalación, reparación y mantenimiento de maquinaria, otros equipos y herramienta"/>
    <s v="35701"/>
    <s v="INSTALACI?N, REPARACI?N Y MANTENIMIENTO DE MAQUINARIA, OTROS EQUIPOS Y HERRAMIENTA"/>
    <x v="51"/>
    <x v="47"/>
    <n v="3571"/>
    <s v="0010"/>
    <x v="9"/>
    <s v="0031"/>
    <s v="DIRECCIÓN DE AGUA POTABLE E INFRAESTRUCTURA HIDRAULICA"/>
    <s v="INSTALACIÓN, REPARACIÓN Y MANTENIMIENTO DE MAQUINARIA, OTROS EQUIPOS Y HERRAMIENTA-RECURSOS FISCALES-CORRECTIVOS"/>
    <n v="50000000"/>
    <n v="30000000"/>
    <n v="80000000"/>
    <n v="80000000"/>
    <n v="0"/>
    <n v="20951401.539999999"/>
    <n v="0"/>
    <n v="0"/>
    <n v="0"/>
    <n v="0"/>
    <n v="59048598.460000001"/>
    <n v="0"/>
    <n v="80000000"/>
  </r>
  <r>
    <s v="535712433225"/>
    <s v="FONDO DE APORTACIONES AL FORTALECIMIENTO MUNICIPAL 2026 (FORTAMUN)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Corriente"/>
    <n v="3000"/>
    <s v="SERVICIOS GENERALES"/>
    <s v="43"/>
    <s v="OPERACIÓN EFICIENTE DE INFRAESTRUCTURA HIDRICA"/>
    <s v="357"/>
    <s v="Instalación, reparación y mantenimiento de maquinaria, otros equipos y herramienta"/>
    <s v="35701"/>
    <s v="INSTALACI?N, REPARACI?N Y MANTENIMIENTO DE MAQUINARIA, OTROS EQUIPOS Y HERRAMIENTA"/>
    <x v="50"/>
    <x v="47"/>
    <n v="3571"/>
    <s v="0010"/>
    <x v="9"/>
    <s v="0031"/>
    <s v="DIRECCIÓN DE AGUA POTABLE E INFRAESTRUCTURA HIDRAULICA"/>
    <s v="INSTALACIÓN, REPARACIÓN Y MANTENIMIENTO DE MAQUINARIA, OTROS EQUIPOS Y HERRAMIENTA-RECURSOS FEDERALES-CORRECTIVOS"/>
    <n v="50000000"/>
    <n v="-50000000"/>
    <n v="0"/>
    <n v="0"/>
    <n v="0"/>
    <n v="0"/>
    <n v="0"/>
    <n v="0"/>
    <n v="0"/>
    <n v="0"/>
    <n v="0"/>
    <n v="0"/>
    <n v="0"/>
  </r>
  <r>
    <s v="539220433411"/>
    <s v="RECURSOS FISCALES 2026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Corriente"/>
    <n v="3000"/>
    <s v="SERVICIOS GENERALES"/>
    <s v="43"/>
    <s v="OPERACIÓN EFICIENTE DE INFRAESTRUCTURA HIDRICA"/>
    <s v="392"/>
    <s v="Impuestos y derechos"/>
    <s v="39202"/>
    <s v="IMPUESTOS Y DERECHOS"/>
    <x v="52"/>
    <x v="48"/>
    <n v="3922"/>
    <s v="0010"/>
    <x v="9"/>
    <s v="0031"/>
    <s v="DIRECCIÓN DE AGUA POTABLE E INFRAESTRUCTURA HIDRAULICA"/>
    <s v="IMPUESTOS Y DERECHOS-RECURSOS FISCALES-CNA"/>
    <n v="11200000"/>
    <n v="0"/>
    <n v="11200000"/>
    <n v="11200000"/>
    <n v="0"/>
    <n v="0"/>
    <n v="0"/>
    <n v="0"/>
    <n v="2695495"/>
    <n v="2695495"/>
    <n v="11200000"/>
    <n v="0"/>
    <n v="11200000"/>
  </r>
  <r>
    <s v="556610430011"/>
    <s v="RECURSOS FISCALES 2026"/>
    <s v="02"/>
    <s v="Desarrollo Social"/>
    <s v="0202"/>
    <s v="Vivienda y servicios a la comunidad"/>
    <s v="020203"/>
    <s v="_x0009_Abastecimiento de Agua"/>
    <s v="E"/>
    <s v="Actividades del sector público, que realiza en for"/>
    <n v="6"/>
    <s v="TLAJO A FUTURO"/>
    <s v="Gasto de Capital"/>
    <n v="5000"/>
    <s v="BIENES MUEBLES, INMUEBLES E INTANGIBLES"/>
    <s v="43"/>
    <s v="OPERACIÓN EFICIENTE DE INFRAESTRUCTURA HIDRICA"/>
    <s v="566"/>
    <s v="Equipos de generación eléctrica, aparatos y accesorios eléctricos"/>
    <s v="56601"/>
    <s v="EQUIPO DE GENERACI?N ELÉCTRICA, APARATOS Y ACCESORIOS ELÉCTRICOS"/>
    <x v="0"/>
    <x v="0"/>
    <n v="5661"/>
    <s v="0010"/>
    <x v="9"/>
    <s v="0031"/>
    <s v="DIRECCIÓN DE AGUA POTABLE E INFRAESTRUCTURA HIDRAULICA"/>
    <s v="EQUIPO DE GENERACIÓN ELÉCTRICA, APARATOS Y ACCESORIOS ELÉCTRICOS-RECURSOS FISCALES-SIN DESCRIPCIÓN PARA DESTINOS 00"/>
    <n v="0"/>
    <n v="5000000"/>
    <n v="5000000"/>
    <n v="5000000"/>
    <n v="0"/>
    <n v="4975331.34"/>
    <n v="0"/>
    <n v="0"/>
    <n v="0"/>
    <n v="0"/>
    <n v="24668.660000000149"/>
    <n v="0"/>
    <n v="5000000"/>
  </r>
  <r>
    <s v="5441104435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6"/>
    <s v="TLAJO A FUTURO"/>
    <s v="Gasto Corriente"/>
    <n v="4000"/>
    <s v="TRANSFERENCIAS, ASIGNACIONES, SUBSIDIOS Y OTRAS AYUDAS"/>
    <s v="44"/>
    <s v="PROGRAMA DE APOYO A PRODUCTORES LADRILLEROS"/>
    <s v="441"/>
    <s v="Ayudas sociales a personas"/>
    <s v="44101"/>
    <s v="AYUDAS SOCIALES A PERSONAS"/>
    <x v="53"/>
    <x v="49"/>
    <n v="4411"/>
    <s v="0010"/>
    <x v="9"/>
    <s v="0032"/>
    <s v="DIRECCIÓN DE GESTION DEL MEDIO AMBIENTE"/>
    <s v="AYUDAS SOCIALES A PERSONAS-RECURSOS FISCALES-PROGRAMA DE APOYO A LADRILLEROS"/>
    <n v="400000"/>
    <n v="70000"/>
    <n v="470000"/>
    <n v="470000"/>
    <n v="0"/>
    <n v="0"/>
    <n v="0"/>
    <n v="0"/>
    <n v="0"/>
    <n v="0"/>
    <n v="470000"/>
    <n v="0"/>
    <n v="470000"/>
  </r>
  <r>
    <s v="557810450011"/>
    <s v="RECURSOS FISCALES 2026"/>
    <s v="01"/>
    <s v="Gobierno"/>
    <s v="0103"/>
    <s v="Coordinacion de la politica de gobierno"/>
    <s v="010304"/>
    <s v="_x0009_Función Pública"/>
    <s v="E"/>
    <s v="Actividades del sector público, que realiza en for"/>
    <n v="6"/>
    <s v="TLAJO A FUTURO"/>
    <s v="Gasto de Capital"/>
    <n v="5000"/>
    <s v="BIENES MUEBLES, INMUEBLES E INTANGIBLES"/>
    <s v="45"/>
    <s v="PLAN DE MANEJO Y CONSERVACIÓN PARA LAS ESPECIES ARBOREAS"/>
    <s v="578"/>
    <s v="ÁRBOLES Y PLANTAS"/>
    <s v="57801"/>
    <s v="?RBOLES Y PLANTAS"/>
    <x v="0"/>
    <x v="0"/>
    <n v="5781"/>
    <s v="0010"/>
    <x v="9"/>
    <s v="0032"/>
    <s v="DIRECCIÓN DE GESTION DEL MEDIO AMBIENTE"/>
    <s v="ÁRBOLES Y PLANTAS-RECURSOS FISCALES-SIN DESCRIPCIÓN PARA DESTINOS 00"/>
    <n v="200000"/>
    <n v="0"/>
    <n v="200000"/>
    <n v="200000"/>
    <n v="0"/>
    <n v="0"/>
    <n v="0"/>
    <n v="0"/>
    <n v="0"/>
    <n v="0"/>
    <n v="200000"/>
    <n v="0"/>
    <n v="200000"/>
  </r>
  <r>
    <s v="561210460011"/>
    <s v="RECURSOS FISCALES 2026"/>
    <s v="01"/>
    <s v="Gobierno"/>
    <s v="0103"/>
    <s v="Coordinacion de la politica de gobierno"/>
    <s v="010304"/>
    <s v="_x0009_Función Pública"/>
    <s v="K"/>
    <s v="Proyectos de inversión sujetos a registro en la Ca"/>
    <n v="1"/>
    <s v="TLAJO DE PAZ"/>
    <s v="Gasto de Capital"/>
    <n v="6000"/>
    <s v="INVERSIÓN PÚBLICA"/>
    <s v="46"/>
    <s v="OBRAS MULTIANUALES"/>
    <s v="612"/>
    <s v="Edificación no habitacional"/>
    <s v="61201"/>
    <s v="EDIFICACI?N NO  HABITACIONAL"/>
    <x v="0"/>
    <x v="0"/>
    <n v="6121"/>
    <s v="0010"/>
    <x v="9"/>
    <s v="0033"/>
    <s v="DIRECCIÓN DE OBRAS PÚBLICAS"/>
    <s v="EDIFICACIÓN NO  HABITACIONAL-RECURSOS FISCALES-SIN DESCRIPCIÓN PARA DESTINOS 00"/>
    <n v="221450365.80000001"/>
    <n v="0"/>
    <n v="221450365.80000001"/>
    <n v="221450365.80000001"/>
    <n v="0"/>
    <n v="0"/>
    <n v="221450365.80000001"/>
    <n v="0"/>
    <n v="0"/>
    <n v="0"/>
    <n v="221450365.80000001"/>
    <n v="0"/>
    <n v="221450365.80000001"/>
  </r>
  <r>
    <s v="561210463611"/>
    <s v="RECURSOS FISCALES 2026"/>
    <s v="01"/>
    <s v="Gobierno"/>
    <s v="0103"/>
    <s v="Coordinacion de la politica de gobierno"/>
    <s v="010304"/>
    <s v="_x0009_Función Pública"/>
    <s v="K"/>
    <s v="Proyectos de inversión sujetos a registro en la Ca"/>
    <n v="1"/>
    <s v="TLAJO DE PAZ"/>
    <s v="Gasto de Capital"/>
    <n v="6000"/>
    <s v="INVERSIÓN PÚBLICA"/>
    <s v="46"/>
    <s v="OBRAS MULTIANUALES"/>
    <s v="612"/>
    <s v="Edificación no habitacional"/>
    <s v="61201"/>
    <s v="EDIFICACI?N NO  HABITACIONAL"/>
    <x v="54"/>
    <x v="50"/>
    <n v="6121"/>
    <s v="0010"/>
    <x v="9"/>
    <s v="0033"/>
    <s v="DIRECCIÓN DE OBRAS PÚBLICAS"/>
    <s v="EDIFICACIÓN NO  HABITACIONAL-RECURSOS FISCALES-C5"/>
    <n v="37122359.280000001"/>
    <n v="0"/>
    <n v="37122359.280000001"/>
    <n v="37122359.280000001"/>
    <n v="0"/>
    <n v="37122359.280000001"/>
    <n v="0"/>
    <n v="0"/>
    <n v="0"/>
    <n v="0"/>
    <n v="0"/>
    <n v="0"/>
    <n v="37122359.280000001"/>
  </r>
  <r>
    <s v="561210470011"/>
    <s v="RECURSOS FISCALES 2026"/>
    <s v="01"/>
    <s v="Gobierno"/>
    <s v="0103"/>
    <s v="Coordinacion de la politica de gobierno"/>
    <s v="010304"/>
    <s v="_x0009_Función Pública"/>
    <s v="K"/>
    <s v="Proyectos de inversión sujetos a registro en la Ca"/>
    <n v="1"/>
    <s v="TLAJO DE PAZ"/>
    <s v="Gasto de Capital"/>
    <n v="6000"/>
    <s v="INVERSIÓN PÚBLICA"/>
    <s v="47"/>
    <s v="PRESUPUESTO PARTICIPATIVO"/>
    <s v="612"/>
    <s v="Edificación no habitacional"/>
    <s v="61201"/>
    <s v="EDIFICACI?N NO  HABITACIONAL"/>
    <x v="0"/>
    <x v="0"/>
    <n v="6121"/>
    <s v="0010"/>
    <x v="9"/>
    <s v="0033"/>
    <s v="DIRECCIÓN DE OBRAS PÚBLICAS"/>
    <s v="EDIFICACIÓN NO  HABITACIONAL-RECURSOS FISCALES-SIN DESCRIPCIÓN PARA DESTINOS 00"/>
    <n v="24500000"/>
    <n v="0"/>
    <n v="24500000"/>
    <n v="24500000"/>
    <n v="0"/>
    <n v="0"/>
    <n v="0"/>
    <n v="0"/>
    <n v="0"/>
    <n v="0"/>
    <n v="24500000"/>
    <n v="0"/>
    <n v="24500000"/>
  </r>
  <r>
    <s v="561210480011"/>
    <s v="RECURSOS FISCALES 2026"/>
    <s v="01"/>
    <s v="Gobierno"/>
    <s v="0103"/>
    <s v="Coordinacion de la politica de gobierno"/>
    <s v="010304"/>
    <s v="_x0009_Función Pública"/>
    <s v="K"/>
    <s v="Proyectos de inversión sujetos a registro en la Ca"/>
    <n v="1"/>
    <s v="TLAJO DE PAZ"/>
    <s v="Gasto de Capital"/>
    <n v="6000"/>
    <s v="INVERSIÓN PÚBLICA"/>
    <s v="48"/>
    <s v="PROGRAMA DE MEJORA, AMPLIACIÓN Y REAHABILITACIÓN DE LA INFRAESTRUCTURA MUNICIPAL"/>
    <s v="612"/>
    <s v="Edificación no habitacional"/>
    <s v="61201"/>
    <s v="EDIFICACI?N NO  HABITACIONAL"/>
    <x v="0"/>
    <x v="0"/>
    <n v="6121"/>
    <s v="0010"/>
    <x v="9"/>
    <s v="0033"/>
    <s v="DIRECCIÓN DE OBRAS PÚBLICAS"/>
    <s v="EDIFICACIÓN NO  HABITACIONAL-RECURSOS FISCALES-SIN DESCRIPCIÓN PARA DESTINOS 00"/>
    <n v="0"/>
    <n v="57500000"/>
    <n v="57500000"/>
    <n v="7500000"/>
    <n v="-50000000"/>
    <n v="7500000"/>
    <n v="0"/>
    <n v="0"/>
    <n v="0"/>
    <n v="0"/>
    <n v="50000000"/>
    <n v="0"/>
    <n v="57500000"/>
  </r>
  <r>
    <s v="561212480025"/>
    <s v="FONDO DE APORTACIONES AL FORTALECIMIENTO MUNICIPAL 2026 (FORTAMUN)"/>
    <s v="01"/>
    <s v="Gobierno"/>
    <s v="0103"/>
    <s v="Coordinacion de la politica de gobierno"/>
    <s v="010304"/>
    <s v="_x0009_Función Pública"/>
    <s v="K"/>
    <s v="Proyectos de inversión sujetos a registro en la Ca"/>
    <n v="1"/>
    <s v="TLAJO DE PAZ"/>
    <s v="Gasto de Capital"/>
    <n v="6000"/>
    <s v="INVERSIÓN PÚBLICA"/>
    <s v="48"/>
    <s v="PROGRAMA DE MEJORA, AMPLIACIÓN Y REAHABILITACIÓN DE LA INFRAESTRUCTURA MUNICIPAL"/>
    <s v="612"/>
    <s v="Edificación no habitacional"/>
    <s v="61201"/>
    <s v="EDIFICACI?N NO  HABITACIONAL"/>
    <x v="0"/>
    <x v="0"/>
    <n v="6121"/>
    <s v="0010"/>
    <x v="9"/>
    <s v="0033"/>
    <s v="DIRECCIÓN DE OBRAS PÚBLICAS"/>
    <s v="EDIFICACIÓN NO  HABITACIONAL-RECURSOS FEDERALES-SIN DESCRIPCIÓN PARA DESTINOS 00"/>
    <n v="3110768.37"/>
    <n v="24234596.780000001"/>
    <n v="27345365.149999999"/>
    <n v="0"/>
    <n v="-27345365.149999999"/>
    <n v="0"/>
    <n v="0"/>
    <n v="0"/>
    <n v="0"/>
    <n v="0"/>
    <n v="27345365.149999999"/>
    <n v="0"/>
    <n v="27345365.149999999"/>
  </r>
  <r>
    <m/>
    <s v="RECURSOS FISCALES 2026"/>
    <s v="01"/>
    <s v="Gobierno"/>
    <s v="0103"/>
    <s v="Coordinacion de la politica de gobierno"/>
    <s v="010304"/>
    <s v="_x0009_Función Pública"/>
    <s v="K"/>
    <s v="Proyectos de inversión sujetos a registro en la Ca"/>
    <n v="1"/>
    <s v="TLAJO DE PAZ"/>
    <s v="Gasto de Capital"/>
    <n v="6000"/>
    <s v="INVERSIÓN PÚBLICA"/>
    <s v="48"/>
    <s v="PROGRAMA DE MEJORA, AMPLIACIÓN Y REAHABILITACIÓN DE LA INFRAESTRUCTURA MUNICIPAL"/>
    <s v="613"/>
    <s v="Construcción de obras para el abastecimiento de agua, petróleo, gas, electricidad y telecomunicaciones"/>
    <s v="61301"/>
    <s v="CONSTRUCCI?N DE OBRAS PARA EL ABASTECIMIENTO DE AGUA, PETR?LEO, GAS, ELECTRICIDAD Y TELECOMUNICACIONES"/>
    <x v="55"/>
    <x v="11"/>
    <n v="6131"/>
    <s v="0010"/>
    <x v="9"/>
    <s v="0033"/>
    <s v="DIRECCIÓN DE OBRAS PÚBLICAS"/>
    <m/>
    <n v="0"/>
    <n v="0"/>
    <n v="0"/>
    <n v="0"/>
    <n v="0"/>
    <n v="0"/>
    <n v="0"/>
    <n v="0"/>
    <n v="0"/>
    <n v="0"/>
    <n v="0"/>
    <n v="34616477.340000004"/>
    <n v="34616477.340000004"/>
  </r>
  <r>
    <s v="561310460011"/>
    <s v="RECURSOS FISCALES 2026"/>
    <s v="01"/>
    <s v="Gobierno"/>
    <s v="0103"/>
    <s v="Coordinacion de la politica de gobierno"/>
    <s v="010304"/>
    <s v="_x0009_Función Pública"/>
    <s v="K"/>
    <s v="Proyectos de inversión sujetos a registro en la Ca"/>
    <n v="1"/>
    <s v="TLAJO DE PAZ"/>
    <s v="Gasto de Capital"/>
    <n v="6000"/>
    <s v="INVERSIÓN PÚBLICA"/>
    <s v="46"/>
    <s v="OBRAS MULTIANUALES"/>
    <s v="613"/>
    <s v="Construcción de obras para el abastecimiento de agua, petróleo, gas, electricidad y telecomunicaciones"/>
    <s v="61301"/>
    <s v="CONSTRUCCI?N DE OBRAS PARA EL ABASTECIMIENTO DE AGUA, PETR?LEO, GAS, ELECTRICIDAD Y TELECOMUNICACIONES"/>
    <x v="0"/>
    <x v="0"/>
    <n v="6131"/>
    <s v="0010"/>
    <x v="9"/>
    <s v="0033"/>
    <s v="DIRECCIÓN DE OBRAS PÚBLICAS"/>
    <s v="CONSTRUCCIÓN DE OBRAS PARA EL ABASTECIMIENTO DE AGUA, PETRÓLEO, GAS, ELECTRICIDAD Y TELECOMUNICACIONES-RECURSOS FISCALES-SIN DESCRIPCIÓN PARA DESTINOS 00"/>
    <n v="26624817.600000001"/>
    <n v="0"/>
    <n v="26624817.600000001"/>
    <n v="26624817.600000001"/>
    <n v="0"/>
    <n v="0"/>
    <n v="26624817.600000001"/>
    <n v="0"/>
    <n v="0"/>
    <n v="0"/>
    <n v="26624817.600000001"/>
    <n v="0"/>
    <n v="26624817.600000001"/>
  </r>
  <r>
    <m/>
    <s v="PARTICIPACIONES 2026"/>
    <s v="01"/>
    <s v="Gobierno"/>
    <s v="0103"/>
    <s v="Coordinacion de la politica de gobierno"/>
    <s v="010304"/>
    <s v="_x0009_Función Pública"/>
    <s v="K"/>
    <s v="Proyectos de inversión sujetos a registro en la Ca"/>
    <n v="1"/>
    <s v="TLAJO DE PAZ"/>
    <s v="Gasto de Capital"/>
    <n v="6000"/>
    <s v="INVERSIÓN PÚBLICA"/>
    <s v="46"/>
    <s v="OBRAS MULTIANUALES"/>
    <s v="613"/>
    <s v="Construcción de obras para el abastecimiento de agua, petróleo, gas, electricidad y telecomunicaciones"/>
    <s v="61301"/>
    <s v="CONSTRUCCI?N DE OBRAS PARA EL ABASTECIMIENTO DE AGUA, PETR?LEO, GAS, ELECTRICIDAD Y TELECOMUNICACIONES"/>
    <x v="0"/>
    <x v="0"/>
    <n v="6131"/>
    <s v="0010"/>
    <x v="9"/>
    <s v="0033"/>
    <s v="DIRECCIÓN DE OBRAS PÚBLICAS"/>
    <m/>
    <n v="0"/>
    <n v="0"/>
    <n v="0"/>
    <n v="0"/>
    <n v="0"/>
    <n v="0"/>
    <n v="0"/>
    <n v="0"/>
    <n v="0"/>
    <n v="0"/>
    <n v="0"/>
    <n v="140000000"/>
    <n v="140000000"/>
  </r>
  <r>
    <s v="561310463711"/>
    <s v="RECURSOS FISCALES 2026"/>
    <s v="01"/>
    <s v="Gobierno"/>
    <s v="0103"/>
    <s v="Coordinacion de la politica de gobierno"/>
    <s v="010304"/>
    <s v="_x0009_Función Pública"/>
    <s v="K"/>
    <s v="Proyectos de inversión sujetos a registro en la Ca"/>
    <n v="1"/>
    <s v="TLAJO DE PAZ"/>
    <s v="Gasto de Capital"/>
    <n v="6000"/>
    <s v="INVERSIÓN PÚBLICA"/>
    <s v="46"/>
    <s v="OBRAS MULTIANUALES"/>
    <s v="613"/>
    <s v="Construcción de obras para el abastecimiento de agua, petróleo, gas, electricidad y telecomunicaciones"/>
    <s v="61301"/>
    <s v="CONSTRUCCI?N DE OBRAS PARA EL ABASTECIMIENTO DE AGUA, PETR?LEO, GAS, ELECTRICIDAD Y TELECOMUNICACIONES"/>
    <x v="56"/>
    <x v="51"/>
    <n v="6131"/>
    <s v="0010"/>
    <x v="9"/>
    <s v="0033"/>
    <s v="DIRECCIÓN DE OBRAS PÚBLICAS"/>
    <s v="CONSTRUCCIÓN DE OBRAS PARA EL ABASTECIMIENTO DE AGUA, PETRÓLEO, GAS, ELECTRICIDAD Y TELECOMUNICACIONES-RECURSOS FISCALES-MULTIANUAL DE POZOS"/>
    <n v="62500000"/>
    <n v="345365.15"/>
    <n v="62845365.149999999"/>
    <n v="62845365.149999999"/>
    <n v="0"/>
    <n v="60909672.039999999"/>
    <n v="0"/>
    <n v="0"/>
    <n v="0"/>
    <n v="0"/>
    <n v="1935693.1099999994"/>
    <n v="0"/>
    <n v="62845365.149999999"/>
  </r>
  <r>
    <s v="561310480011"/>
    <s v="RECURSOS FISCALES 2026"/>
    <s v="01"/>
    <s v="Gobierno"/>
    <s v="0103"/>
    <s v="Coordinacion de la politica de gobierno"/>
    <s v="010304"/>
    <s v="_x0009_Función Pública"/>
    <s v="K"/>
    <s v="Proyectos de inversión sujetos a registro en la Ca"/>
    <n v="1"/>
    <s v="TLAJO DE PAZ"/>
    <s v="Gasto de Capital"/>
    <n v="6000"/>
    <s v="INVERSIÓN PÚBLICA"/>
    <s v="48"/>
    <s v="PROGRAMA DE MEJORA, AMPLIACIÓN Y REAHABILITACIÓN DE LA INFRAESTRUCTURA MUNICIPAL"/>
    <s v="613"/>
    <s v="Construcción de obras para el abastecimiento de agua, petróleo, gas, electricidad y telecomunicaciones"/>
    <s v="61301"/>
    <s v="CONSTRUCCI?N DE OBRAS PARA EL ABASTECIMIENTO DE AGUA, PETR?LEO, GAS, ELECTRICIDAD Y TELECOMUNICACIONES"/>
    <x v="0"/>
    <x v="0"/>
    <n v="6131"/>
    <s v="0010"/>
    <x v="9"/>
    <s v="0033"/>
    <s v="DIRECCIÓN DE OBRAS PÚBLICAS"/>
    <s v="CONSTRUCCIÓN DE OBRAS PARA EL ABASTECIMIENTO DE AGUA, PETRÓLEO, GAS, ELECTRICIDAD Y TELECOMUNICACIONES-RECURSOS FISCALES-SIN DESCRIPCIÓN PARA DESTINOS 00"/>
    <n v="4000000"/>
    <n v="75489707.819999993"/>
    <n v="79489707.819999993"/>
    <n v="79489707.819999993"/>
    <n v="0"/>
    <n v="4600000"/>
    <n v="0"/>
    <n v="0"/>
    <n v="0"/>
    <n v="0"/>
    <n v="74889707.819999993"/>
    <n v="0"/>
    <n v="79489707.819999993"/>
  </r>
  <r>
    <s v="561311480025"/>
    <s v="FONDO DE APORTACIONES A LA INFRAESTRUCTURA SOCIAL MUNICIPAL 2026 (FAISMUN)"/>
    <s v="01"/>
    <s v="Gobierno"/>
    <s v="0103"/>
    <s v="Coordinacion de la politica de gobierno"/>
    <s v="010304"/>
    <s v="_x0009_Función Pública"/>
    <s v="K"/>
    <s v="Proyectos de inversión sujetos a registro en la Ca"/>
    <n v="1"/>
    <s v="TLAJO DE PAZ"/>
    <s v="Gasto de Capital"/>
    <n v="6000"/>
    <s v="INVERSIÓN PÚBLICA"/>
    <s v="48"/>
    <s v="PROGRAMA DE MEJORA, AMPLIACIÓN Y REAHABILITACIÓN DE LA INFRAESTRUCTURA MUNICIPAL"/>
    <s v="613"/>
    <s v="Construcción de obras para el abastecimiento de agua, petróleo, gas, electricidad y telecomunicaciones"/>
    <s v="61301"/>
    <s v="CONSTRUCCI?N DE OBRAS PARA EL ABASTECIMIENTO DE AGUA, PETR?LEO, GAS, ELECTRICIDAD Y TELECOMUNICACIONES"/>
    <x v="0"/>
    <x v="0"/>
    <n v="6131"/>
    <s v="0010"/>
    <x v="9"/>
    <s v="0033"/>
    <s v="DIRECCIÓN DE OBRAS PÚBLICAS"/>
    <s v="CONSTRUCCIÓN DE OBRAS PARA EL ABASTECIMIENTO DE AGUA, PETRÓLEO, GAS, ELECTRICIDAD Y TELECOMUNICACIONES-RECURSOS FEDERALES-SIN DESCRIPCIÓN PARA DESTINOS 00"/>
    <n v="37975438.600000001"/>
    <n v="-1065939"/>
    <n v="36909499.600000001"/>
    <n v="36909499.600000001"/>
    <n v="0"/>
    <n v="0"/>
    <n v="0"/>
    <n v="0"/>
    <n v="0"/>
    <n v="0"/>
    <n v="36909499.600000001"/>
    <n v="0"/>
    <n v="36909499.600000001"/>
  </r>
  <r>
    <s v="561311487925"/>
    <s v="FONDO DE APORTACIONES A LA INFRAESTRUCTURA SOCIAL MUNICIPAL 2026 (FAISMUN)"/>
    <s v="01"/>
    <s v="Gobierno"/>
    <s v="0103"/>
    <s v="Coordinacion de la politica de gobierno"/>
    <s v="010304"/>
    <s v="_x0009_Función Pública"/>
    <s v="K"/>
    <s v="Proyectos de inversión sujetos a registro en la Ca"/>
    <n v="1"/>
    <s v="TLAJO DE PAZ"/>
    <s v="Gasto de Capital"/>
    <n v="6000"/>
    <s v="INVERSIÓN PÚBLICA"/>
    <s v="48"/>
    <s v="PROGRAMA DE MEJORA, AMPLIACIÓN Y REAHABILITACIÓN DE LA INFRAESTRUCTURA MUNICIPAL"/>
    <s v="613"/>
    <s v="Construcción de obras para el abastecimiento de agua, petróleo, gas, electricidad y telecomunicaciones"/>
    <s v="61301"/>
    <s v="CONSTRUCCI?N DE OBRAS PARA EL ABASTECIMIENTO DE AGUA, PETR?LEO, GAS, ELECTRICIDAD Y TELECOMUNICACIONES"/>
    <x v="57"/>
    <x v="52"/>
    <n v="6131"/>
    <s v="0010"/>
    <x v="9"/>
    <s v="0033"/>
    <s v="DIRECCIÓN DE OBRAS PÚBLICAS"/>
    <s v="CONSTRUCCIÓN DE OBRAS PARA EL ABASTECIMIENTO DE AGUA, PETRÓLEO, GAS, ELECTRICIDAD Y TELECOMUNICACIONES-RECURSOS FEDERALES-INTERESES"/>
    <n v="0"/>
    <n v="1065939"/>
    <n v="1065939"/>
    <n v="1065939"/>
    <n v="0"/>
    <n v="0"/>
    <n v="0"/>
    <n v="0"/>
    <n v="0"/>
    <n v="0"/>
    <n v="1065939"/>
    <n v="0"/>
    <n v="1065939"/>
  </r>
  <r>
    <s v="561510460011"/>
    <s v="RECURSOS FISCALES 2026"/>
    <s v="01"/>
    <s v="Gobierno"/>
    <s v="0103"/>
    <s v="Coordinacion de la politica de gobierno"/>
    <s v="010304"/>
    <s v="_x0009_Función Pública"/>
    <s v="K"/>
    <s v="Proyectos de inversión sujetos a registro en la Ca"/>
    <n v="1"/>
    <s v="TLAJO DE PAZ"/>
    <s v="Gasto de Capital"/>
    <n v="6000"/>
    <s v="INVERSIÓN PÚBLICA"/>
    <s v="46"/>
    <s v="OBRAS MULTIANUALES"/>
    <s v="615"/>
    <s v="Construcción de vías de comunicación"/>
    <s v="61501"/>
    <s v="CONSTRUCCI?N DE V?AS DE COMUNICACI?N"/>
    <x v="0"/>
    <x v="0"/>
    <n v="6151"/>
    <s v="0010"/>
    <x v="9"/>
    <s v="0033"/>
    <s v="DIRECCIÓN DE OBRAS PÚBLICAS"/>
    <s v="CONSTRUCCIÓN DE VÍAS DE COMUNICACIÓN-RECURSOS FISCALES-SIN DESCRIPCIÓN PARA DESTINOS 00"/>
    <n v="270180971.16000003"/>
    <n v="0"/>
    <n v="270180971.16000003"/>
    <n v="270180971.16000003"/>
    <n v="0"/>
    <n v="0"/>
    <n v="266523929.02000001"/>
    <n v="3657042.14"/>
    <n v="3657042.14"/>
    <n v="3657042.14"/>
    <n v="270180971.16000003"/>
    <n v="0"/>
    <n v="270180971.16000003"/>
  </r>
  <r>
    <s v="561510470011"/>
    <s v="RECURSOS FISCALES 2026"/>
    <s v="01"/>
    <s v="Gobierno"/>
    <s v="0103"/>
    <s v="Coordinacion de la politica de gobierno"/>
    <s v="010304"/>
    <s v="_x0009_Función Pública"/>
    <s v="K"/>
    <s v="Proyectos de inversión sujetos a registro en la Ca"/>
    <n v="1"/>
    <s v="TLAJO DE PAZ"/>
    <s v="Gasto de Capital"/>
    <n v="6000"/>
    <s v="INVERSIÓN PÚBLICA"/>
    <s v="47"/>
    <s v="PRESUPUESTO PARTICIPATIVO"/>
    <s v="615"/>
    <s v="Construcción de vías de comunicación"/>
    <s v="61501"/>
    <s v="CONSTRUCCI?N DE V?AS DE COMUNICACI?N"/>
    <x v="0"/>
    <x v="0"/>
    <n v="6151"/>
    <s v="0010"/>
    <x v="9"/>
    <s v="0033"/>
    <s v="DIRECCIÓN DE OBRAS PÚBLICAS"/>
    <s v="CONSTRUCCIÓN DE VÍAS DE COMUNICACIÓN-RECURSOS FISCALES-SIN DESCRIPCIÓN PARA DESTINOS 00"/>
    <n v="35000000"/>
    <n v="0"/>
    <n v="35000000"/>
    <n v="35000000"/>
    <n v="0"/>
    <n v="0"/>
    <n v="0"/>
    <n v="0"/>
    <n v="0"/>
    <n v="0"/>
    <n v="35000000"/>
    <n v="0"/>
    <n v="35000000"/>
  </r>
  <r>
    <m/>
    <s v="PARTICIPACIONES  2024"/>
    <s v="01"/>
    <s v="Gobierno"/>
    <s v="0103"/>
    <s v="Coordinacion de la politica de gobierno"/>
    <s v="010304"/>
    <s v="_x0009_Función Pública"/>
    <s v="K"/>
    <s v="Proyectos de inversión sujetos a registro en la Ca"/>
    <n v="1"/>
    <s v="TLAJO DE PAZ"/>
    <s v="Gasto de Capital"/>
    <n v="6000"/>
    <s v="INVERSIÓN PÚBLICA"/>
    <s v="48"/>
    <s v="PROGRAMA DE MEJORA, AMPLIACIÓN Y REAHABILITACIÓN DE LA INFRAESTRUCTURA MUNICIPAL"/>
    <s v="613"/>
    <s v="Construcción de obras para el abastecimiento de agua, petróleo, gas, electricidad y telecomunicaciones"/>
    <s v="61301"/>
    <s v="CONSTRUCCI?N DE OBRAS PARA EL ABASTECIMIENTO DE AGUA, PETR?LEO, GAS, ELECTRICIDAD Y TELECOMUNICACIONES"/>
    <x v="58"/>
    <x v="53"/>
    <n v="6131"/>
    <s v="0010"/>
    <x v="9"/>
    <s v="0033"/>
    <s v="DIRECCIÓN DE OBRAS PÚBLICAS"/>
    <m/>
    <n v="0"/>
    <n v="0"/>
    <n v="0"/>
    <n v="0"/>
    <n v="0"/>
    <n v="0"/>
    <n v="0"/>
    <n v="0"/>
    <n v="0"/>
    <n v="0"/>
    <n v="0"/>
    <n v="2000000"/>
    <n v="2000000"/>
  </r>
  <r>
    <m/>
    <s v="PARTICIPACIONES 2025"/>
    <s v="01"/>
    <s v="Gobierno"/>
    <s v="0103"/>
    <s v="Coordinacion de la politica de gobierno"/>
    <s v="010304"/>
    <s v="_x0009_Función Pública"/>
    <s v="K"/>
    <s v="Proyectos de inversión sujetos a registro en la Ca"/>
    <n v="1"/>
    <s v="TLAJO DE PAZ"/>
    <s v="Gasto de Capital"/>
    <n v="6000"/>
    <s v="INVERSIÓN PÚBLICA"/>
    <s v="48"/>
    <s v="PROGRAMA DE MEJORA, AMPLIACIÓN Y REAHABILITACIÓN DE LA INFRAESTRUCTURA MUNICIPAL"/>
    <s v="613"/>
    <s v="Construcción de obras para el abastecimiento de agua, petróleo, gas, electricidad y telecomunicaciones"/>
    <s v="61301"/>
    <s v="CONSTRUCCI?N DE OBRAS PARA EL ABASTECIMIENTO DE AGUA, PETR?LEO, GAS, ELECTRICIDAD Y TELECOMUNICACIONES"/>
    <x v="59"/>
    <x v="54"/>
    <n v="6131"/>
    <s v="0010"/>
    <x v="9"/>
    <s v="0033"/>
    <s v="DIRECCIÓN DE OBRAS PÚBLICAS"/>
    <m/>
    <n v="0"/>
    <n v="0"/>
    <n v="0"/>
    <n v="0"/>
    <n v="0"/>
    <n v="0"/>
    <n v="0"/>
    <n v="0"/>
    <n v="0"/>
    <n v="0"/>
    <n v="0"/>
    <n v="110000000"/>
    <n v="110000000"/>
  </r>
  <r>
    <s v="561510480011"/>
    <s v="RECURSOS FISCALES 2026"/>
    <s v="01"/>
    <s v="Gobierno"/>
    <s v="0103"/>
    <s v="Coordinacion de la politica de gobierno"/>
    <s v="010304"/>
    <s v="_x0009_Función Pública"/>
    <s v="K"/>
    <s v="Proyectos de inversión sujetos a registro en la Ca"/>
    <n v="1"/>
    <s v="TLAJO DE PAZ"/>
    <s v="Gasto de Capital"/>
    <n v="6000"/>
    <s v="INVERSIÓN PÚBLICA"/>
    <s v="48"/>
    <s v="PROGRAMA DE MEJORA, AMPLIACIÓN Y REAHABILITACIÓN DE LA INFRAESTRUCTURA MUNICIPAL"/>
    <s v="615"/>
    <s v="Construcción de vías de comunicación"/>
    <s v="61501"/>
    <s v="CONSTRUCCI?N DE V?AS DE COMUNICACI?N"/>
    <x v="0"/>
    <x v="0"/>
    <n v="6151"/>
    <s v="0010"/>
    <x v="9"/>
    <s v="0033"/>
    <s v="DIRECCIÓN DE OBRAS PÚBLICAS"/>
    <s v="CONSTRUCCIÓN DE VÍAS DE COMUNICACIÓN-RECURSOS FISCALES-SIN DESCRIPCIÓN PARA DESTINOS 00"/>
    <n v="46000000"/>
    <n v="241900000"/>
    <n v="287900000"/>
    <n v="337900000"/>
    <n v="50000000"/>
    <n v="22250000"/>
    <n v="15471074.189999999"/>
    <n v="0"/>
    <n v="0"/>
    <n v="0"/>
    <n v="265650000"/>
    <n v="0"/>
    <n v="287900000"/>
  </r>
  <r>
    <s v="561511480025"/>
    <s v="FONDO DE APORTACIONES A LA INFRAESTRUCTURA SOCIAL MUNICIPAL 2026 (FAISMUN)"/>
    <s v="01"/>
    <s v="Gobierno"/>
    <s v="0103"/>
    <s v="Coordinacion de la politica de gobierno"/>
    <s v="010304"/>
    <s v="_x0009_Función Pública"/>
    <s v="K"/>
    <s v="Proyectos de inversión sujetos a registro en la Ca"/>
    <n v="1"/>
    <s v="TLAJO DE PAZ"/>
    <s v="Gasto de Capital"/>
    <n v="6000"/>
    <s v="INVERSIÓN PÚBLICA"/>
    <s v="48"/>
    <s v="PROGRAMA DE MEJORA, AMPLIACIÓN Y REAHABILITACIÓN DE LA INFRAESTRUCTURA MUNICIPAL"/>
    <s v="615"/>
    <s v="Construcción de vías de comunicación"/>
    <s v="61501"/>
    <s v="CONSTRUCCI?N DE V?AS DE COMUNICACI?N"/>
    <x v="0"/>
    <x v="0"/>
    <n v="6151"/>
    <s v="0010"/>
    <x v="9"/>
    <s v="0033"/>
    <s v="DIRECCIÓN DE OBRAS PÚBLICAS"/>
    <s v="CONSTRUCCIÓN DE VÍAS DE COMUNICACIÓN-RECURSOS FEDERALES-SIN DESCRIPCIÓN PARA DESTINOS 00"/>
    <n v="66730231.399999999"/>
    <n v="0"/>
    <n v="66730231.399999999"/>
    <n v="66730231.399999999"/>
    <n v="0"/>
    <n v="0"/>
    <n v="0"/>
    <n v="0"/>
    <n v="0"/>
    <n v="0"/>
    <n v="66730231.399999999"/>
    <n v="0"/>
    <n v="66730231.399999999"/>
  </r>
  <r>
    <s v="561512480025"/>
    <s v="FONDO DE APORTACIONES AL FORTALECIMIENTO MUNICIPAL 2026 (FORTAMUN)"/>
    <s v="01"/>
    <s v="Gobierno"/>
    <s v="0103"/>
    <s v="Coordinacion de la politica de gobierno"/>
    <s v="010304"/>
    <s v="_x0009_Función Pública"/>
    <s v="K"/>
    <s v="Proyectos de inversión sujetos a registro en la Ca"/>
    <n v="1"/>
    <s v="TLAJO DE PAZ"/>
    <s v="Gasto de Capital"/>
    <n v="6000"/>
    <s v="INVERSIÓN PÚBLICA"/>
    <s v="48"/>
    <s v="PROGRAMA DE MEJORA, AMPLIACIÓN Y REAHABILITACIÓN DE LA INFRAESTRUCTURA MUNICIPAL"/>
    <s v="615"/>
    <s v="Construcción de vías de comunicación"/>
    <s v="61501"/>
    <s v="CONSTRUCCI?N DE V?AS DE COMUNICACI?N"/>
    <x v="0"/>
    <x v="0"/>
    <n v="6151"/>
    <s v="0010"/>
    <x v="9"/>
    <s v="0033"/>
    <s v="DIRECCIÓN DE OBRAS PÚBLICAS"/>
    <s v="CONSTRUCCIÓN DE VÍAS DE COMUNICACIÓN-RECURSOS FEDERALES-SIN DESCRIPCIÓN PARA DESTINOS 00"/>
    <n v="0"/>
    <n v="188559257.03"/>
    <n v="188559257.03"/>
    <n v="215904622.18000001"/>
    <n v="27345365.150000006"/>
    <n v="3110768.25"/>
    <n v="0"/>
    <n v="0"/>
    <n v="0"/>
    <n v="0"/>
    <n v="185448488.78"/>
    <n v="0"/>
    <n v="188559257.03"/>
  </r>
  <r>
    <s v="524410490011"/>
    <s v="RECURSOS FISCALES 2026"/>
    <s v="02"/>
    <s v="Desarrollo Social"/>
    <s v="0202"/>
    <s v="Vivienda y servicios a la comunidad"/>
    <s v="020207"/>
    <s v="_x0009_Desarrollo Regional"/>
    <s v="E"/>
    <s v="Actividades del sector público, que realiza en for"/>
    <n v="5"/>
    <s v="TLAJO POTENCIA"/>
    <s v="Gasto Corriente"/>
    <n v="2000"/>
    <s v="MATERIALES Y SUMINISTROS"/>
    <s v="49"/>
    <s v="ADMINISTRACIÓN CENTRAL DE LA COORDINACIÓN GENERAL DE POTENCIA ECONÓMICA"/>
    <s v="244"/>
    <s v="Madera y productos de madera"/>
    <s v="24401"/>
    <s v="MADERA Y PRODUCTOS DE MADERA"/>
    <x v="0"/>
    <x v="0"/>
    <n v="2441"/>
    <s v="0011"/>
    <x v="10"/>
    <s v="0034"/>
    <s v="DESPACHO DE LA COORDINACIÓN GENERAL DE DE POTENCIA ECONÓMICA"/>
    <s v="MADERA Y PRODUCTOS DE MADERA-RECURSOS FISCALES-SIN DESCRIPCIÓN PARA DESTINOS 00"/>
    <n v="80000"/>
    <n v="0"/>
    <n v="80000"/>
    <n v="80000"/>
    <n v="0"/>
    <n v="0"/>
    <n v="0"/>
    <n v="0"/>
    <n v="0"/>
    <n v="0"/>
    <n v="80000"/>
    <n v="0"/>
    <n v="80000"/>
  </r>
  <r>
    <s v="538210494911"/>
    <s v="RECURSOS FISCALES 2026"/>
    <s v="02"/>
    <s v="Desarrollo Social"/>
    <s v="0202"/>
    <s v="Vivienda y servicios a la comunidad"/>
    <s v="020207"/>
    <s v="_x0009_Desarrollo Regional"/>
    <s v="E"/>
    <s v="Actividades del sector público, que realiza en for"/>
    <n v="5"/>
    <s v="TLAJO POTENCIA"/>
    <s v="Gasto Corriente"/>
    <n v="3000"/>
    <s v="SERVICIOS GENERALES"/>
    <s v="49"/>
    <s v="ADMINISTRACIÓN CENTRAL DE LA COORDINACIÓN GENERAL DE POTENCIA ECONÓMICA"/>
    <s v="382"/>
    <s v="Gastos de orden social y cultural"/>
    <s v="38201"/>
    <s v="GASTOS DE ORDEN  SOCIAL Y CULTURAL"/>
    <x v="60"/>
    <x v="55"/>
    <n v="3821"/>
    <s v="0011"/>
    <x v="10"/>
    <s v="0034"/>
    <s v="DESPACHO DE LA COORDINACIÓN GENERAL DE DE POTENCIA ECONÓMICA"/>
    <s v="GASTOS DE ORDEN  SOCIAL Y CULTURAL-RECURSOS FISCALES-FORO EMPRESARIAL"/>
    <n v="300000"/>
    <n v="0"/>
    <n v="300000"/>
    <n v="300000"/>
    <n v="0"/>
    <n v="0"/>
    <n v="0"/>
    <n v="0"/>
    <n v="0"/>
    <n v="0"/>
    <n v="300000"/>
    <n v="0"/>
    <n v="300000"/>
  </r>
  <r>
    <s v="538210495011"/>
    <s v="RECURSOS FISCALES 2026"/>
    <s v="02"/>
    <s v="Desarrollo Social"/>
    <s v="0202"/>
    <s v="Vivienda y servicios a la comunidad"/>
    <s v="020207"/>
    <s v="_x0009_Desarrollo Regional"/>
    <s v="E"/>
    <s v="Actividades del sector público, que realiza en for"/>
    <n v="5"/>
    <s v="TLAJO POTENCIA"/>
    <s v="Gasto Corriente"/>
    <n v="3000"/>
    <s v="SERVICIOS GENERALES"/>
    <s v="49"/>
    <s v="ADMINISTRACIÓN CENTRAL DE LA COORDINACIÓN GENERAL DE POTENCIA ECONÓMICA"/>
    <s v="382"/>
    <s v="Gastos de orden social y cultural"/>
    <s v="38201"/>
    <s v="GASTOS DE ORDEN  SOCIAL Y CULTURAL"/>
    <x v="61"/>
    <x v="56"/>
    <n v="3821"/>
    <s v="0011"/>
    <x v="10"/>
    <s v="0034"/>
    <s v="DESPACHO DE LA COORDINACIÓN GENERAL DE DE POTENCIA ECONÓMICA"/>
    <s v="GASTOS DE ORDEN  SOCIAL Y CULTURAL-RECURSOS FISCALES-FERIAS DEL EMPLEO"/>
    <n v="270000"/>
    <n v="0"/>
    <n v="270000"/>
    <n v="270000"/>
    <n v="0"/>
    <n v="0"/>
    <n v="0"/>
    <n v="0"/>
    <n v="0"/>
    <n v="0"/>
    <n v="270000"/>
    <n v="0"/>
    <n v="270000"/>
  </r>
  <r>
    <s v="556710490011"/>
    <s v="RECURSOS FISCALES 2026"/>
    <s v="02"/>
    <s v="Desarrollo Social"/>
    <s v="0202"/>
    <s v="Vivienda y servicios a la comunidad"/>
    <s v="020207"/>
    <s v="_x0009_Desarrollo Regional"/>
    <s v="E"/>
    <s v="Actividades del sector público, que realiza en for"/>
    <n v="5"/>
    <s v="TLAJO POTENCIA"/>
    <s v="Gasto de Capital"/>
    <n v="5000"/>
    <s v="BIENES MUEBLES, INMUEBLES E INTANGIBLES"/>
    <s v="49"/>
    <s v="ADMINISTRACIÓN CENTRAL DE LA COORDINACIÓN GENERAL DE POTENCIA ECONÓMICA"/>
    <s v="567"/>
    <s v="Herramientas y máquinas-herramienta"/>
    <s v="56701"/>
    <s v="HERRAMIENTAS Y M?QUINAS-HERRAMIENTA"/>
    <x v="0"/>
    <x v="0"/>
    <n v="5671"/>
    <s v="0011"/>
    <x v="10"/>
    <s v="0034"/>
    <s v="DESPACHO DE LA COORDINACIÓN GENERAL DE DE POTENCIA ECONÓMICA"/>
    <s v="HERRAMIENTAS Y MÁQUINAS-HERRAMIENTA-RECURSOS FISCALES-SIN DESCRIPCIÓN PARA DESTINOS 00"/>
    <n v="50000"/>
    <n v="0"/>
    <n v="50000"/>
    <n v="50000"/>
    <n v="0"/>
    <n v="0"/>
    <n v="0"/>
    <n v="0"/>
    <n v="0"/>
    <n v="0"/>
    <n v="50000"/>
    <n v="0"/>
    <n v="50000"/>
  </r>
  <r>
    <s v="523510540011"/>
    <s v="RECURSOS FISCALES 2026"/>
    <s v="03"/>
    <s v="Desarrollo Económico"/>
    <s v="0302"/>
    <s v="Agropecuaria, silvicultura, pesca y caza"/>
    <s v="030201"/>
    <s v="_x0009_Agropecuaria"/>
    <s v="E"/>
    <s v="Actividades del sector público, que realiza en for"/>
    <n v="5"/>
    <s v="TLAJO POTENCIA"/>
    <s v="Gasto Corriente"/>
    <n v="2000"/>
    <s v="MATERIALES Y SUMINISTROS"/>
    <s v="54"/>
    <s v="CAMPAÑA DE SANIDAD ANIMAL"/>
    <s v="235"/>
    <s v="Productos químicos, farmacéuticos y de laboratorio adquiridos como materia prima"/>
    <s v="23501"/>
    <s v="PRODUCTOS QU?MICOS, FARMACÉUTICOS Y DE LABORATORIO ADQUIRIDOS COMO MATERIA PRIMA"/>
    <x v="0"/>
    <x v="0"/>
    <n v="2351"/>
    <s v="0011"/>
    <x v="10"/>
    <s v="0035"/>
    <s v="DIRECCIÓN DE DESARROLLO RURAL"/>
    <s v="PRODUCTOS QUÍMICOS, FARMACÉUTICOS Y DE LABORATORIO ADQUIRIDOS COMO MATERIA PRIMA-RECURSOS FISCALES-SIN DESCRIPCIÓN PARA DESTINOS 00"/>
    <n v="500000"/>
    <n v="0"/>
    <n v="500000"/>
    <n v="500000"/>
    <n v="0"/>
    <n v="0"/>
    <n v="0"/>
    <n v="0"/>
    <n v="0"/>
    <n v="0"/>
    <n v="500000"/>
    <n v="0"/>
    <n v="500000"/>
  </r>
  <r>
    <s v="523910550011"/>
    <s v="RECURSOS FISCALES 2026"/>
    <s v="03"/>
    <s v="Desarrollo Económico"/>
    <s v="0302"/>
    <s v="Agropecuaria, silvicultura, pesca y caza"/>
    <s v="030201"/>
    <s v="_x0009_Agropecuaria"/>
    <s v="E"/>
    <s v="Actividades del sector público, que realiza en for"/>
    <n v="5"/>
    <s v="TLAJO POTENCIA"/>
    <s v="Gasto Corriente"/>
    <n v="2000"/>
    <s v="MATERIALES Y SUMINISTROS"/>
    <s v="55"/>
    <s v="ELABORACION Y ENTREGA DE COMPOSTA"/>
    <s v="239"/>
    <s v="Otros productos adquiridos como materia prima"/>
    <s v="23901"/>
    <s v="OTROS PRODUCTOS ADQUIRIDOS COMO MATERIA PRIMA"/>
    <x v="0"/>
    <x v="0"/>
    <n v="2391"/>
    <s v="0011"/>
    <x v="10"/>
    <s v="0035"/>
    <s v="DIRECCIÓN DE DESARROLLO RURAL"/>
    <s v="OTROS PRODUCTOS ADQUIRIDOS COMO MATERIA PRIMA-RECURSOS FISCALES-SIN DESCRIPCIÓN PARA DESTINOS 00"/>
    <n v="920000"/>
    <n v="0"/>
    <n v="920000"/>
    <n v="920000"/>
    <n v="0"/>
    <n v="0"/>
    <n v="0"/>
    <n v="0"/>
    <n v="0"/>
    <n v="0"/>
    <n v="920000"/>
    <n v="0"/>
    <n v="920000"/>
  </r>
  <r>
    <s v="527210590011"/>
    <s v="RECURSOS FISCALES 2026"/>
    <s v="03"/>
    <s v="Desarrollo Económico"/>
    <s v="0302"/>
    <s v="Agropecuaria, silvicultura, pesca y caza"/>
    <s v="030201"/>
    <s v="_x0009_Agropecuaria"/>
    <s v="E"/>
    <s v="Actividades del sector público, que realiza en for"/>
    <n v="5"/>
    <s v="TLAJO POTENCIA"/>
    <s v="Gasto Corriente"/>
    <n v="2000"/>
    <s v="MATERIALES Y SUMINISTROS"/>
    <s v="59"/>
    <s v="PERSONAL OPERATIVO  PESCA"/>
    <s v="272"/>
    <s v="Prendas de seguridad y protección personal"/>
    <s v="27201"/>
    <s v="PRENDAS DE SEGURIDAD Y PROTECCI?N PERSONAL"/>
    <x v="0"/>
    <x v="0"/>
    <n v="2721"/>
    <s v="0011"/>
    <x v="10"/>
    <s v="0035"/>
    <s v="DIRECCIÓN DE DESARROLLO RURAL"/>
    <s v="PRENDAS DE SEGURIDAD Y PROTECCIÓN PERSONAL-RECURSOS FISCALES-SIN DESCRIPCIÓN PARA DESTINOS 00"/>
    <n v="320000"/>
    <n v="0"/>
    <n v="320000"/>
    <n v="320000"/>
    <n v="0"/>
    <n v="0"/>
    <n v="0"/>
    <n v="0"/>
    <n v="0"/>
    <n v="0"/>
    <n v="320000"/>
    <n v="0"/>
    <n v="320000"/>
  </r>
  <r>
    <s v="529110590011"/>
    <s v="RECURSOS FISCALES 2026"/>
    <s v="03"/>
    <s v="Desarrollo Económico"/>
    <s v="0302"/>
    <s v="Agropecuaria, silvicultura, pesca y caza"/>
    <s v="030201"/>
    <s v="_x0009_Agropecuaria"/>
    <s v="E"/>
    <s v="Actividades del sector público, que realiza en for"/>
    <n v="5"/>
    <s v="TLAJO POTENCIA"/>
    <s v="Gasto Corriente"/>
    <n v="2000"/>
    <s v="MATERIALES Y SUMINISTROS"/>
    <s v="59"/>
    <s v="PERSONAL OPERATIVO  PESCA"/>
    <s v="291"/>
    <s v="Herramientas menores"/>
    <s v="29101"/>
    <s v="HERRAMIENTAS MENORES"/>
    <x v="0"/>
    <x v="0"/>
    <n v="2911"/>
    <s v="0011"/>
    <x v="10"/>
    <s v="0035"/>
    <s v="DIRECCIÓN DE DESARROLLO RURAL"/>
    <s v="HERRAMIENTAS MENORES-RECURSOS FISCALES-SIN DESCRIPCIÓN PARA DESTINOS 00"/>
    <n v="55000"/>
    <n v="0"/>
    <n v="55000"/>
    <n v="55000"/>
    <n v="0"/>
    <n v="0"/>
    <n v="0"/>
    <n v="0"/>
    <n v="0"/>
    <n v="0"/>
    <n v="55000"/>
    <n v="0"/>
    <n v="55000"/>
  </r>
  <r>
    <s v="534510590011"/>
    <s v="RECURSOS FISCALES 2026"/>
    <s v="03"/>
    <s v="Desarrollo Económico"/>
    <s v="0302"/>
    <s v="Agropecuaria, silvicultura, pesca y caza"/>
    <s v="030201"/>
    <s v="_x0009_Agropecuaria"/>
    <s v="E"/>
    <s v="Actividades del sector público, que realiza en for"/>
    <n v="5"/>
    <s v="TLAJO POTENCIA"/>
    <s v="Gasto Corriente"/>
    <n v="3000"/>
    <s v="SERVICIOS GENERALES"/>
    <s v="59"/>
    <s v="PERSONAL OPERATIVO  PESCA"/>
    <s v="345"/>
    <s v="Seguro de bienes patrimoniales"/>
    <s v="34501"/>
    <s v="SEGURO DE BIENES PATRIMONIALES"/>
    <x v="0"/>
    <x v="0"/>
    <n v="3451"/>
    <s v="0011"/>
    <x v="10"/>
    <s v="0035"/>
    <s v="DIRECCIÓN DE DESARROLLO RURAL"/>
    <s v="SEGURO DE BIENES PATRIMONIALES-RECURSOS FISCALES-SIN DESCRIPCIÓN PARA DESTINOS 00"/>
    <n v="400000"/>
    <n v="0"/>
    <n v="400000"/>
    <n v="400000"/>
    <n v="0"/>
    <n v="0"/>
    <n v="0"/>
    <n v="0"/>
    <n v="0"/>
    <n v="0"/>
    <n v="400000"/>
    <n v="0"/>
    <n v="400000"/>
  </r>
  <r>
    <s v="538210564511"/>
    <s v="RECURSOS FISCALES 2026"/>
    <s v="03"/>
    <s v="Desarrollo Económico"/>
    <s v="0302"/>
    <s v="Agropecuaria, silvicultura, pesca y caza"/>
    <s v="030201"/>
    <s v="_x0009_Agropecuaria"/>
    <s v="E"/>
    <s v="Actividades del sector público, que realiza en for"/>
    <n v="5"/>
    <s v="TLAJO POTENCIA"/>
    <s v="Gasto Corriente"/>
    <n v="3000"/>
    <s v="SERVICIOS GENERALES"/>
    <s v="56"/>
    <s v="EXPO AGROPECUARIA"/>
    <s v="382"/>
    <s v="Gastos de orden social y cultural"/>
    <s v="38201"/>
    <s v="GASTOS DE ORDEN  SOCIAL Y CULTURAL"/>
    <x v="62"/>
    <x v="57"/>
    <n v="3821"/>
    <s v="0011"/>
    <x v="10"/>
    <s v="0035"/>
    <s v="DIRECCIÓN DE DESARROLLO RURAL"/>
    <s v="GASTOS DE ORDEN  SOCIAL Y CULTURAL-RECURSOS FISCALES-EXPO AGROPECUARIA"/>
    <n v="500000"/>
    <n v="0"/>
    <n v="500000"/>
    <n v="500000"/>
    <n v="0"/>
    <n v="0"/>
    <n v="0"/>
    <n v="0"/>
    <n v="0"/>
    <n v="0"/>
    <n v="500000"/>
    <n v="-234260.36"/>
    <n v="265739.64"/>
  </r>
  <r>
    <s v="543110505311"/>
    <s v="RECURSOS FISCALES 2026"/>
    <s v="03"/>
    <s v="Desarrollo Económico"/>
    <s v="0302"/>
    <s v="Agropecuaria, silvicultura, pesca y caza"/>
    <s v="030201"/>
    <s v="_x0009_Agropecuaria"/>
    <s v="S"/>
    <s v="Definidos en el Presupuesto de Egresos y los que s"/>
    <n v="5"/>
    <s v="TLAJO POTENCIA"/>
    <s v="Gasto Corriente"/>
    <n v="4000"/>
    <s v="TRANSFERENCIAS, ASIGNACIONES, SUBSIDIOS Y OTRAS AYUDAS"/>
    <s v="50"/>
    <s v="APICULTORES"/>
    <s v="431"/>
    <s v="Subsidios a la producción"/>
    <s v="43101"/>
    <s v="SUBSIDIOS A LA PRODUCCI?N"/>
    <x v="63"/>
    <x v="58"/>
    <n v="4311"/>
    <s v="0011"/>
    <x v="10"/>
    <s v="0035"/>
    <s v="DIRECCIÓN DE DESARROLLO RURAL"/>
    <s v="SUBSIDIOS A LA PRODUCCIÓN-RECURSOS FISCALES-APICULTORES"/>
    <n v="250000"/>
    <n v="0"/>
    <n v="250000"/>
    <n v="250000"/>
    <n v="0"/>
    <n v="0"/>
    <n v="0"/>
    <n v="0"/>
    <n v="0"/>
    <n v="0"/>
    <n v="250000"/>
    <n v="0"/>
    <n v="250000"/>
  </r>
  <r>
    <s v="543110513811"/>
    <s v="RECURSOS FISCALES 2026"/>
    <s v="03"/>
    <s v="Desarrollo Económico"/>
    <s v="0302"/>
    <s v="Agropecuaria, silvicultura, pesca y caza"/>
    <s v="030201"/>
    <s v="_x0009_Agropecuaria"/>
    <s v="S"/>
    <s v="Definidos en el Presupuesto de Egresos y los que s"/>
    <n v="5"/>
    <s v="TLAJO POTENCIA"/>
    <s v="Gasto Corriente"/>
    <n v="4000"/>
    <s v="TRANSFERENCIAS, ASIGNACIONES, SUBSIDIOS Y OTRAS AYUDAS"/>
    <s v="51"/>
    <s v="APOYO A LA PRODUCCION DE MAIZ"/>
    <s v="431"/>
    <s v="Subsidios a la producción"/>
    <s v="43101"/>
    <s v="SUBSIDIOS A LA PRODUCCI?N"/>
    <x v="64"/>
    <x v="59"/>
    <n v="4311"/>
    <s v="0011"/>
    <x v="10"/>
    <s v="0035"/>
    <s v="DIRECCIÓN DE DESARROLLO RURAL"/>
    <s v="SUBSIDIOS A LA PRODUCCIÓN-RECURSOS FISCALES-PRODUCTORES DE MAIZ"/>
    <n v="5000000"/>
    <n v="0"/>
    <n v="5000000"/>
    <n v="5000000"/>
    <n v="0"/>
    <n v="0"/>
    <n v="0"/>
    <n v="0"/>
    <n v="0"/>
    <n v="0"/>
    <n v="5000000"/>
    <n v="234260.36"/>
    <n v="5234260.3600000003"/>
  </r>
  <r>
    <s v="543110523911"/>
    <s v="RECURSOS FISCALES 2026"/>
    <s v="03"/>
    <s v="Desarrollo Económico"/>
    <s v="0302"/>
    <s v="Agropecuaria, silvicultura, pesca y caza"/>
    <s v="030201"/>
    <s v="_x0009_Agropecuaria"/>
    <s v="S"/>
    <s v="Definidos en el Presupuesto de Egresos y los que s"/>
    <n v="5"/>
    <s v="TLAJO POTENCIA"/>
    <s v="Gasto Corriente"/>
    <n v="4000"/>
    <s v="TRANSFERENCIAS, ASIGNACIONES, SUBSIDIOS Y OTRAS AYUDAS"/>
    <s v="52"/>
    <s v="APOYO A LA REHABILITACION DE SUELOS"/>
    <s v="431"/>
    <s v="Subsidios a la producción"/>
    <s v="43101"/>
    <s v="SUBSIDIOS A LA PRODUCCI?N"/>
    <x v="65"/>
    <x v="60"/>
    <n v="4311"/>
    <s v="0011"/>
    <x v="10"/>
    <s v="0035"/>
    <s v="DIRECCIÓN DE DESARROLLO RURAL"/>
    <s v="SUBSIDIOS A LA PRODUCCIÓN-RECURSOS FISCALES-CAL AGRICOLA"/>
    <n v="2800000"/>
    <n v="0"/>
    <n v="2800000"/>
    <n v="2800000"/>
    <n v="0"/>
    <n v="0"/>
    <n v="0"/>
    <n v="0"/>
    <n v="0"/>
    <n v="0"/>
    <n v="2800000"/>
    <n v="0"/>
    <n v="2800000"/>
  </r>
  <r>
    <s v="543110585111"/>
    <s v="RECURSOS FISCALES 2026"/>
    <s v="03"/>
    <s v="Desarrollo Económico"/>
    <s v="0302"/>
    <s v="Agropecuaria, silvicultura, pesca y caza"/>
    <s v="030201"/>
    <s v="_x0009_Agropecuaria"/>
    <s v="S"/>
    <s v="Definidos en el Presupuesto de Egresos y los que s"/>
    <n v="5"/>
    <s v="TLAJO POTENCIA"/>
    <s v="Gasto Corriente"/>
    <n v="4000"/>
    <s v="TRANSFERENCIAS, ASIGNACIONES, SUBSIDIOS Y OTRAS AYUDAS"/>
    <s v="58"/>
    <s v="INDEMNIZACION Y ADQUISICION DE SEMOVIENTES"/>
    <s v="431"/>
    <s v="Subsidios a la producción"/>
    <s v="43101"/>
    <s v="SUBSIDIOS A LA PRODUCCI?N"/>
    <x v="66"/>
    <x v="61"/>
    <n v="4311"/>
    <s v="0011"/>
    <x v="10"/>
    <s v="0035"/>
    <s v="DIRECCIÓN DE DESARROLLO RURAL"/>
    <s v="SUBSIDIOS A LA PRODUCCIÓN-RECURSOS FISCALES-INDEMNIZACIÓN AL PRODUCTOR GANADERO"/>
    <n v="260000"/>
    <n v="0"/>
    <n v="260000"/>
    <n v="260000"/>
    <n v="0"/>
    <n v="0"/>
    <n v="0"/>
    <n v="0"/>
    <n v="0"/>
    <n v="0"/>
    <n v="260000"/>
    <n v="0"/>
    <n v="260000"/>
  </r>
  <r>
    <s v="544110534011"/>
    <s v="RECURSOS FISCALES 2026"/>
    <s v="03"/>
    <s v="Desarrollo Económico"/>
    <s v="0302"/>
    <s v="Agropecuaria, silvicultura, pesca y caza"/>
    <s v="030201"/>
    <s v="_x0009_Agropecuaria"/>
    <s v="S"/>
    <s v="Definidos en el Presupuesto de Egresos y los que s"/>
    <n v="5"/>
    <s v="TLAJO POTENCIA"/>
    <s v="Gasto Corriente"/>
    <n v="4000"/>
    <s v="TRANSFERENCIAS, ASIGNACIONES, SUBSIDIOS Y OTRAS AYUDAS"/>
    <s v="53"/>
    <s v="APOYO AL SECTOR PESQUERO"/>
    <s v="441"/>
    <s v="Ayudas sociales a personas"/>
    <s v="44101"/>
    <s v="AYUDAS SOCIALES A PERSONAS"/>
    <x v="67"/>
    <x v="62"/>
    <n v="4411"/>
    <s v="0011"/>
    <x v="10"/>
    <s v="0035"/>
    <s v="DIRECCIÓN DE DESARROLLO RURAL"/>
    <s v="AYUDAS SOCIALES A PERSONAS-RECURSOS FISCALES-APOYO AL SECTOR PESQUERO"/>
    <n v="2200000"/>
    <n v="0"/>
    <n v="2200000"/>
    <n v="2200000"/>
    <n v="0"/>
    <n v="0"/>
    <n v="0"/>
    <n v="150000"/>
    <n v="150000"/>
    <n v="150000"/>
    <n v="2200000"/>
    <n v="0"/>
    <n v="2200000"/>
  </r>
  <r>
    <m/>
    <s v="SADER - APORTACIÓN ESTATAL 2026"/>
    <s v="03"/>
    <s v="Desarrollo Económico"/>
    <s v="0302"/>
    <s v="Agropecuaria, silvicultura, pesca y caza"/>
    <s v="030201"/>
    <s v="_x0009_Agropecuaria"/>
    <s v="S"/>
    <s v="Definidos en el Presupuesto de Egresos y los que s"/>
    <n v="5"/>
    <s v="TLAJO POTENCIA"/>
    <s v="Gasto Corriente"/>
    <n v="4000"/>
    <s v="TRANSFERENCIAS, ASIGNACIONES, SUBSIDIOS Y OTRAS AYUDAS"/>
    <n v="79"/>
    <s v="SUMAR MAIZ"/>
    <n v="431"/>
    <s v="Subsidios a la producción"/>
    <s v="43101"/>
    <s v="SUBSIDIOS A LA PRODUCCI?N"/>
    <x v="68"/>
    <x v="63"/>
    <n v="4311"/>
    <s v="0011"/>
    <x v="10"/>
    <s v="0035"/>
    <s v="DIRECCIÓN DE DESARROLLO RURAL"/>
    <m/>
    <n v="0"/>
    <n v="0"/>
    <n v="0"/>
    <n v="0"/>
    <n v="0"/>
    <n v="0"/>
    <n v="0"/>
    <n v="0"/>
    <n v="0"/>
    <n v="0"/>
    <n v="0"/>
    <n v="2090000"/>
    <n v="2090000"/>
  </r>
  <r>
    <m/>
    <s v="SADER - APORTACIÓN ESTATAL 2026"/>
    <s v="03"/>
    <s v="Desarrollo Económico"/>
    <s v="0302"/>
    <s v="Agropecuaria, silvicultura, pesca y caza"/>
    <s v="030201"/>
    <s v="_x0009_Agropecuaria"/>
    <s v="S"/>
    <s v="Definidos en el Presupuesto de Egresos y los que s"/>
    <n v="5"/>
    <s v="TLAJO POTENCIA"/>
    <s v="Gasto Corriente"/>
    <n v="4000"/>
    <s v="TRANSFERENCIAS, ASIGNACIONES, SUBSIDIOS Y OTRAS AYUDAS"/>
    <n v="50"/>
    <s v="APICULTORES"/>
    <n v="431"/>
    <s v="Subsidios a la producción"/>
    <s v="43101"/>
    <s v="SUBSIDIOS A LA PRODUCCI?N"/>
    <x v="69"/>
    <x v="64"/>
    <n v="4311"/>
    <s v="0011"/>
    <x v="10"/>
    <s v="0035"/>
    <s v="DIRECCIÓN DE DESARROLLO RURAL"/>
    <m/>
    <n v="0"/>
    <n v="0"/>
    <n v="0"/>
    <n v="0"/>
    <n v="0"/>
    <n v="0"/>
    <n v="0"/>
    <n v="0"/>
    <n v="0"/>
    <n v="0"/>
    <n v="0"/>
    <n v="250000"/>
    <n v="250000"/>
  </r>
  <r>
    <s v="556710570011"/>
    <s v="RECURSOS FISCALES 2026"/>
    <s v="03"/>
    <s v="Desarrollo Económico"/>
    <s v="0302"/>
    <s v="Agropecuaria, silvicultura, pesca y caza"/>
    <s v="030201"/>
    <s v="_x0009_Agropecuaria"/>
    <s v="E"/>
    <s v="Actividades del sector público, que realiza en for"/>
    <n v="5"/>
    <s v="TLAJO POTENCIA"/>
    <s v="Gasto de Capital"/>
    <n v="5000"/>
    <s v="BIENES MUEBLES, INMUEBLES E INTANGIBLES"/>
    <s v="57"/>
    <s v="HERRAMIENTAS A PESCADORES"/>
    <s v="567"/>
    <s v="Herramientas y máquinas-herramienta"/>
    <s v="56701"/>
    <s v="HERRAMIENTAS Y M?QUINAS-HERRAMIENTA"/>
    <x v="0"/>
    <x v="0"/>
    <n v="5671"/>
    <s v="0011"/>
    <x v="10"/>
    <s v="0035"/>
    <s v="DIRECCIÓN DE DESARROLLO RURAL"/>
    <s v="HERRAMIENTAS Y MÁQUINAS-HERRAMIENTA-RECURSOS FISCALES-SIN DESCRIPCIÓN PARA DESTINOS 00"/>
    <n v="50000"/>
    <n v="0"/>
    <n v="50000"/>
    <n v="50000"/>
    <n v="0"/>
    <n v="0"/>
    <n v="0"/>
    <n v="0"/>
    <n v="0"/>
    <n v="0"/>
    <n v="50000"/>
    <n v="0"/>
    <n v="50000"/>
  </r>
  <r>
    <s v="543910604211"/>
    <s v="RECURSOS FISCALES 2026"/>
    <s v="02"/>
    <s v="Desarrollo Social"/>
    <s v="0202"/>
    <s v="Vivienda y servicios a la comunidad"/>
    <s v="020207"/>
    <s v="_x0009_Desarrollo Regional"/>
    <s v="E"/>
    <s v="Actividades del sector público, que realiza en for"/>
    <n v="5"/>
    <s v="TLAJO POTENCIA"/>
    <s v="Gasto Corriente"/>
    <n v="4000"/>
    <s v="TRANSFERENCIAS, ASIGNACIONES, SUBSIDIOS Y OTRAS AYUDAS"/>
    <s v="60"/>
    <s v="CRECIENDO JUNTOS"/>
    <s v="439"/>
    <s v="Otros subsidios"/>
    <s v="43901"/>
    <s v="OTROS SUBSIDIOS"/>
    <x v="70"/>
    <x v="65"/>
    <n v="4391"/>
    <s v="0011"/>
    <x v="10"/>
    <s v="0036"/>
    <s v="DIRECCIÓN DE PROMOCIÓN ECONÓMICA"/>
    <s v="OTROS SUBSIDIOS-RECURSOS FISCALES-INCUBADORA"/>
    <n v="650000"/>
    <n v="550000"/>
    <n v="1200000"/>
    <n v="1200000"/>
    <n v="0"/>
    <n v="0"/>
    <n v="0"/>
    <n v="0"/>
    <n v="0"/>
    <n v="0"/>
    <n v="1200000"/>
    <n v="0"/>
    <n v="1200000"/>
  </r>
  <r>
    <s v="543910607211"/>
    <s v="RECURSOS FISCALES 2026"/>
    <s v="02"/>
    <s v="Desarrollo Social"/>
    <s v="0202"/>
    <s v="Vivienda y servicios a la comunidad"/>
    <s v="020207"/>
    <s v="_x0009_Desarrollo Regional"/>
    <s v="E"/>
    <s v="Actividades del sector público, que realiza en for"/>
    <n v="5"/>
    <s v="TLAJO POTENCIA"/>
    <s v="Gasto Corriente"/>
    <n v="4000"/>
    <s v="TRANSFERENCIAS, ASIGNACIONES, SUBSIDIOS Y OTRAS AYUDAS"/>
    <s v="60"/>
    <s v="CRECIENDO JUNTOS"/>
    <s v="439"/>
    <s v="Otros subsidios"/>
    <s v="43901"/>
    <s v="OTROS SUBSIDIOS"/>
    <x v="71"/>
    <x v="66"/>
    <n v="4391"/>
    <s v="0011"/>
    <x v="10"/>
    <s v="0036"/>
    <s v="DIRECCIÓN DE PROMOCIÓN ECONÓMICA"/>
    <s v="OTROS SUBSIDIOS-RECURSOS FISCALES-TLAJO IMPULSA"/>
    <n v="0"/>
    <n v="200000"/>
    <n v="200000"/>
    <n v="200000"/>
    <n v="0"/>
    <n v="0"/>
    <n v="0"/>
    <n v="0"/>
    <n v="0"/>
    <n v="0"/>
    <n v="200000"/>
    <n v="0"/>
    <n v="200000"/>
  </r>
  <r>
    <s v="544110610011"/>
    <s v="RECURSOS FISCALES 2026"/>
    <s v="02"/>
    <s v="Desarrollo Social"/>
    <s v="0202"/>
    <s v="Vivienda y servicios a la comunidad"/>
    <s v="020207"/>
    <s v="_x0009_Desarrollo Regional"/>
    <s v="E"/>
    <s v="Actividades del sector público, que realiza en for"/>
    <n v="5"/>
    <s v="TLAJO POTENCIA"/>
    <s v="Gasto Corriente"/>
    <n v="4000"/>
    <s v="TRANSFERENCIAS, ASIGNACIONES, SUBSIDIOS Y OTRAS AYUDAS"/>
    <s v="61"/>
    <s v="APOYOS SIEMPRE CERCA"/>
    <s v="441"/>
    <s v="Ayudas sociales a personas"/>
    <s v="44101"/>
    <s v="AYUDAS SOCIALES A PERSONAS"/>
    <x v="0"/>
    <x v="0"/>
    <n v="4411"/>
    <s v="0011"/>
    <x v="10"/>
    <s v="0036"/>
    <s v="DIRECCIÓN DE PROMOCIÓN ECONÓMICA"/>
    <s v="AYUDAS SOCIALES A PERSONAS-RECURSOS FISCALES-SIN DESCRIPCIÓN PARA DESTINOS 00"/>
    <n v="5000000"/>
    <n v="-3430000"/>
    <n v="1570000"/>
    <n v="1570000"/>
    <n v="0"/>
    <n v="0"/>
    <n v="0"/>
    <n v="0"/>
    <n v="0"/>
    <n v="0"/>
    <n v="1570000"/>
    <n v="0"/>
    <n v="1570000"/>
  </r>
  <r>
    <s v="544110750011"/>
    <s v="RECURSOS FISCALES 2026"/>
    <s v="02"/>
    <s v="Desarrollo Social"/>
    <s v="0202"/>
    <s v="Vivienda y servicios a la comunidad"/>
    <s v="020207"/>
    <s v="_x0009_Desarrollo Regional"/>
    <s v="E"/>
    <s v="Actividades del sector público, que realiza en for"/>
    <n v="5"/>
    <s v="TLAJO POTENCIA"/>
    <s v="Gasto Corriente"/>
    <n v="4000"/>
    <s v="TRANSFERENCIAS, ASIGNACIONES, SUBSIDIOS Y OTRAS AYUDAS"/>
    <s v="75"/>
    <e v="#N/A"/>
    <n v="441"/>
    <s v="Ayudas sociales a personas"/>
    <s v="44101"/>
    <s v="AYUDAS SOCIALES A PERSONAS"/>
    <x v="0"/>
    <x v="0"/>
    <n v="4411"/>
    <s v="0011"/>
    <x v="10"/>
    <s v="0036"/>
    <s v="DIRECCIÓN DE PROMOCIÓN ECONÓMICA"/>
    <s v="AYUDAS SOCIALES A PERSONAS-RECURSOS FISCALES-SIN DESCRIPCIÓN PARA DESTINOS 00"/>
    <n v="0"/>
    <n v="680000"/>
    <n v="680000"/>
    <n v="680000"/>
    <n v="0"/>
    <n v="0"/>
    <n v="0"/>
    <n v="0"/>
    <n v="0"/>
    <n v="0"/>
    <n v="680000"/>
    <n v="0"/>
    <n v="680000"/>
  </r>
  <r>
    <s v="544110768111"/>
    <s v="RECURSOS FISCALES 2026"/>
    <s v="02"/>
    <s v="Desarrollo Social"/>
    <s v="0202"/>
    <s v="Vivienda y servicios a la comunidad"/>
    <s v="020207"/>
    <s v="_x0009_Desarrollo Regional"/>
    <s v="E"/>
    <s v="Actividades del sector público, que realiza en for"/>
    <n v="5"/>
    <s v="TLAJO POTENCIA"/>
    <s v="Gasto Corriente"/>
    <n v="4000"/>
    <s v="TRANSFERENCIAS, ASIGNACIONES, SUBSIDIOS Y OTRAS AYUDAS"/>
    <s v="76"/>
    <e v="#N/A"/>
    <n v="441"/>
    <s v="Ayudas sociales a personas"/>
    <s v="44101"/>
    <s v="AYUDAS SOCIALES A PERSONAS"/>
    <x v="72"/>
    <x v="67"/>
    <n v="4411"/>
    <s v="0011"/>
    <x v="10"/>
    <s v="0036"/>
    <s v="DIRECCIÓN DE PROMOCIÓN ECONÓMICA"/>
    <s v="AYUDAS SOCIALES A PERSONAS-RECURSOS FISCALES-BICICLETAS"/>
    <n v="0"/>
    <n v="2000000"/>
    <n v="2000000"/>
    <n v="2000000"/>
    <n v="0"/>
    <n v="0"/>
    <n v="0"/>
    <n v="0"/>
    <n v="0"/>
    <n v="0"/>
    <n v="2000000"/>
    <n v="-2000000"/>
    <n v="0"/>
  </r>
  <r>
    <s v="522110654311"/>
    <s v="RECURSOS FISCALES 2026"/>
    <s v="03"/>
    <s v="Desarrollo Económico"/>
    <s v="0307"/>
    <s v="Turismo"/>
    <s v="030701"/>
    <s v="_x0009_Turismo"/>
    <s v="E"/>
    <s v="Actividades del sector público, que realiza en for"/>
    <n v="5"/>
    <s v="TLAJO POTENCIA"/>
    <s v="Gasto Corriente"/>
    <n v="2000"/>
    <s v="MATERIALES Y SUMINISTROS"/>
    <s v="65"/>
    <s v="PROMOCIÓN CULTURAL Y APOYO A LAS TRADICIONES"/>
    <s v="221"/>
    <s v="Productos alimenticios para personas"/>
    <s v="22101"/>
    <s v="PRODUCTOS ALIMENTICIOS PARA PERSONAS"/>
    <x v="73"/>
    <x v="68"/>
    <n v="2211"/>
    <s v="0011"/>
    <x v="10"/>
    <s v="0037"/>
    <s v="DIRECCIÓN DE TURISMO Y PROMOCIÓN A LAS T"/>
    <s v="PRODUCTOS ALIMENTICIOS PARA PERSONAS-RECURSOS FISCALES-CAJITITLAN"/>
    <n v="580000"/>
    <n v="0"/>
    <n v="580000"/>
    <n v="580000"/>
    <n v="0"/>
    <n v="0"/>
    <n v="0"/>
    <n v="0"/>
    <n v="0"/>
    <n v="0"/>
    <n v="580000"/>
    <n v="0"/>
    <n v="580000"/>
  </r>
  <r>
    <s v="522210620011"/>
    <s v="RECURSOS FISCALES 2026"/>
    <s v="03"/>
    <s v="Desarrollo Económico"/>
    <s v="0307"/>
    <s v="Turismo"/>
    <s v="030701"/>
    <s v="_x0009_Turismo"/>
    <s v="E"/>
    <s v="Actividades del sector público, que realiza en for"/>
    <n v="5"/>
    <s v="TLAJO POTENCIA"/>
    <s v="Gasto Corriente"/>
    <n v="2000"/>
    <s v="MATERIALES Y SUMINISTROS"/>
    <s v="62"/>
    <s v="ESCUELAS DE CHARRERIA"/>
    <s v="222"/>
    <s v="Productos alimenticios para animales"/>
    <s v="22201"/>
    <s v="PRODUCTOS ALIMENTICIOS PARA ANIMALES"/>
    <x v="0"/>
    <x v="0"/>
    <n v="2221"/>
    <s v="0011"/>
    <x v="10"/>
    <s v="0037"/>
    <s v="DIRECCIÓN DE TURISMO Y PROMOCIÓN A LAS T"/>
    <s v="PRODUCTOS ALIMENTICIOS PARA ANIMALES-RECURSOS FISCALES-SIN DESCRIPCIÓN PARA DESTINOS 00"/>
    <n v="150000"/>
    <n v="0"/>
    <n v="150000"/>
    <n v="150000"/>
    <n v="0"/>
    <n v="0"/>
    <n v="0"/>
    <n v="0"/>
    <n v="0"/>
    <n v="0"/>
    <n v="150000"/>
    <n v="0"/>
    <n v="150000"/>
  </r>
  <r>
    <s v="532610654411"/>
    <s v="RECURSOS FISCALES 2026"/>
    <s v="03"/>
    <s v="Desarrollo Económico"/>
    <s v="0307"/>
    <s v="Turismo"/>
    <s v="030701"/>
    <s v="_x0009_Turismo"/>
    <s v="E"/>
    <s v="Actividades del sector público, que realiza en for"/>
    <n v="5"/>
    <s v="TLAJO POTENCIA"/>
    <s v="Gasto Corriente"/>
    <n v="3000"/>
    <s v="SERVICIOS GENERALES"/>
    <s v="65"/>
    <s v="PROMOCIÓN CULTURAL Y APOYO A LAS TRADICIONES"/>
    <s v="326"/>
    <s v="Arrendamiento de maquinaria, otros equipos y herramientas"/>
    <s v="32601"/>
    <s v="ARRENDAMIENTO DE MAQUINARIA, OTROS EQUIPOS Y HERRAMIENTAS"/>
    <x v="74"/>
    <x v="69"/>
    <n v="3261"/>
    <s v="0011"/>
    <x v="10"/>
    <s v="0037"/>
    <s v="DIRECCIÓN DE TURISMO Y PROMOCIÓN A LAS T"/>
    <s v="ARRENDAMIENTO DE MAQUINARIA, OTROS EQUIPOS Y HERRAMIENTAS-RECURSOS FISCALES-LIMPIEZA DE MINAS DE BASALTO"/>
    <n v="560000"/>
    <n v="0"/>
    <n v="560000"/>
    <n v="560000"/>
    <n v="0"/>
    <n v="559259.19999999995"/>
    <n v="0"/>
    <n v="0"/>
    <n v="0"/>
    <n v="0"/>
    <n v="740.80000000004657"/>
    <n v="0"/>
    <n v="560000"/>
  </r>
  <r>
    <s v="538210620011"/>
    <s v="RECURSOS FISCALES 2026"/>
    <s v="03"/>
    <s v="Desarrollo Económico"/>
    <s v="0307"/>
    <s v="Turismo"/>
    <s v="030701"/>
    <s v="_x0009_Turismo"/>
    <s v="E"/>
    <s v="Actividades del sector público, que realiza en for"/>
    <n v="5"/>
    <s v="TLAJO POTENCIA"/>
    <s v="Gasto Corriente"/>
    <n v="3000"/>
    <s v="SERVICIOS GENERALES"/>
    <s v="62"/>
    <s v="ESCUELAS DE CHARRERIA"/>
    <s v="382"/>
    <s v="Gastos de orden social y cultural"/>
    <s v="38201"/>
    <s v="GASTOS DE ORDEN  SOCIAL Y CULTURAL"/>
    <x v="0"/>
    <x v="0"/>
    <n v="3821"/>
    <s v="0011"/>
    <x v="10"/>
    <s v="0037"/>
    <s v="DIRECCIÓN DE TURISMO Y PROMOCIÓN A LAS T"/>
    <s v="GASTOS DE ORDEN  SOCIAL Y CULTURAL-RECURSOS FISCALES-SIN DESCRIPCIÓN PARA DESTINOS 00"/>
    <n v="1150000"/>
    <n v="0"/>
    <n v="1150000"/>
    <n v="1150000"/>
    <n v="0"/>
    <n v="0"/>
    <n v="0"/>
    <n v="0"/>
    <n v="0"/>
    <n v="0"/>
    <n v="1150000"/>
    <n v="0"/>
    <n v="1150000"/>
  </r>
  <r>
    <s v="538210625711"/>
    <s v="RECURSOS FISCALES 2026"/>
    <s v="03"/>
    <s v="Desarrollo Económico"/>
    <s v="0307"/>
    <s v="Turismo"/>
    <s v="030701"/>
    <s v="_x0009_Turismo"/>
    <s v="E"/>
    <s v="Actividades del sector público, que realiza en for"/>
    <n v="5"/>
    <s v="TLAJO POTENCIA"/>
    <s v="Gasto Corriente"/>
    <n v="3000"/>
    <s v="SERVICIOS GENERALES"/>
    <s v="62"/>
    <s v="ESCUELAS DE CHARRERIA"/>
    <s v="382"/>
    <s v="Gastos de orden social y cultural"/>
    <s v="38201"/>
    <s v="GASTOS DE ORDEN  SOCIAL Y CULTURAL"/>
    <x v="75"/>
    <x v="70"/>
    <n v="3821"/>
    <s v="0011"/>
    <x v="10"/>
    <s v="0037"/>
    <s v="DIRECCIÓN DE TURISMO Y PROMOCIÓN A LAS T"/>
    <s v="GASTOS DE ORDEN  SOCIAL Y CULTURAL-RECURSOS FISCALES-CIERRE ANUAL DE LA ESCUELA DE CHARRERIA"/>
    <n v="100000"/>
    <n v="0"/>
    <n v="100000"/>
    <n v="100000"/>
    <n v="0"/>
    <n v="0"/>
    <n v="0"/>
    <n v="0"/>
    <n v="0"/>
    <n v="0"/>
    <n v="100000"/>
    <n v="0"/>
    <n v="100000"/>
  </r>
  <r>
    <s v="538210640011"/>
    <s v="RECURSOS FISCALES 2026"/>
    <s v="03"/>
    <s v="Desarrollo Económico"/>
    <s v="0307"/>
    <s v="Turismo"/>
    <s v="030701"/>
    <s v="_x0009_Turismo"/>
    <s v="E"/>
    <s v="Actividades del sector público, que realiza en for"/>
    <n v="5"/>
    <s v="TLAJO POTENCIA"/>
    <s v="Gasto Corriente"/>
    <n v="3000"/>
    <s v="SERVICIOS GENERALES"/>
    <s v="64"/>
    <s v="FESTIVAL MICTLAN"/>
    <s v="382"/>
    <s v="Gastos de orden social y cultural"/>
    <s v="38201"/>
    <s v="GASTOS DE ORDEN  SOCIAL Y CULTURAL"/>
    <x v="0"/>
    <x v="0"/>
    <n v="3821"/>
    <s v="0011"/>
    <x v="10"/>
    <s v="0037"/>
    <s v="DIRECCIÓN DE TURISMO Y PROMOCIÓN A LAS T"/>
    <s v="GASTOS DE ORDEN  SOCIAL Y CULTURAL-RECURSOS FISCALES-SIN DESCRIPCIÓN PARA DESTINOS 00"/>
    <n v="1500000"/>
    <n v="-578840"/>
    <n v="921160"/>
    <n v="921160"/>
    <n v="0"/>
    <n v="0"/>
    <n v="0"/>
    <n v="0"/>
    <n v="0"/>
    <n v="0"/>
    <n v="921160"/>
    <n v="0"/>
    <n v="921160"/>
  </r>
  <r>
    <s v="538210650011"/>
    <s v="RECURSOS FISCALES 2026"/>
    <s v="03"/>
    <s v="Desarrollo Económico"/>
    <s v="0307"/>
    <s v="Turismo"/>
    <s v="030701"/>
    <s v="_x0009_Turismo"/>
    <s v="E"/>
    <s v="Actividades del sector público, que realiza en for"/>
    <n v="5"/>
    <s v="TLAJO POTENCIA"/>
    <s v="Gasto Corriente"/>
    <n v="3000"/>
    <s v="SERVICIOS GENERALES"/>
    <s v="65"/>
    <s v="PROMOCIÓN CULTURAL Y APOYO A LAS TRADICIONES"/>
    <s v="382"/>
    <s v="Gastos de orden social y cultural"/>
    <s v="38201"/>
    <s v="GASTOS DE ORDEN  SOCIAL Y CULTURAL"/>
    <x v="0"/>
    <x v="0"/>
    <n v="3821"/>
    <s v="0011"/>
    <x v="10"/>
    <s v="0037"/>
    <s v="DIRECCIÓN DE TURISMO Y PROMOCIÓN A LAS T"/>
    <s v="GASTOS DE ORDEN  SOCIAL Y CULTURAL-RECURSOS FISCALES-SIN DESCRIPCIÓN PARA DESTINOS 00"/>
    <n v="0"/>
    <n v="578840"/>
    <n v="578840"/>
    <n v="578840"/>
    <n v="0"/>
    <n v="578840"/>
    <n v="578840"/>
    <n v="0"/>
    <n v="0"/>
    <n v="0"/>
    <n v="0"/>
    <n v="0"/>
    <n v="578840"/>
  </r>
  <r>
    <s v="538210654111"/>
    <s v="RECURSOS FISCALES 2026"/>
    <s v="03"/>
    <s v="Desarrollo Económico"/>
    <s v="0307"/>
    <s v="Turismo"/>
    <s v="030701"/>
    <s v="_x0009_Turismo"/>
    <s v="E"/>
    <s v="Actividades del sector público, que realiza en for"/>
    <n v="5"/>
    <s v="TLAJO POTENCIA"/>
    <s v="Gasto Corriente"/>
    <n v="3000"/>
    <s v="SERVICIOS GENERALES"/>
    <s v="65"/>
    <s v="PROMOCIÓN CULTURAL Y APOYO A LAS TRADICIONES"/>
    <s v="382"/>
    <s v="Gastos de orden social y cultural"/>
    <s v="38201"/>
    <s v="GASTOS DE ORDEN  SOCIAL Y CULTURAL"/>
    <x v="76"/>
    <x v="71"/>
    <n v="3821"/>
    <s v="0011"/>
    <x v="10"/>
    <s v="0037"/>
    <s v="DIRECCIÓN DE TURISMO Y PROMOCIÓN A LAS T"/>
    <s v="GASTOS DE ORDEN  SOCIAL Y CULTURAL-RECURSOS FISCALES-ARBOL NAVIDEÑO Y PISTA HIELO"/>
    <n v="1500000"/>
    <n v="0"/>
    <n v="1500000"/>
    <n v="1500000"/>
    <n v="0"/>
    <n v="0"/>
    <n v="0"/>
    <n v="0"/>
    <n v="0"/>
    <n v="0"/>
    <n v="1500000"/>
    <n v="0"/>
    <n v="1500000"/>
  </r>
  <r>
    <s v="538210654611"/>
    <s v="RECURSOS FISCALES 2026"/>
    <s v="03"/>
    <s v="Desarrollo Económico"/>
    <s v="0307"/>
    <s v="Turismo"/>
    <s v="030701"/>
    <s v="_x0009_Turismo"/>
    <s v="E"/>
    <s v="Actividades del sector público, que realiza en for"/>
    <n v="5"/>
    <s v="TLAJO POTENCIA"/>
    <s v="Gasto Corriente"/>
    <n v="3000"/>
    <s v="SERVICIOS GENERALES"/>
    <s v="65"/>
    <s v="PROMOCIÓN CULTURAL Y APOYO A LAS TRADICIONES"/>
    <s v="382"/>
    <s v="Gastos de orden social y cultural"/>
    <s v="38201"/>
    <s v="GASTOS DE ORDEN  SOCIAL Y CULTURAL"/>
    <x v="77"/>
    <x v="72"/>
    <n v="3821"/>
    <s v="0011"/>
    <x v="10"/>
    <s v="0037"/>
    <s v="DIRECCIÓN DE TURISMO Y PROMOCIÓN A LAS T"/>
    <s v="GASTOS DE ORDEN  SOCIAL Y CULTURAL-RECURSOS FISCALES-FESTIVAL DEL MARIACHI"/>
    <n v="500000"/>
    <n v="0"/>
    <n v="500000"/>
    <n v="500000"/>
    <n v="0"/>
    <n v="0"/>
    <n v="0"/>
    <n v="0"/>
    <n v="0"/>
    <n v="0"/>
    <n v="500000"/>
    <n v="0"/>
    <n v="500000"/>
  </r>
  <r>
    <s v="538210654711"/>
    <s v="RECURSOS FISCALES 2026"/>
    <s v="03"/>
    <s v="Desarrollo Económico"/>
    <s v="0307"/>
    <s v="Turismo"/>
    <s v="030701"/>
    <s v="_x0009_Turismo"/>
    <s v="E"/>
    <s v="Actividades del sector público, que realiza en for"/>
    <n v="5"/>
    <s v="TLAJO POTENCIA"/>
    <s v="Gasto Corriente"/>
    <n v="3000"/>
    <s v="SERVICIOS GENERALES"/>
    <s v="65"/>
    <s v="PROMOCIÓN CULTURAL Y APOYO A LAS TRADICIONES"/>
    <s v="382"/>
    <s v="Gastos de orden social y cultural"/>
    <s v="38201"/>
    <s v="GASTOS DE ORDEN  SOCIAL Y CULTURAL"/>
    <x v="78"/>
    <x v="73"/>
    <n v="3821"/>
    <s v="0011"/>
    <x v="10"/>
    <s v="0037"/>
    <s v="DIRECCIÓN DE TURISMO Y PROMOCIÓN A LAS T"/>
    <s v="GASTOS DE ORDEN  SOCIAL Y CULTURAL-RECURSOS FISCALES-CABALGATA"/>
    <n v="500000"/>
    <n v="0"/>
    <n v="500000"/>
    <n v="500000"/>
    <n v="0"/>
    <n v="0"/>
    <n v="495200.01"/>
    <n v="0"/>
    <n v="0"/>
    <n v="0"/>
    <n v="500000"/>
    <n v="0"/>
    <n v="500000"/>
  </r>
  <r>
    <s v="538210654811"/>
    <s v="RECURSOS FISCALES 2026"/>
    <s v="03"/>
    <s v="Desarrollo Económico"/>
    <s v="0307"/>
    <s v="Turismo"/>
    <s v="030701"/>
    <s v="_x0009_Turismo"/>
    <s v="E"/>
    <s v="Actividades del sector público, que realiza en for"/>
    <n v="5"/>
    <s v="TLAJO POTENCIA"/>
    <s v="Gasto Corriente"/>
    <n v="3000"/>
    <s v="SERVICIOS GENERALES"/>
    <s v="65"/>
    <s v="PROMOCIÓN CULTURAL Y APOYO A LAS TRADICIONES"/>
    <s v="382"/>
    <s v="Gastos de orden social y cultural"/>
    <s v="38201"/>
    <s v="GASTOS DE ORDEN  SOCIAL Y CULTURAL"/>
    <x v="79"/>
    <x v="74"/>
    <n v="3821"/>
    <s v="0011"/>
    <x v="10"/>
    <s v="0037"/>
    <s v="DIRECCIÓN DE TURISMO Y PROMOCIÓN A LAS T"/>
    <s v="GASTOS DE ORDEN  SOCIAL Y CULTURAL-RECURSOS FISCALES-FESTIVAL DEL CEMPASUCHIL"/>
    <n v="387000"/>
    <n v="0"/>
    <n v="387000"/>
    <n v="387000"/>
    <n v="0"/>
    <n v="0"/>
    <n v="0"/>
    <n v="0"/>
    <n v="0"/>
    <n v="0"/>
    <n v="387000"/>
    <n v="0"/>
    <n v="387000"/>
  </r>
  <r>
    <s v="538210655211"/>
    <s v="RECURSOS FISCALES 2026"/>
    <s v="03"/>
    <s v="Desarrollo Económico"/>
    <s v="0307"/>
    <s v="Turismo"/>
    <s v="030701"/>
    <s v="_x0009_Turismo"/>
    <s v="E"/>
    <s v="Actividades del sector público, que realiza en for"/>
    <n v="5"/>
    <s v="TLAJO POTENCIA"/>
    <s v="Gasto Corriente"/>
    <n v="3000"/>
    <s v="SERVICIOS GENERALES"/>
    <s v="65"/>
    <s v="PROMOCIÓN CULTURAL Y APOYO A LAS TRADICIONES"/>
    <s v="382"/>
    <s v="Gastos de orden social y cultural"/>
    <s v="38201"/>
    <s v="GASTOS DE ORDEN  SOCIAL Y CULTURAL"/>
    <x v="80"/>
    <x v="75"/>
    <n v="3821"/>
    <s v="0011"/>
    <x v="10"/>
    <s v="0037"/>
    <s v="DIRECCIÓN DE TURISMO Y PROMOCIÓN A LAS T"/>
    <s v="GASTOS DE ORDEN  SOCIAL Y CULTURAL-RECURSOS FISCALES-ROSCA DE REYES"/>
    <n v="250000"/>
    <n v="0"/>
    <n v="250000"/>
    <n v="250000"/>
    <n v="0"/>
    <n v="0"/>
    <n v="0"/>
    <n v="0"/>
    <n v="0"/>
    <n v="0"/>
    <n v="250000"/>
    <n v="0"/>
    <n v="250000"/>
  </r>
  <r>
    <s v="538210655411"/>
    <s v="RECURSOS FISCALES 2026"/>
    <s v="03"/>
    <s v="Desarrollo Económico"/>
    <s v="0307"/>
    <s v="Turismo"/>
    <s v="030701"/>
    <s v="_x0009_Turismo"/>
    <s v="E"/>
    <s v="Actividades del sector público, que realiza en for"/>
    <n v="5"/>
    <s v="TLAJO POTENCIA"/>
    <s v="Gasto Corriente"/>
    <n v="3000"/>
    <s v="SERVICIOS GENERALES"/>
    <s v="65"/>
    <s v="PROMOCIÓN CULTURAL Y APOYO A LAS TRADICIONES"/>
    <s v="382"/>
    <s v="Gastos de orden social y cultural"/>
    <s v="38201"/>
    <s v="GASTOS DE ORDEN  SOCIAL Y CULTURAL"/>
    <x v="81"/>
    <x v="76"/>
    <n v="3821"/>
    <s v="0011"/>
    <x v="10"/>
    <s v="0037"/>
    <s v="DIRECCIÓN DE TURISMO Y PROMOCIÓN A LAS T"/>
    <s v="GASTOS DE ORDEN  SOCIAL Y CULTURAL-RECURSOS FISCALES-FESTIVAL DEL SABOR"/>
    <n v="240000"/>
    <n v="0"/>
    <n v="240000"/>
    <n v="240000"/>
    <n v="0"/>
    <n v="0"/>
    <n v="0"/>
    <n v="0"/>
    <n v="0"/>
    <n v="0"/>
    <n v="240000"/>
    <n v="0"/>
    <n v="240000"/>
  </r>
  <r>
    <s v="538210655511"/>
    <s v="RECURSOS FISCALES 2026"/>
    <s v="03"/>
    <s v="Desarrollo Económico"/>
    <s v="0307"/>
    <s v="Turismo"/>
    <s v="030701"/>
    <s v="_x0009_Turismo"/>
    <s v="E"/>
    <s v="Actividades del sector público, que realiza en for"/>
    <n v="5"/>
    <s v="TLAJO POTENCIA"/>
    <s v="Gasto Corriente"/>
    <n v="3000"/>
    <s v="SERVICIOS GENERALES"/>
    <s v="65"/>
    <s v="PROMOCIÓN CULTURAL Y APOYO A LAS TRADICIONES"/>
    <s v="382"/>
    <s v="Gastos de orden social y cultural"/>
    <s v="38201"/>
    <s v="GASTOS DE ORDEN  SOCIAL Y CULTURAL"/>
    <x v="82"/>
    <x v="77"/>
    <n v="3821"/>
    <s v="0011"/>
    <x v="10"/>
    <s v="0037"/>
    <s v="DIRECCIÓN DE TURISMO Y PROMOCIÓN A LAS T"/>
    <s v="GASTOS DE ORDEN  SOCIAL Y CULTURAL-RECURSOS FISCALES-FERIA DE LAS FLORES"/>
    <n v="200000"/>
    <n v="0"/>
    <n v="200000"/>
    <n v="200000"/>
    <n v="0"/>
    <n v="199636"/>
    <n v="0"/>
    <n v="0"/>
    <n v="0"/>
    <n v="0"/>
    <n v="364"/>
    <n v="0"/>
    <n v="200000"/>
  </r>
  <r>
    <s v="538210655611"/>
    <s v="RECURSOS FISCALES 2026"/>
    <s v="03"/>
    <s v="Desarrollo Económico"/>
    <s v="0307"/>
    <s v="Turismo"/>
    <s v="030701"/>
    <s v="_x0009_Turismo"/>
    <s v="E"/>
    <s v="Actividades del sector público, que realiza en for"/>
    <n v="5"/>
    <s v="TLAJO POTENCIA"/>
    <s v="Gasto Corriente"/>
    <n v="3000"/>
    <s v="SERVICIOS GENERALES"/>
    <s v="65"/>
    <s v="PROMOCIÓN CULTURAL Y APOYO A LAS TRADICIONES"/>
    <s v="382"/>
    <s v="Gastos de orden social y cultural"/>
    <s v="38201"/>
    <s v="GASTOS DE ORDEN  SOCIAL Y CULTURAL"/>
    <x v="83"/>
    <x v="78"/>
    <n v="3821"/>
    <s v="0011"/>
    <x v="10"/>
    <s v="0037"/>
    <s v="DIRECCIÓN DE TURISMO Y PROMOCIÓN A LAS T"/>
    <s v="GASTOS DE ORDEN  SOCIAL Y CULTURAL-RECURSOS FISCALES-FESTIVAL DEL TACO"/>
    <n v="196000"/>
    <n v="0"/>
    <n v="196000"/>
    <n v="196000"/>
    <n v="0"/>
    <n v="0"/>
    <n v="0"/>
    <n v="0"/>
    <n v="0"/>
    <n v="0"/>
    <n v="196000"/>
    <n v="0"/>
    <n v="196000"/>
  </r>
  <r>
    <s v="542110630011"/>
    <s v="RECURSOS FISCALES 2026"/>
    <s v="03"/>
    <s v="Desarrollo Económico"/>
    <s v="0307"/>
    <s v="Turismo"/>
    <s v="030701"/>
    <s v="_x0009_Turismo"/>
    <s v="E"/>
    <s v="Actividades del sector público, que realiza en for"/>
    <n v="5"/>
    <s v="TLAJO POTENCIA"/>
    <s v="Gasto Corriente"/>
    <n v="4000"/>
    <s v="TRANSFERENCIAS, ASIGNACIONES, SUBSIDIOS Y OTRAS AYUDAS"/>
    <s v="63"/>
    <s v="FERIA DEL CABALLO"/>
    <s v="421"/>
    <s v="Transferencias otorgadas a entidades paraestatales no empresariales y no financieras"/>
    <s v="42101"/>
    <s v="TRANSFERENCIAS OTORGADAS A ENTIDADES PARAESTATALES NO EMPRESARIALES Y NO FINANCIERAS"/>
    <x v="0"/>
    <x v="0"/>
    <n v="4211"/>
    <s v="0011"/>
    <x v="10"/>
    <s v="0037"/>
    <s v="DIRECCIÓN DE TURISMO Y PROMOCIÓN A LAS T"/>
    <s v="TRANSFERENCIAS OTORGADAS A ENTIDADES PARAESTATALES NO EMPRESARIALES Y NO FINANCIERAS-RECURSOS FISCALES-SIN DESCRIPCIÓN PARA DESTINOS 00"/>
    <n v="2000000"/>
    <n v="0"/>
    <n v="2000000"/>
    <n v="2000000"/>
    <n v="0"/>
    <n v="0"/>
    <n v="0"/>
    <n v="2000000"/>
    <n v="2000000"/>
    <n v="2000000"/>
    <n v="2000000"/>
    <n v="0"/>
    <n v="2000000"/>
  </r>
  <r>
    <s v="544110650011"/>
    <s v="RECURSOS FISCALES 2026"/>
    <s v="03"/>
    <s v="Desarrollo Económico"/>
    <s v="0307"/>
    <s v="Turismo"/>
    <s v="030701"/>
    <s v="_x0009_Turismo"/>
    <s v="E"/>
    <s v="Actividades del sector público, que realiza en for"/>
    <n v="5"/>
    <s v="TLAJO POTENCIA"/>
    <s v="Gasto Corriente"/>
    <n v="4000"/>
    <s v="TRANSFERENCIAS, ASIGNACIONES, SUBSIDIOS Y OTRAS AYUDAS"/>
    <s v="65"/>
    <s v="PROMOCIÓN CULTURAL Y APOYO A LAS TRADICIONES"/>
    <s v="441"/>
    <s v="Ayudas sociales a personas"/>
    <s v="44101"/>
    <s v="AYUDAS SOCIALES A PERSONAS"/>
    <x v="0"/>
    <x v="0"/>
    <n v="4411"/>
    <s v="0011"/>
    <x v="10"/>
    <s v="0037"/>
    <s v="DIRECCIÓN DE TURISMO Y PROMOCIÓN A LAS T"/>
    <s v="AYUDAS SOCIALES A PERSONAS-RECURSOS FISCALES-SIN DESCRIPCIÓN PARA DESTINOS 00"/>
    <n v="200000"/>
    <n v="0"/>
    <n v="200000"/>
    <n v="200000"/>
    <n v="0"/>
    <n v="0"/>
    <n v="0"/>
    <n v="0"/>
    <n v="0"/>
    <n v="0"/>
    <n v="200000"/>
    <n v="0"/>
    <n v="200000"/>
  </r>
  <r>
    <s v="544110655811"/>
    <s v="RECURSOS FISCALES 2026"/>
    <s v="03"/>
    <s v="Desarrollo Económico"/>
    <s v="0307"/>
    <s v="Turismo"/>
    <s v="030701"/>
    <s v="_x0009_Turismo"/>
    <s v="E"/>
    <s v="Actividades del sector público, que realiza en for"/>
    <n v="5"/>
    <s v="TLAJO POTENCIA"/>
    <s v="Gasto Corriente"/>
    <n v="4000"/>
    <s v="TRANSFERENCIAS, ASIGNACIONES, SUBSIDIOS Y OTRAS AYUDAS"/>
    <s v="65"/>
    <s v="PROMOCIÓN CULTURAL Y APOYO A LAS TRADICIONES"/>
    <s v="441"/>
    <s v="Ayudas sociales a personas"/>
    <s v="44101"/>
    <s v="AYUDAS SOCIALES A PERSONAS"/>
    <x v="84"/>
    <x v="79"/>
    <n v="4411"/>
    <s v="0011"/>
    <x v="10"/>
    <s v="0037"/>
    <s v="DIRECCIÓN DE TURISMO Y PROMOCIÓN A LAS T"/>
    <s v="AYUDAS SOCIALES A PERSONAS-RECURSOS FISCALES-APOYO A LAS TRADICIONES"/>
    <n v="100000"/>
    <n v="0"/>
    <n v="100000"/>
    <n v="100000"/>
    <n v="0"/>
    <n v="0"/>
    <n v="0"/>
    <n v="0"/>
    <n v="0"/>
    <n v="0"/>
    <n v="100000"/>
    <n v="0"/>
    <n v="100000"/>
  </r>
  <r>
    <s v="5214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2000"/>
    <s v="MATERIALES Y SUMINISTROS"/>
    <s v="66"/>
    <s v="DESPACHO DE LA COORDINACIÓN GENERAL DE INTELIGENCIA E INNOVACIÓN SOCIAL"/>
    <s v="214"/>
    <s v="Materiales, útiles y equipos menores de tecnologías de la información y comunicaciones"/>
    <s v="21401"/>
    <s v="MATERIALES, ?TILES Y EQUIPOS MENORES DE TECNOLOG?AS DE LA INFORMACI?N Y COMUNICACIONES"/>
    <x v="0"/>
    <x v="0"/>
    <n v="2141"/>
    <s v="0012"/>
    <x v="11"/>
    <s v="0038"/>
    <s v="DESPACHO DE LA COORDINACIÓN GENERAL DE INTELIGENCIA E INNOVACIÓN SOCIAL"/>
    <s v="MATERIALES, ÚTILES Y EQUIPOS MENORES DE TECNOLOGÍAS DE LA INFORMACIÓN Y COMUNICACIONES-RECURSOS FISCALES-SIN DESCRIPCIÓN PARA DESTINOS 00"/>
    <n v="30000"/>
    <n v="0"/>
    <n v="30000"/>
    <n v="30000"/>
    <n v="0"/>
    <n v="0"/>
    <n v="0"/>
    <n v="0"/>
    <n v="0"/>
    <n v="0"/>
    <n v="30000"/>
    <n v="0"/>
    <n v="30000"/>
  </r>
  <r>
    <s v="5246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2000"/>
    <s v="MATERIALES Y SUMINISTROS"/>
    <s v="66"/>
    <s v="DESPACHO DE LA COORDINACIÓN GENERAL DE INTELIGENCIA E INNOVACIÓN SOCIAL"/>
    <s v="246"/>
    <s v="Material eléctrico y electrónico"/>
    <s v="24601"/>
    <s v="MATERIAL ELÉCTRICO Y ELECTR?NICO"/>
    <x v="0"/>
    <x v="0"/>
    <n v="2461"/>
    <s v="0012"/>
    <x v="11"/>
    <s v="0038"/>
    <s v="DESPACHO DE LA COORDINACIÓN GENERAL DE INTELIGENCIA E INNOVACIÓN SOCIAL"/>
    <s v="MATERIAL ELÉCTRICO Y ELECTRÓNICO-RECURSOS FISCALES-SIN DESCRIPCIÓN PARA DESTINOS 00"/>
    <n v="100000"/>
    <n v="0"/>
    <n v="100000"/>
    <n v="100000"/>
    <n v="0"/>
    <n v="0"/>
    <n v="0"/>
    <n v="0"/>
    <n v="0"/>
    <n v="0"/>
    <n v="100000"/>
    <n v="0"/>
    <n v="100000"/>
  </r>
  <r>
    <s v="5294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2000"/>
    <s v="MATERIALES Y SUMINISTROS"/>
    <s v="66"/>
    <s v="DESPACHO DE LA COORDINACIÓN GENERAL DE INTELIGENCIA E INNOVACIÓN SOCIAL"/>
    <s v="294"/>
    <s v="Refacciones y accesorios menores de equipo de cómputo y tecnologías de la información"/>
    <s v="29401"/>
    <s v="REFACCIONES Y ACCESORIOS MENORES DE EQUIPO DE C?MPUTO Y TECNOLOG?AS DE LA INFORMACI?N"/>
    <x v="0"/>
    <x v="0"/>
    <n v="2941"/>
    <s v="0012"/>
    <x v="11"/>
    <s v="0038"/>
    <s v="DESPACHO DE LA COORDINACIÓN GENERAL DE INTELIGENCIA E INNOVACIÓN SOCIAL"/>
    <s v="REFACCIONES Y ACCESORIOS MENORES DE EQUIPO DE CÓMPUTO Y TECNOLOGÍAS DE LA INFORMACIÓN-RECURSOS FISCALES-SIN DESCRIPCIÓN PARA DESTINOS 00"/>
    <n v="500000"/>
    <n v="0"/>
    <n v="500000"/>
    <n v="500000"/>
    <n v="0"/>
    <n v="0"/>
    <n v="0"/>
    <n v="0"/>
    <n v="0"/>
    <n v="0"/>
    <n v="500000"/>
    <n v="0"/>
    <n v="500000"/>
  </r>
  <r>
    <s v="5314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14"/>
    <s v="Telefonía tradicional"/>
    <s v="31401"/>
    <s v="TELEFON?A TRADICIONAL"/>
    <x v="0"/>
    <x v="0"/>
    <n v="3141"/>
    <s v="0012"/>
    <x v="11"/>
    <s v="0038"/>
    <s v="DESPACHO DE LA COORDINACIÓN GENERAL DE INTELIGENCIA E INNOVACIÓN SOCIAL"/>
    <s v="TELEFONÍA TRADICIONAL-RECURSOS FISCALES-SIN DESCRIPCIÓN PARA DESTINOS 00"/>
    <n v="120000"/>
    <n v="0"/>
    <n v="120000"/>
    <n v="120000"/>
    <n v="0"/>
    <n v="0"/>
    <n v="0"/>
    <n v="0"/>
    <n v="0"/>
    <n v="0"/>
    <n v="120000"/>
    <n v="0"/>
    <n v="120000"/>
  </r>
  <r>
    <s v="5316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16"/>
    <s v="Servicios de telecomunicaciones y satélites"/>
    <s v="31601"/>
    <s v="SERVICIOS DE TELECOMUNICACIONES Y SATÉLITES"/>
    <x v="0"/>
    <x v="0"/>
    <n v="3161"/>
    <s v="0012"/>
    <x v="11"/>
    <s v="0038"/>
    <s v="DESPACHO DE LA COORDINACIÓN GENERAL DE INTELIGENCIA E INNOVACIÓN SOCIAL"/>
    <s v="SERVICIOS DE TELECOMUNICACIONES Y SATÉLITES-RECURSOS FISCALES-SIN DESCRIPCIÓN PARA DESTINOS 00"/>
    <n v="1150000"/>
    <n v="148000"/>
    <n v="1298000"/>
    <n v="1150000"/>
    <n v="-148000"/>
    <n v="139200.01999999999"/>
    <n v="0"/>
    <n v="0"/>
    <n v="0"/>
    <n v="0"/>
    <n v="1158799.98"/>
    <n v="0"/>
    <n v="1298000"/>
  </r>
  <r>
    <s v="5317106661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17"/>
    <s v="Servicios de acceso de Internet, redes y procesamiento de información"/>
    <s v="31701"/>
    <s v="SERVICIOS DE ACCESO DE INTERNET, REDES Y PROCESAMIENTO DE INFORMACI?N"/>
    <x v="85"/>
    <x v="80"/>
    <n v="3171"/>
    <s v="0012"/>
    <x v="11"/>
    <s v="0038"/>
    <s v="DESPACHO DE LA COORDINACIÓN GENERAL DE INTELIGENCIA E INNOVACIÓN SOCIAL"/>
    <s v="SERVICIOS DE ACCESO DE INTERNET, REDES Y PROCESAMIENTO DE INFORMACIÓN-RECURSOS FISCALES-C4"/>
    <n v="6000000"/>
    <n v="15000000"/>
    <n v="21000000"/>
    <n v="21000000"/>
    <n v="0"/>
    <n v="0"/>
    <n v="0"/>
    <n v="0"/>
    <n v="0"/>
    <n v="0"/>
    <n v="21000000"/>
    <n v="0"/>
    <n v="21000000"/>
  </r>
  <r>
    <s v="531712666425"/>
    <s v="FONDO DE APORTACIONES AL FORTALECIMIENTO MUNICIPAL 2026 (FORTAMUN)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17"/>
    <s v="Servicios de acceso de Internet, redes y procesamiento de información"/>
    <s v="31701"/>
    <s v="SERVICIOS DE ACCESO DE INTERNET, REDES Y PROCESAMIENTO DE INFORMACI?N"/>
    <x v="86"/>
    <x v="80"/>
    <n v="3171"/>
    <s v="0012"/>
    <x v="11"/>
    <s v="0038"/>
    <s v="DESPACHO DE LA COORDINACIÓN GENERAL DE INTELIGENCIA E INNOVACIÓN SOCIAL"/>
    <s v="SERVICIOS DE ACCESO DE INTERNET, REDES Y PROCESAMIENTO DE INFORMACIÓN-RECURSOS FEDERALES-C4"/>
    <n v="40000000"/>
    <n v="0"/>
    <n v="40000000"/>
    <n v="40000000"/>
    <n v="0"/>
    <n v="139200.01999999999"/>
    <n v="0"/>
    <n v="0"/>
    <n v="0"/>
    <n v="0"/>
    <n v="39860799.979999997"/>
    <n v="1250000"/>
    <n v="41250000"/>
  </r>
  <r>
    <s v="532310666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23"/>
    <s v="Arrendamiento de mobiliario y equipo de administración, educacional y recreativo"/>
    <s v="32301"/>
    <s v="ARRENDAMIENTO DE MOBILIARIO Y EQUIPO DE ADMINISTRACI?N, EDUCACIONAL Y RECREATIVO"/>
    <x v="87"/>
    <x v="81"/>
    <n v="3231"/>
    <s v="0012"/>
    <x v="11"/>
    <s v="0038"/>
    <s v="DESPACHO DE LA COORDINACIÓN GENERAL DE INTELIGENCIA E INNOVACIÓN SOCIAL"/>
    <s v="ARRENDAMIENTO DE MOBILIARIO Y EQUIPO DE ADMINISTRACIÓN, EDUCACIONAL Y RECREATIVO-RECURSOS FISCALES-MULTIANUAL 11"/>
    <n v="37000000"/>
    <n v="0"/>
    <n v="37000000"/>
    <n v="37000000"/>
    <n v="0"/>
    <n v="0"/>
    <n v="19479204.859999999"/>
    <n v="0"/>
    <n v="0"/>
    <n v="0"/>
    <n v="37000000"/>
    <n v="0"/>
    <n v="37000000"/>
  </r>
  <r>
    <s v="5323106662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23"/>
    <s v="Arrendamiento de mobiliario y equipo de administración, educacional y recreativo"/>
    <s v="32301"/>
    <s v="ARRENDAMIENTO DE MOBILIARIO Y EQUIPO DE ADMINISTRACI?N, EDUCACIONAL Y RECREATIVO"/>
    <x v="88"/>
    <x v="82"/>
    <n v="3231"/>
    <s v="0012"/>
    <x v="11"/>
    <s v="0038"/>
    <s v="DESPACHO DE LA COORDINACIÓN GENERAL DE INTELIGENCIA E INNOVACIÓN SOCIAL"/>
    <s v="ARRENDAMIENTO DE MOBILIARIO Y EQUIPO DE ADMINISTRACIÓN, EDUCACIONAL Y RECREATIVO-RECURSOS FISCALES-MULTIANUAL 16"/>
    <n v="4200000"/>
    <n v="0"/>
    <n v="4200000"/>
    <n v="4200000"/>
    <n v="0"/>
    <n v="0"/>
    <n v="4199999.87"/>
    <n v="0"/>
    <n v="0"/>
    <n v="0"/>
    <n v="4200000"/>
    <n v="0"/>
    <n v="4200000"/>
  </r>
  <r>
    <s v="5333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33"/>
    <s v="Servicios de consultoría administrativa, procesos, técnica y en tecnologías de la información"/>
    <s v="33301"/>
    <s v="SERVICIOS DE CONSULTOR?A ADMINISTRATIVA, PROCESOS, TÉCNICA Y EN TECNOLOG?AS DE LA INFORMACI?N"/>
    <x v="0"/>
    <x v="0"/>
    <n v="3331"/>
    <s v="0012"/>
    <x v="11"/>
    <s v="0038"/>
    <s v="DESPACHO DE LA COORDINACIÓN GENERAL DE INTELIGENCIA E INNOVACIÓN SOCIAL"/>
    <s v="SERVICIOS DE CONSULTORÍA ADMINISTRATIVA, PROCESOS, TÉCNICA Y EN TECNOLOGÍAS DE LA INFORMACIÓN-RECURSOS FISCALES-SIN DESCRIPCIÓN PARA DESTINOS 00"/>
    <n v="5150000"/>
    <n v="0"/>
    <n v="5150000"/>
    <n v="5150000"/>
    <n v="0"/>
    <n v="2695144.83"/>
    <n v="0"/>
    <n v="0"/>
    <n v="0"/>
    <n v="0"/>
    <n v="2454855.17"/>
    <n v="0"/>
    <n v="5150000"/>
  </r>
  <r>
    <s v="5339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39"/>
    <s v="Servicios profesionales, científicos y técnicos integrales"/>
    <s v="33901"/>
    <s v="SERVICIOS PROFESIONALES, CIENT?FICOS Y TÉCNICOS INTEGRALES"/>
    <x v="0"/>
    <x v="0"/>
    <n v="3391"/>
    <s v="0012"/>
    <x v="11"/>
    <s v="0038"/>
    <s v="DESPACHO DE LA COORDINACIÓN GENERAL DE INTELIGENCIA E INNOVACIÓN SOCIAL"/>
    <s v="SERVICIOS PROFESIONALES, CIENTÍFICOS Y TÉCNICOS INTEGRALES-RECURSOS FISCALES-SIN DESCRIPCIÓN PARA DESTINOS 00"/>
    <n v="1800000"/>
    <n v="-148000"/>
    <n v="1652000"/>
    <n v="1800000"/>
    <n v="148000"/>
    <n v="8274.66"/>
    <n v="0"/>
    <n v="0"/>
    <n v="0"/>
    <n v="0"/>
    <n v="1643725.34"/>
    <n v="0"/>
    <n v="1652000"/>
  </r>
  <r>
    <s v="5352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52"/>
    <s v="Instalación, reparación y mantenimiento de mobiliario y equipo de administración, educacional y recreativo"/>
    <s v="35201"/>
    <s v="INSTALACI?N, REPARACI?N Y MANTENIMIENTO DE MOBILIARIO Y EQUIPO DE ADMINISTRACI?N, EDUCACIONAL Y RECREATIVO"/>
    <x v="0"/>
    <x v="0"/>
    <n v="3521"/>
    <s v="0012"/>
    <x v="11"/>
    <s v="0038"/>
    <s v="DESPACHO DE LA COORDINACIÓN GENERAL DE INTELIGENCIA E INNOVACIÓN SOCIAL"/>
    <s v="INSTALACIÓN, REPARACIÓN Y MANTENIMIENTO DE MOBILIARIO Y EQUIPO DE ADMINISTRACIÓN, EDUCACIONAL Y RECREATIVO-RECURSOS FISCALES-SIN DESCRIPCIÓN PARA DESTINOS 00"/>
    <n v="30000"/>
    <n v="0"/>
    <n v="30000"/>
    <n v="30000"/>
    <n v="0"/>
    <n v="0"/>
    <n v="0"/>
    <n v="0"/>
    <n v="0"/>
    <n v="0"/>
    <n v="30000"/>
    <n v="0"/>
    <n v="30000"/>
  </r>
  <r>
    <s v="5353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53"/>
    <s v="Instalación, reparación y mantenimiento de equipo de cómputo y tecnología de la información"/>
    <s v="35301"/>
    <s v="INSTALACI?N, REPARACI?N Y MANTENIMIENTO DE EQUIPO DE C?MPUTO Y TECNOLOG?A DE LA INFORMACI?N"/>
    <x v="0"/>
    <x v="0"/>
    <n v="3531"/>
    <s v="0012"/>
    <x v="11"/>
    <s v="0038"/>
    <s v="DESPACHO DE LA COORDINACIÓN GENERAL DE INTELIGENCIA E INNOVACIÓN SOCIAL"/>
    <s v="INSTALACIÓN, REPARACIÓN Y MANTENIMIENTO DE EQUIPO DE CÓMPUTO Y TECNOLOGÍA DE LA INFORMACIÓN-RECURSOS FISCALES-SIN DESCRIPCIÓN PARA DESTINOS 00"/>
    <n v="1500000"/>
    <n v="0"/>
    <n v="1500000"/>
    <n v="1500000"/>
    <n v="0"/>
    <n v="0"/>
    <n v="0"/>
    <n v="0"/>
    <n v="0"/>
    <n v="0"/>
    <n v="1500000"/>
    <n v="0"/>
    <n v="1500000"/>
  </r>
  <r>
    <s v="5521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de Capital"/>
    <n v="5000"/>
    <s v="BIENES MUEBLES, INMUEBLES E INTANGIBLES"/>
    <s v="66"/>
    <s v="DESPACHO DE LA COORDINACIÓN GENERAL DE INTELIGENCIA E INNOVACIÓN SOCIAL"/>
    <s v="521"/>
    <s v="Equipos y aparatos audiovisuales"/>
    <s v="52101"/>
    <s v="EQUIPOS Y APARATOS AUDIOVISUALES"/>
    <x v="0"/>
    <x v="0"/>
    <n v="5211"/>
    <s v="0012"/>
    <x v="11"/>
    <s v="0038"/>
    <s v="DESPACHO DE LA COORDINACIÓN GENERAL DE INTELIGENCIA E INNOVACIÓN SOCIAL"/>
    <s v="EQUIPOS Y APARATOS AUDIOVISUALES-RECURSOS FISCALES-SIN DESCRIPCIÓN PARA DESTINOS 00"/>
    <n v="100000"/>
    <n v="0"/>
    <n v="100000"/>
    <n v="100000"/>
    <n v="0"/>
    <n v="0"/>
    <n v="0"/>
    <n v="0"/>
    <n v="0"/>
    <n v="0"/>
    <n v="100000"/>
    <n v="0"/>
    <n v="100000"/>
  </r>
  <r>
    <s v="5565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de Capital"/>
    <n v="5000"/>
    <s v="BIENES MUEBLES, INMUEBLES E INTANGIBLES"/>
    <s v="66"/>
    <s v="DESPACHO DE LA COORDINACIÓN GENERAL DE INTELIGENCIA E INNOVACIÓN SOCIAL"/>
    <s v="565"/>
    <s v="Equipo de comunicación y telecomunicación"/>
    <s v="56501"/>
    <s v="EQUIPO DE COMUNICACI?N Y TELECOMUNICACI?N"/>
    <x v="0"/>
    <x v="0"/>
    <n v="5651"/>
    <s v="0012"/>
    <x v="11"/>
    <s v="0038"/>
    <s v="DESPACHO DE LA COORDINACIÓN GENERAL DE INTELIGENCIA E INNOVACIÓN SOCIAL"/>
    <s v="EQUIPO DE COMUNICACIÓN Y TELECOMUNICACIÓN-RECURSOS FISCALES-SIN DESCRIPCIÓN PARA DESTINOS 00"/>
    <n v="1500000"/>
    <n v="0"/>
    <n v="1500000"/>
    <n v="1500000"/>
    <n v="0"/>
    <n v="0"/>
    <n v="0"/>
    <n v="0"/>
    <n v="0"/>
    <n v="0"/>
    <n v="1500000"/>
    <n v="0"/>
    <n v="1500000"/>
  </r>
  <r>
    <s v="5565106678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de Capital"/>
    <n v="5000"/>
    <s v="BIENES MUEBLES, INMUEBLES E INTANGIBLES"/>
    <s v="66"/>
    <s v="DESPACHO DE LA COORDINACIÓN GENERAL DE INTELIGENCIA E INNOVACIÓN SOCIAL"/>
    <s v="565"/>
    <s v="Equipo de comunicación y telecomunicación"/>
    <s v="56501"/>
    <s v="EQUIPO DE COMUNICACI?N Y TELECOMUNICACI?N"/>
    <x v="89"/>
    <x v="83"/>
    <n v="5651"/>
    <s v="0012"/>
    <x v="11"/>
    <s v="0038"/>
    <s v="DESPACHO DE LA COORDINACIÓN GENERAL DE INTELIGENCIA E INNOVACIÓN SOCIAL"/>
    <s v="EQUIPO DE COMUNICACIÓN Y TELECOMUNICACIÓN-RECURSOS FISCALES-ANTENAS"/>
    <n v="0"/>
    <n v="5000000"/>
    <n v="5000000"/>
    <n v="5000000"/>
    <n v="0"/>
    <n v="0"/>
    <n v="0"/>
    <n v="0"/>
    <n v="0"/>
    <n v="0"/>
    <n v="5000000"/>
    <n v="0"/>
    <n v="5000000"/>
  </r>
  <r>
    <s v="5569106659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de Capital"/>
    <n v="5000"/>
    <s v="BIENES MUEBLES, INMUEBLES E INTANGIBLES"/>
    <s v="66"/>
    <s v="DESPACHO DE LA COORDINACIÓN GENERAL DE INTELIGENCIA E INNOVACIÓN SOCIAL"/>
    <s v="569"/>
    <s v="Otros equipos"/>
    <s v="56901"/>
    <s v="OTROS EQUIPOS"/>
    <x v="90"/>
    <x v="50"/>
    <n v="5691"/>
    <s v="0012"/>
    <x v="11"/>
    <s v="0038"/>
    <s v="DESPACHO DE LA COORDINACIÓN GENERAL DE INTELIGENCIA E INNOVACIÓN SOCIAL"/>
    <s v="OTROS EQUIPOS-RECURSOS FISCALES-C5"/>
    <n v="145000000"/>
    <n v="0"/>
    <n v="145000000"/>
    <n v="145000000"/>
    <n v="0"/>
    <n v="0"/>
    <n v="144999999.77000001"/>
    <n v="0"/>
    <n v="0"/>
    <n v="0"/>
    <n v="145000000"/>
    <n v="0"/>
    <n v="145000000"/>
  </r>
  <r>
    <s v="5591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de Capital"/>
    <n v="5000"/>
    <s v="BIENES MUEBLES, INMUEBLES E INTANGIBLES"/>
    <s v="66"/>
    <s v="DESPACHO DE LA COORDINACIÓN GENERAL DE INTELIGENCIA E INNOVACIÓN SOCIAL"/>
    <s v="591"/>
    <s v="Software"/>
    <s v="59101"/>
    <s v="SOFTWARE"/>
    <x v="0"/>
    <x v="0"/>
    <n v="5911"/>
    <s v="0012"/>
    <x v="11"/>
    <s v="0038"/>
    <s v="DESPACHO DE LA COORDINACIÓN GENERAL DE INTELIGENCIA E INNOVACIÓN SOCIAL"/>
    <s v="SOFTWARE-RECURSOS FISCALES-SIN DESCRIPCIÓN PARA DESTINOS 00"/>
    <n v="9650000"/>
    <n v="0"/>
    <n v="9650000"/>
    <n v="9650000"/>
    <n v="0"/>
    <n v="0"/>
    <n v="0"/>
    <n v="0"/>
    <n v="0"/>
    <n v="0"/>
    <n v="9650000"/>
    <n v="0"/>
    <n v="9650000"/>
  </r>
  <r>
    <s v="5591106663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de Capital"/>
    <n v="5000"/>
    <s v="BIENES MUEBLES, INMUEBLES E INTANGIBLES"/>
    <s v="66"/>
    <s v="DESPACHO DE LA COORDINACIÓN GENERAL DE INTELIGENCIA E INNOVACIÓN SOCIAL"/>
    <s v="591"/>
    <s v="Software"/>
    <s v="59101"/>
    <s v="SOFTWARE"/>
    <x v="91"/>
    <x v="84"/>
    <n v="5911"/>
    <s v="0012"/>
    <x v="11"/>
    <s v="0038"/>
    <s v="DESPACHO DE LA COORDINACIÓN GENERAL DE INTELIGENCIA E INNOVACIÓN SOCIAL"/>
    <s v="SOFTWARE-RECURSOS FISCALES-SOFTWARE CONTABLE"/>
    <n v="1400000"/>
    <n v="0"/>
    <n v="1400000"/>
    <n v="1400000"/>
    <n v="0"/>
    <n v="0"/>
    <n v="0"/>
    <n v="0"/>
    <n v="0"/>
    <n v="0"/>
    <n v="1400000"/>
    <n v="0"/>
    <n v="1400000"/>
  </r>
  <r>
    <s v="5597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de Capital"/>
    <n v="5000"/>
    <s v="BIENES MUEBLES, INMUEBLES E INTANGIBLES"/>
    <s v="66"/>
    <s v="DESPACHO DE LA COORDINACIÓN GENERAL DE INTELIGENCIA E INNOVACIÓN SOCIAL"/>
    <s v="597"/>
    <s v="Licencias informáticas e intelectuales"/>
    <s v="59701"/>
    <s v="LICENCIAS INFORM?TICAS E INTELECTUALES"/>
    <x v="0"/>
    <x v="0"/>
    <n v="5971"/>
    <s v="0012"/>
    <x v="11"/>
    <s v="0038"/>
    <s v="DESPACHO DE LA COORDINACIÓN GENERAL DE INTELIGENCIA E INNOVACIÓN SOCIAL"/>
    <s v="LICENCIAS INFORMÁTICAS E INTELECTUALES-RECURSOS FISCALES-SIN DESCRIPCIÓN PARA DESTINOS 00"/>
    <n v="10000000"/>
    <n v="0"/>
    <n v="10000000"/>
    <n v="10000000"/>
    <n v="0"/>
    <n v="795735.48"/>
    <n v="522000"/>
    <n v="0"/>
    <n v="0"/>
    <n v="0"/>
    <n v="9204264.5199999996"/>
    <n v="0"/>
    <n v="10000000"/>
  </r>
  <r>
    <s v="542110670011"/>
    <s v="RECURSOS FISCALES 2026"/>
    <s v="02"/>
    <s v="Desarrollo Social"/>
    <s v="0206"/>
    <s v="Proteccion social"/>
    <s v="020608"/>
    <s v="_x0009_Otros Grupos Vulnerables"/>
    <s v="E"/>
    <s v="Actividades del sector público, que realiza en for"/>
    <n v="2"/>
    <s v="TLAJO CERCANO"/>
    <s v="Gasto Corriente"/>
    <n v="4000"/>
    <s v="TRANSFERENCIAS, ASIGNACIONES, SUBSIDIOS Y OTRAS AYUDAS"/>
    <s v="67"/>
    <s v="ATENCIÓN PARA PERSONAS CON DISCAPACIDAD INTELECTUAL"/>
    <s v="421"/>
    <s v="Transferencias otorgadas a entidades paraestatales no empresariales y no financieras"/>
    <s v="42101"/>
    <s v="TRANSFERENCIAS OTORGADAS A ENTIDADES PARAESTATALES NO EMPRESARIALES Y NO FINANCIERAS"/>
    <x v="0"/>
    <x v="0"/>
    <n v="4211"/>
    <s v="0013"/>
    <x v="12"/>
    <s v="0039"/>
    <s v="CENTRO DE ESTIMULACIÓN PARA PERSONAS CON"/>
    <s v="TRANSFERENCIAS OTORGADAS A ENTIDADES PARAESTATALES NO EMPRESARIALES Y NO FINANCIERAS-RECURSOS FISCALES-SIN DESCRIPCIÓN PARA DESTINOS 00"/>
    <n v="14767344.140000001"/>
    <n v="0"/>
    <n v="14767344.140000001"/>
    <n v="14767344.140000001"/>
    <n v="0"/>
    <n v="0"/>
    <n v="0"/>
    <n v="0"/>
    <n v="1230612.01"/>
    <n v="1230612.01"/>
    <n v="14767344.140000001"/>
    <n v="0"/>
    <n v="14767344.140000001"/>
  </r>
  <r>
    <s v="542110680011"/>
    <s v="RECURSOS FISCALES 2026"/>
    <s v="02"/>
    <s v="Desarrollo Social"/>
    <s v="0204"/>
    <s v="Recreacion, cultura y otras manifestaciones sociales"/>
    <s v="020401"/>
    <s v="_x0009_Deporte y Recreación"/>
    <s v="E"/>
    <s v="Actividades del sector público, que realiza en for"/>
    <n v="2"/>
    <s v="TLAJO CERCANO"/>
    <s v="Gasto Corriente"/>
    <n v="4000"/>
    <s v="TRANSFERENCIAS, ASIGNACIONES, SUBSIDIOS Y OTRAS AYUDAS"/>
    <s v="68"/>
    <s v="ACTIVIDADES DEPORTIVAS Y RECREATIVAS EN EL MUNICIPIO"/>
    <s v="421"/>
    <s v="Transferencias otorgadas a entidades paraestatales no empresariales y no financieras"/>
    <s v="42101"/>
    <s v="TRANSFERENCIAS OTORGADAS A ENTIDADES PARAESTATALES NO EMPRESARIALES Y NO FINANCIERAS"/>
    <x v="0"/>
    <x v="0"/>
    <n v="4211"/>
    <s v="0014"/>
    <x v="13"/>
    <s v="0040"/>
    <s v="CONSEJO MUNICIPAL DEL DEPORTE"/>
    <s v="TRANSFERENCIAS OTORGADAS A ENTIDADES PARAESTATALES NO EMPRESARIALES Y NO FINANCIERAS-RECURSOS FISCALES-SIN DESCRIPCIÓN PARA DESTINOS 00"/>
    <n v="20803650"/>
    <n v="0"/>
    <n v="20803650"/>
    <n v="20803650"/>
    <n v="0"/>
    <n v="0"/>
    <n v="0"/>
    <n v="1778001.05"/>
    <n v="3557160.02"/>
    <n v="3557160.02"/>
    <n v="20803650"/>
    <n v="3000000"/>
    <n v="23803650"/>
  </r>
  <r>
    <s v="542110690011"/>
    <s v="RECURSOS FISCALES 2026"/>
    <s v="02"/>
    <s v="Desarrollo Social"/>
    <s v="0204"/>
    <s v="Recreacion, cultura y otras manifestaciones sociales"/>
    <s v="020401"/>
    <s v="_x0009_Deporte y Recreación"/>
    <s v="E"/>
    <s v="Actividades del sector público, que realiza en for"/>
    <n v="1"/>
    <s v="TLAJO DE PAZ"/>
    <s v="Gasto Corriente"/>
    <n v="4000"/>
    <s v="TRANSFERENCIAS, ASIGNACIONES, SUBSIDIOS Y OTRAS AYUDAS"/>
    <s v="69"/>
    <s v="PROGRAMAS Y ACCIONES CULTURALES, RECREATIVOS Y DEPORTIVAS"/>
    <s v="421"/>
    <s v="Transferencias otorgadas a entidades paraestatales no empresariales y no financieras"/>
    <s v="42101"/>
    <s v="TRANSFERENCIAS OTORGADAS A ENTIDADES PARAESTATALES NO EMPRESARIALES Y NO FINANCIERAS"/>
    <x v="0"/>
    <x v="0"/>
    <n v="4211"/>
    <s v="0015"/>
    <x v="14"/>
    <s v="0041"/>
    <s v="INSTITUTO DE ALTERNATIVAS PARA LOS JÓVEN"/>
    <s v="TRANSFERENCIAS OTORGADAS A ENTIDADES PARAESTATALES NO EMPRESARIALES Y NO FINANCIERAS-RECURSOS FISCALES-SIN DESCRIPCIÓN PARA DESTINOS 00"/>
    <n v="9828000"/>
    <n v="0"/>
    <n v="9828000"/>
    <n v="9828000"/>
    <n v="0"/>
    <n v="0"/>
    <n v="0"/>
    <n v="13491.39"/>
    <n v="27334.92"/>
    <n v="27334.92"/>
    <n v="9828000"/>
    <n v="1000000"/>
    <n v="10828000"/>
  </r>
  <r>
    <s v="542110700011"/>
    <s v="RECURSOS FISCALES 2026"/>
    <s v="02"/>
    <s v="Desarrollo Social"/>
    <s v="0206"/>
    <s v="Proteccion social"/>
    <s v="020608"/>
    <s v="_x0009_Otros Grupos Vulnerables"/>
    <s v="E"/>
    <s v="Actividades del sector público, que realiza en for"/>
    <n v="1"/>
    <s v="TLAJO DE PAZ"/>
    <s v="Gasto Corriente"/>
    <n v="4000"/>
    <s v="TRANSFERENCIAS, ASIGNACIONES, SUBSIDIOS Y OTRAS AYUDAS"/>
    <s v="70"/>
    <s v="ATENCION A MUJERES DEL MUNICIPIO"/>
    <s v="421"/>
    <s v="Transferencias otorgadas a entidades paraestatales no empresariales y no financieras"/>
    <s v="42101"/>
    <s v="TRANSFERENCIAS OTORGADAS A ENTIDADES PARAESTATALES NO EMPRESARIALES Y NO FINANCIERAS"/>
    <x v="0"/>
    <x v="0"/>
    <n v="4211"/>
    <s v="0016"/>
    <x v="15"/>
    <s v="0042"/>
    <s v="INSTITUTO MUNICIPAL DE LA MUJER TLAJOMUL"/>
    <s v="TRANSFERENCIAS OTORGADAS A ENTIDADES PARAESTATALES NO EMPRESARIALES Y NO FINANCIERAS-RECURSOS FISCALES-SIN DESCRIPCIÓN PARA DESTINOS 00"/>
    <n v="7750016.75"/>
    <n v="0"/>
    <n v="7750016.75"/>
    <n v="7750016.75"/>
    <n v="0"/>
    <n v="0"/>
    <n v="0"/>
    <n v="1819459.21"/>
    <n v="1839619.25"/>
    <n v="1039619.25"/>
    <n v="7750016.75"/>
    <n v="0"/>
    <n v="7750016.75"/>
  </r>
  <r>
    <s v="542110710011"/>
    <s v="RECURSOS FISCALES 2026"/>
    <s v="02"/>
    <s v="Desarrollo Social"/>
    <s v="0206"/>
    <s v="Proteccion social"/>
    <s v="020603"/>
    <s v="_x0009_Familia e Hijos"/>
    <s v="E"/>
    <s v="Actividades del sector público, que realiza en for"/>
    <n v="1"/>
    <s v="TLAJO DE PAZ"/>
    <s v="Gasto Corriente"/>
    <n v="4000"/>
    <s v="TRANSFERENCIAS, ASIGNACIONES, SUBSIDIOS Y OTRAS AYUDAS"/>
    <s v="71"/>
    <s v="SISTEMA INTEGRAL PARA EL DESARROLLO DE LA FAMILIA"/>
    <s v="421"/>
    <s v="Transferencias otorgadas a entidades paraestatales no empresariales y no financieras"/>
    <s v="42101"/>
    <s v="TRANSFERENCIAS OTORGADAS A ENTIDADES PARAESTATALES NO EMPRESARIALES Y NO FINANCIERAS"/>
    <x v="0"/>
    <x v="0"/>
    <n v="4211"/>
    <s v="0017"/>
    <x v="16"/>
    <s v="0043"/>
    <s v="SISTEMA INTEGRAL PARA EL DESARROLLO DE L"/>
    <s v="TRANSFERENCIAS OTORGADAS A ENTIDADES PARAESTATALES NO EMPRESARIALES Y NO FINANCIERAS-RECURSOS FISCALES-SIN DESCRIPCIÓN PARA DESTINOS 00"/>
    <n v="99750000"/>
    <n v="0"/>
    <n v="99750000"/>
    <n v="99750000"/>
    <n v="0"/>
    <n v="0"/>
    <n v="0"/>
    <n v="16625000"/>
    <n v="16625000"/>
    <n v="16625000"/>
    <n v="99750000"/>
    <n v="6800000"/>
    <n v="106550000"/>
  </r>
  <r>
    <s v="533110720011"/>
    <s v="RECURSOS FISCALES 2026"/>
    <s v="01"/>
    <s v="Gobierno"/>
    <s v="0103"/>
    <s v="Coordinacion de la politica de gobierno"/>
    <s v="010304"/>
    <s v="_x0009_Función Pública"/>
    <s v="G"/>
    <s v="Actividades destinadas a la reglamentación, verifi"/>
    <n v="4"/>
    <s v="TLAJO EFICIENTE"/>
    <s v="Gasto Corriente"/>
    <n v="3000"/>
    <s v="SERVICIOS GENERALES"/>
    <s v="72"/>
    <s v="ACOMPAÑAMIENTO EN AUDITORIAS"/>
    <s v="331"/>
    <s v="Servicios legales, de contabilidad, auditoría y relacionados"/>
    <s v="33101"/>
    <s v="SERVICIOS LEGALES, DE CONTABILIDAD, AUDITOR?A Y RELACIONADOS"/>
    <x v="0"/>
    <x v="0"/>
    <n v="3311"/>
    <s v="0019"/>
    <x v="17"/>
    <s v="0045"/>
    <s v="ORGANO INTERNO DE CONTROL"/>
    <s v="SERVICIOS LEGALES, DE CONTABILIDAD, AUDITORÍA Y RELACIONADOS-RECURSOS FISCALES-SIN DESCRIPCIÓN PARA DESTINOS 00"/>
    <n v="0"/>
    <n v="1500000"/>
    <n v="1500000"/>
    <n v="1500000"/>
    <n v="0"/>
    <n v="293538.03000000003"/>
    <n v="0"/>
    <n v="0"/>
    <n v="0"/>
    <n v="0"/>
    <n v="1206461.97"/>
    <n v="0"/>
    <n v="1500000"/>
  </r>
  <r>
    <s v="533410720011"/>
    <s v="RECURSOS FISCALES 2026"/>
    <s v="01"/>
    <s v="Gobierno"/>
    <s v="0103"/>
    <s v="Coordinacion de la politica de gobierno"/>
    <s v="010304"/>
    <s v="_x0009_Función Pública"/>
    <s v="G"/>
    <s v="Actividades destinadas a la reglamentación, verifi"/>
    <n v="4"/>
    <s v="TLAJO EFICIENTE"/>
    <s v="Gasto Corriente"/>
    <n v="3000"/>
    <s v="SERVICIOS GENERALES"/>
    <s v="72"/>
    <s v="ACOMPAÑAMIENTO EN AUDITORIAS"/>
    <s v="334"/>
    <s v="Servicios de capacitación"/>
    <s v="33401"/>
    <s v="SERVICIOS DE CAPACITACI?N"/>
    <x v="0"/>
    <x v="0"/>
    <n v="3341"/>
    <s v="0019"/>
    <x v="17"/>
    <s v="0045"/>
    <s v="ORGANO INTERNO DE CONTROL"/>
    <s v="SERVICIOS DE CAPACITACIÓN-RECURSOS FISCALES-SIN DESCRIPCIÓN PARA DESTINOS 00"/>
    <n v="0"/>
    <n v="500000"/>
    <n v="500000"/>
    <n v="500000"/>
    <n v="0"/>
    <n v="0"/>
    <n v="0"/>
    <n v="0"/>
    <n v="0"/>
    <n v="0"/>
    <n v="500000"/>
    <n v="0"/>
    <n v="500000"/>
  </r>
  <r>
    <s v="542110740011"/>
    <s v="RECURSOS FISCALES 2026"/>
    <s v="02"/>
    <s v="Desarrollo Social"/>
    <s v="0203"/>
    <s v="Salud"/>
    <s v="020301"/>
    <s v="_x0009_Prestación de Servicios de Salud a la Comunidad"/>
    <s v="E"/>
    <s v="Actividades del sector público, que realiza en for"/>
    <n v="2"/>
    <s v="TLAJO CERCANO"/>
    <s v="Gasto Corriente"/>
    <n v="4000"/>
    <s v="TRANSFERENCIAS, ASIGNACIONES, SUBSIDIOS Y OTRAS AYUDAS"/>
    <n v="74"/>
    <s v="SERVICIOS DE SALUD DEL MUNICIPIO"/>
    <n v="421"/>
    <s v="Transferencias otorgadas a entidades paraestatales no empresariales y no financieras"/>
    <n v="42101"/>
    <s v="TRANSFERENCIAS OTORGADAS A ENTIDADES PARAESTATALES NO EMPRESARIALES Y NO FINANCIERAS"/>
    <x v="0"/>
    <x v="0"/>
    <n v="4211"/>
    <s v="0020"/>
    <x v="18"/>
    <s v="0047"/>
    <s v="SERVICIOS DE SALUD DEL MUNICIPIO DE TLAJOMULCO DE ZUÑIGA, JALISCO"/>
    <s v="TRANSFERENCIAS OTORGADAS A ENTIDADES PARAESTATALES NO EMPRESARIALES Y NO FINANCIERAS-RECURSOS FISCALES-SIN DESCRIPCIÓN PARA DESTINOS 00"/>
    <n v="0"/>
    <n v="225000000"/>
    <n v="225000000"/>
    <n v="225000000"/>
    <n v="0"/>
    <n v="0"/>
    <n v="0"/>
    <n v="0"/>
    <n v="0"/>
    <n v="0"/>
    <n v="225000000"/>
    <n v="0"/>
    <n v="2250000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9">
  <r>
    <x v="0"/>
    <s v="01"/>
    <x v="0"/>
    <s v="0103"/>
    <x v="0"/>
    <s v="010304"/>
    <x v="0"/>
    <x v="0"/>
    <x v="0"/>
    <n v="6"/>
    <x v="0"/>
    <x v="0"/>
    <x v="0"/>
    <x v="0"/>
    <s v="01"/>
    <x v="0"/>
    <s v="441"/>
    <s v="Ayudas sociales a personas"/>
    <s v="44101"/>
    <x v="0"/>
    <s v="00"/>
    <x v="0"/>
    <x v="0"/>
    <s v="0001"/>
    <x v="0"/>
    <s v="0001"/>
    <s v="SECRETARÍA PARTICULAR DE PRESIDENCIA"/>
    <s v="AYUDAS SOCIALES A PERSONAS-RECURSOS FISCALES-SIN DESCRIPCIÓN PARA DESTINOS 00"/>
    <n v="3800000"/>
    <n v="0"/>
    <n v="3800000"/>
    <n v="0"/>
    <n v="0"/>
    <n v="180000"/>
    <n v="206000"/>
    <n v="206000"/>
    <n v="3800000"/>
    <n v="0"/>
    <n v="3800000"/>
  </r>
  <r>
    <x v="0"/>
    <s v="01"/>
    <x v="0"/>
    <s v="0103"/>
    <x v="0"/>
    <s v="010304"/>
    <x v="0"/>
    <x v="0"/>
    <x v="0"/>
    <n v="6"/>
    <x v="0"/>
    <x v="0"/>
    <x v="0"/>
    <x v="0"/>
    <s v="01"/>
    <x v="0"/>
    <s v="445"/>
    <s v="Ayudas sociales a instituciones sin fines de lucro"/>
    <s v="44501"/>
    <x v="1"/>
    <s v="04"/>
    <x v="1"/>
    <x v="1"/>
    <s v="0001"/>
    <x v="0"/>
    <s v="0001"/>
    <s v="SECRETARÍA PARTICULAR DE PRESIDENCIA"/>
    <s v="AYUDAS SOCIALES A INSTITUCIONES SIN FINES DE LUCRO-RECURSOS FISCALES-TELETON"/>
    <n v="1000000"/>
    <n v="0"/>
    <n v="1000000"/>
    <n v="0"/>
    <n v="0"/>
    <n v="0"/>
    <n v="0"/>
    <n v="0"/>
    <n v="1000000"/>
    <n v="0"/>
    <n v="1000000"/>
  </r>
  <r>
    <x v="0"/>
    <s v="01"/>
    <x v="0"/>
    <s v="0103"/>
    <x v="0"/>
    <s v="010304"/>
    <x v="0"/>
    <x v="0"/>
    <x v="0"/>
    <n v="6"/>
    <x v="0"/>
    <x v="0"/>
    <x v="0"/>
    <x v="0"/>
    <s v="01"/>
    <x v="0"/>
    <s v="445"/>
    <s v="Ayudas sociales a instituciones sin fines de lucro"/>
    <s v="44501"/>
    <x v="1"/>
    <s v="05"/>
    <x v="2"/>
    <x v="1"/>
    <s v="0001"/>
    <x v="0"/>
    <s v="0001"/>
    <s v="SECRETARÍA PARTICULAR DE PRESIDENCIA"/>
    <s v="AYUDAS SOCIALES A INSTITUCIONES SIN FINES DE LUCRO-RECURSOS FISCALES-FIESTAS DE OCTUBRE"/>
    <n v="500000"/>
    <n v="0"/>
    <n v="500000"/>
    <n v="0"/>
    <n v="0"/>
    <n v="0"/>
    <n v="0"/>
    <n v="0"/>
    <n v="500000"/>
    <n v="0"/>
    <n v="500000"/>
  </r>
  <r>
    <x v="0"/>
    <s v="01"/>
    <x v="0"/>
    <s v="0103"/>
    <x v="0"/>
    <s v="010304"/>
    <x v="0"/>
    <x v="0"/>
    <x v="0"/>
    <n v="6"/>
    <x v="0"/>
    <x v="0"/>
    <x v="0"/>
    <x v="0"/>
    <s v="01"/>
    <x v="0"/>
    <s v="445"/>
    <s v="Ayudas sociales a instituciones sin fines de lucro"/>
    <s v="44501"/>
    <x v="1"/>
    <s v="06"/>
    <x v="3"/>
    <x v="1"/>
    <s v="0001"/>
    <x v="0"/>
    <s v="0001"/>
    <s v="SECRETARÍA PARTICULAR DE PRESIDENCIA"/>
    <s v="AYUDAS SOCIALES A INSTITUCIONES SIN FINES DE LUCRO-RECURSOS FISCALES-ALDEA PASITOS"/>
    <n v="240000"/>
    <n v="0"/>
    <n v="240000"/>
    <n v="0"/>
    <n v="0"/>
    <n v="0"/>
    <n v="0"/>
    <n v="0"/>
    <n v="240000"/>
    <n v="0"/>
    <n v="240000"/>
  </r>
  <r>
    <x v="0"/>
    <s v="01"/>
    <x v="0"/>
    <s v="0103"/>
    <x v="0"/>
    <s v="010304"/>
    <x v="0"/>
    <x v="0"/>
    <x v="0"/>
    <n v="6"/>
    <x v="0"/>
    <x v="0"/>
    <x v="0"/>
    <x v="0"/>
    <s v="01"/>
    <x v="0"/>
    <s v="445"/>
    <s v="Ayudas sociales a instituciones sin fines de lucro"/>
    <s v="44501"/>
    <x v="1"/>
    <s v="07"/>
    <x v="4"/>
    <x v="1"/>
    <s v="0001"/>
    <x v="0"/>
    <s v="0001"/>
    <s v="SECRETARÍA PARTICULAR DE PRESIDENCIA"/>
    <s v="AYUDAS SOCIALES A INSTITUCIONES SIN FINES DE LUCRO-RECURSOS FISCALES-BIBLIOREFRI"/>
    <n v="60000"/>
    <n v="0"/>
    <n v="60000"/>
    <n v="0"/>
    <n v="0"/>
    <n v="0"/>
    <n v="0"/>
    <n v="0"/>
    <n v="60000"/>
    <n v="0"/>
    <n v="60000"/>
  </r>
  <r>
    <x v="0"/>
    <s v="01"/>
    <x v="0"/>
    <s v="0103"/>
    <x v="0"/>
    <s v="010304"/>
    <x v="0"/>
    <x v="0"/>
    <x v="0"/>
    <n v="4"/>
    <x v="1"/>
    <x v="0"/>
    <x v="1"/>
    <x v="1"/>
    <s v="02"/>
    <x v="1"/>
    <s v="211"/>
    <s v="Materiales, útiles y equipos menores de oficina"/>
    <s v="21101"/>
    <x v="2"/>
    <s v="00"/>
    <x v="0"/>
    <x v="2"/>
    <s v="0002"/>
    <x v="1"/>
    <s v="0002"/>
    <s v="DIRECCIÓN EJECUTIVA DE LA SECRETARIA GENERAL"/>
    <s v="MATERIALES, ÚTILES Y EQUIPOS MENORES DE OFICINA-RECURSOS FISCALES-SIN DESCRIPCIÓN PARA DESTINOS 00"/>
    <n v="10000"/>
    <n v="0"/>
    <n v="10000"/>
    <n v="0"/>
    <n v="0"/>
    <n v="0"/>
    <n v="0"/>
    <n v="0"/>
    <n v="10000"/>
    <n v="0"/>
    <n v="10000"/>
  </r>
  <r>
    <x v="0"/>
    <s v="01"/>
    <x v="0"/>
    <s v="0103"/>
    <x v="0"/>
    <s v="010304"/>
    <x v="0"/>
    <x v="0"/>
    <x v="0"/>
    <n v="4"/>
    <x v="1"/>
    <x v="0"/>
    <x v="1"/>
    <x v="1"/>
    <s v="02"/>
    <x v="1"/>
    <s v="221"/>
    <s v="Productos alimenticios para personas"/>
    <s v="22101"/>
    <x v="3"/>
    <s v="00"/>
    <x v="0"/>
    <x v="3"/>
    <s v="0002"/>
    <x v="1"/>
    <s v="0002"/>
    <s v="DIRECCIÓN EJECUTIVA DE LA SECRETARIA GENERAL"/>
    <s v="PRODUCTOS ALIMENTICIOS PARA PERSONAS-RECURSOS FISCALES-SIN DESCRIPCIÓN PARA DESTINOS 00"/>
    <n v="10000"/>
    <n v="0"/>
    <n v="10000"/>
    <n v="0"/>
    <n v="0"/>
    <n v="0"/>
    <n v="0"/>
    <n v="0"/>
    <n v="10000"/>
    <n v="0"/>
    <n v="10000"/>
  </r>
  <r>
    <x v="0"/>
    <s v="01"/>
    <x v="0"/>
    <s v="0103"/>
    <x v="0"/>
    <s v="010304"/>
    <x v="0"/>
    <x v="0"/>
    <x v="0"/>
    <n v="4"/>
    <x v="1"/>
    <x v="0"/>
    <x v="2"/>
    <x v="2"/>
    <s v="02"/>
    <x v="1"/>
    <s v="331"/>
    <s v="Servicios legales, de contabilidad, auditoría y relacionados"/>
    <s v="33101"/>
    <x v="4"/>
    <s v="00"/>
    <x v="0"/>
    <x v="4"/>
    <s v="0002"/>
    <x v="1"/>
    <s v="0002"/>
    <s v="DIRECCIÓN EJECUTIVA DE LA SECRETARIA GENERAL"/>
    <s v="SERVICIOS LEGALES, DE CONTABILIDAD, AUDITORÍA Y RELACIONADOS-RECURSOS FISCALES-SIN DESCRIPCIÓN PARA DESTINOS 00"/>
    <n v="0"/>
    <n v="500000"/>
    <n v="500000"/>
    <n v="179613.66"/>
    <n v="491237.87"/>
    <n v="0"/>
    <n v="0"/>
    <n v="0"/>
    <n v="320386.33999999997"/>
    <n v="500000"/>
    <n v="1000000"/>
  </r>
  <r>
    <x v="0"/>
    <s v="01"/>
    <x v="0"/>
    <s v="0103"/>
    <x v="0"/>
    <s v="010304"/>
    <x v="0"/>
    <x v="0"/>
    <x v="0"/>
    <n v="4"/>
    <x v="1"/>
    <x v="0"/>
    <x v="2"/>
    <x v="2"/>
    <s v="02"/>
    <x v="1"/>
    <s v="341"/>
    <s v="Servicios financieros y bancarios"/>
    <s v="34101"/>
    <x v="5"/>
    <s v="00"/>
    <x v="0"/>
    <x v="5"/>
    <s v="0002"/>
    <x v="1"/>
    <s v="0002"/>
    <s v="DIRECCIÓN EJECUTIVA DE LA SECRETARIA GENERAL"/>
    <s v="SERVICIOS FINANCIEROS Y BANCARIOS-RECURSOS FISCALES-SIN DESCRIPCIÓN PARA DESTINOS 00"/>
    <n v="2000000"/>
    <n v="500000"/>
    <n v="2500000"/>
    <n v="66699.259999999995"/>
    <n v="20880"/>
    <n v="0"/>
    <n v="0"/>
    <n v="0"/>
    <n v="2433300.7400000002"/>
    <n v="0"/>
    <n v="2500000"/>
  </r>
  <r>
    <x v="0"/>
    <s v="01"/>
    <x v="0"/>
    <s v="0103"/>
    <x v="0"/>
    <s v="010304"/>
    <x v="0"/>
    <x v="1"/>
    <x v="1"/>
    <n v="6"/>
    <x v="0"/>
    <x v="0"/>
    <x v="0"/>
    <x v="0"/>
    <s v="03"/>
    <x v="2"/>
    <s v="448"/>
    <s v="Ayudas por desastres naturales y otros siniestros"/>
    <s v="44801"/>
    <x v="6"/>
    <s v="08"/>
    <x v="5"/>
    <x v="6"/>
    <s v="0002"/>
    <x v="1"/>
    <s v="0002"/>
    <s v="DIRECCIÓN EJECUTIVA DE LA SECRETARIA GENERAL"/>
    <s v="AYUDAS POR DESASTRES NATURALES Y OTROS SINIESTROS-RECURSOS FISCALES-FONDO MUNICIPAL DESASTRES"/>
    <n v="1600000"/>
    <n v="0"/>
    <n v="1600000"/>
    <n v="0"/>
    <n v="0"/>
    <n v="0"/>
    <n v="0"/>
    <n v="0"/>
    <n v="1600000"/>
    <n v="0"/>
    <n v="1600000"/>
  </r>
  <r>
    <x v="0"/>
    <s v="01"/>
    <x v="0"/>
    <s v="0103"/>
    <x v="0"/>
    <s v="010304"/>
    <x v="0"/>
    <x v="1"/>
    <x v="1"/>
    <n v="6"/>
    <x v="0"/>
    <x v="0"/>
    <x v="0"/>
    <x v="0"/>
    <s v="03"/>
    <x v="2"/>
    <s v="448"/>
    <s v="Ayudas por desastres naturales y otros siniestros"/>
    <s v="44801"/>
    <x v="6"/>
    <s v="09"/>
    <x v="6"/>
    <x v="6"/>
    <s v="0002"/>
    <x v="1"/>
    <s v="0002"/>
    <s v="DIRECCIÓN EJECUTIVA DE LA SECRETARIA GENERAL"/>
    <s v="AYUDAS POR DESASTRES NATURALES Y OTROS SINIESTROS-RECURSOS FISCALES-FOEDEN"/>
    <n v="1500000"/>
    <n v="0"/>
    <n v="1500000"/>
    <n v="0"/>
    <n v="0"/>
    <n v="0"/>
    <n v="0"/>
    <n v="0"/>
    <n v="1500000"/>
    <n v="0"/>
    <n v="1500000"/>
  </r>
  <r>
    <x v="0"/>
    <s v="01"/>
    <x v="0"/>
    <s v="0103"/>
    <x v="0"/>
    <s v="010304"/>
    <x v="0"/>
    <x v="0"/>
    <x v="0"/>
    <n v="4"/>
    <x v="1"/>
    <x v="1"/>
    <x v="3"/>
    <x v="3"/>
    <s v="02"/>
    <x v="1"/>
    <s v="581"/>
    <s v="Terrenos"/>
    <s v="58101"/>
    <x v="7"/>
    <s v="00"/>
    <x v="0"/>
    <x v="7"/>
    <s v="0002"/>
    <x v="1"/>
    <s v="0002"/>
    <s v="DIRECCIÓN EJECUTIVA DE LA SECRETARIA GENERAL"/>
    <s v="TERRENOS-RECURSOS FISCALES-SIN DESCRIPCIÓN PARA DESTINOS 00"/>
    <n v="0"/>
    <n v="0"/>
    <n v="0"/>
    <n v="0"/>
    <n v="0"/>
    <n v="0"/>
    <n v="0"/>
    <n v="0"/>
    <n v="0"/>
    <n v="0"/>
    <n v="0"/>
  </r>
  <r>
    <x v="1"/>
    <s v="01"/>
    <x v="0"/>
    <s v="0103"/>
    <x v="0"/>
    <s v="010304"/>
    <x v="0"/>
    <x v="0"/>
    <x v="0"/>
    <n v="4"/>
    <x v="1"/>
    <x v="1"/>
    <x v="3"/>
    <x v="3"/>
    <s v="02"/>
    <x v="1"/>
    <s v="581"/>
    <s v="Terrenos"/>
    <s v="58101"/>
    <x v="7"/>
    <s v="82"/>
    <x v="7"/>
    <x v="7"/>
    <s v="0002"/>
    <x v="1"/>
    <s v="0002"/>
    <s v="DIRECCIÓN EJECUTIVA DE LA SECRETARIA GENERAL"/>
    <s v="TERRENOS-RECURSOS FISCALES-RESERVAS TERRITORIALES"/>
    <n v="0"/>
    <n v="32500000"/>
    <n v="32500000"/>
    <n v="0"/>
    <n v="0"/>
    <n v="0"/>
    <n v="0"/>
    <n v="0"/>
    <n v="32500000"/>
    <n v="0"/>
    <n v="32500000"/>
  </r>
  <r>
    <x v="0"/>
    <s v="01"/>
    <x v="0"/>
    <s v="0103"/>
    <x v="0"/>
    <s v="010305"/>
    <x v="1"/>
    <x v="0"/>
    <x v="0"/>
    <n v="6"/>
    <x v="0"/>
    <x v="0"/>
    <x v="1"/>
    <x v="1"/>
    <s v="04"/>
    <x v="3"/>
    <s v="211"/>
    <s v="Materiales, útiles y equipos menores de oficina"/>
    <s v="21101"/>
    <x v="2"/>
    <s v="00"/>
    <x v="0"/>
    <x v="2"/>
    <s v="0003"/>
    <x v="2"/>
    <s v="0003"/>
    <s v="DESPACHO DE LA SINDICATURA"/>
    <s v="MATERIALES, ÚTILES Y EQUIPOS MENORES DE OFICINA-RECURSOS FISCALES-SIN DESCRIPCIÓN PARA DESTINOS 00"/>
    <n v="20000"/>
    <n v="0"/>
    <n v="20000"/>
    <n v="0"/>
    <n v="0"/>
    <n v="0"/>
    <n v="0"/>
    <n v="0"/>
    <n v="20000"/>
    <n v="0"/>
    <n v="20000"/>
  </r>
  <r>
    <x v="0"/>
    <s v="01"/>
    <x v="0"/>
    <s v="0103"/>
    <x v="0"/>
    <s v="010305"/>
    <x v="1"/>
    <x v="0"/>
    <x v="0"/>
    <n v="6"/>
    <x v="0"/>
    <x v="0"/>
    <x v="1"/>
    <x v="1"/>
    <s v="04"/>
    <x v="3"/>
    <s v="221"/>
    <s v="Productos alimenticios para personas"/>
    <s v="22101"/>
    <x v="3"/>
    <s v="00"/>
    <x v="0"/>
    <x v="3"/>
    <s v="0003"/>
    <x v="2"/>
    <s v="0003"/>
    <s v="DESPACHO DE LA SINDICATURA"/>
    <s v="PRODUCTOS ALIMENTICIOS PARA PERSONAS-RECURSOS FISCALES-SIN DESCRIPCIÓN PARA DESTINOS 00"/>
    <n v="10000"/>
    <n v="0"/>
    <n v="10000"/>
    <n v="0"/>
    <n v="0"/>
    <n v="0"/>
    <n v="0"/>
    <n v="0"/>
    <n v="10000"/>
    <n v="0"/>
    <n v="10000"/>
  </r>
  <r>
    <x v="0"/>
    <s v="01"/>
    <x v="0"/>
    <s v="0103"/>
    <x v="0"/>
    <s v="010305"/>
    <x v="1"/>
    <x v="0"/>
    <x v="0"/>
    <n v="6"/>
    <x v="0"/>
    <x v="0"/>
    <x v="2"/>
    <x v="2"/>
    <s v="04"/>
    <x v="3"/>
    <s v="331"/>
    <s v="Servicios legales, de contabilidad, auditoría y relacionados"/>
    <s v="33101"/>
    <x v="4"/>
    <s v="00"/>
    <x v="0"/>
    <x v="4"/>
    <s v="0003"/>
    <x v="2"/>
    <s v="0003"/>
    <s v="DESPACHO DE LA SINDICATURA"/>
    <s v="SERVICIOS LEGALES, DE CONTABILIDAD, AUDITORÍA Y RELACIONADOS-RECURSOS FISCALES-SIN DESCRIPCIÓN PARA DESTINOS 00"/>
    <n v="3200000"/>
    <n v="0"/>
    <n v="3200000"/>
    <n v="2691158.69"/>
    <n v="821615.37"/>
    <n v="0"/>
    <n v="0"/>
    <n v="0"/>
    <n v="508841.31000000006"/>
    <n v="0"/>
    <n v="3200000"/>
  </r>
  <r>
    <x v="0"/>
    <s v="01"/>
    <x v="0"/>
    <s v="0103"/>
    <x v="0"/>
    <s v="010305"/>
    <x v="1"/>
    <x v="0"/>
    <x v="0"/>
    <n v="6"/>
    <x v="0"/>
    <x v="0"/>
    <x v="2"/>
    <x v="2"/>
    <s v="04"/>
    <x v="3"/>
    <s v="341"/>
    <s v="Servicios financieros y bancarios"/>
    <s v="34101"/>
    <x v="5"/>
    <s v="00"/>
    <x v="0"/>
    <x v="5"/>
    <s v="0003"/>
    <x v="2"/>
    <s v="0003"/>
    <s v="DESPACHO DE LA SINDICATURA"/>
    <s v="SERVICIOS FINANCIEROS Y BANCARIOS-RECURSOS FISCALES-SIN DESCRIPCIÓN PARA DESTINOS 00"/>
    <n v="50000"/>
    <n v="0"/>
    <n v="50000"/>
    <n v="0"/>
    <n v="0"/>
    <n v="0"/>
    <n v="0"/>
    <n v="0"/>
    <n v="50000"/>
    <n v="0"/>
    <n v="50000"/>
  </r>
  <r>
    <x v="0"/>
    <s v="01"/>
    <x v="0"/>
    <s v="0103"/>
    <x v="0"/>
    <s v="010305"/>
    <x v="1"/>
    <x v="0"/>
    <x v="0"/>
    <n v="6"/>
    <x v="0"/>
    <x v="0"/>
    <x v="2"/>
    <x v="2"/>
    <s v="04"/>
    <x v="3"/>
    <s v="344"/>
    <s v="Seguros de responsabilidad patrimonial y fianzas"/>
    <s v="34401"/>
    <x v="8"/>
    <s v="00"/>
    <x v="0"/>
    <x v="8"/>
    <s v="0003"/>
    <x v="2"/>
    <s v="0003"/>
    <s v="DESPACHO DE LA SINDICATURA"/>
    <s v="SEGUROS DE RESPONSABILIDAD PATRIMONIAL Y FIANZAS-RECURSOS FISCALES-SIN DESCRIPCIÓN PARA DESTINOS 00"/>
    <n v="5000"/>
    <n v="0"/>
    <n v="5000"/>
    <n v="0"/>
    <n v="0"/>
    <n v="0"/>
    <n v="0"/>
    <n v="0"/>
    <n v="5000"/>
    <n v="0"/>
    <n v="5000"/>
  </r>
  <r>
    <x v="0"/>
    <s v="01"/>
    <x v="0"/>
    <s v="0103"/>
    <x v="0"/>
    <s v="010304"/>
    <x v="0"/>
    <x v="0"/>
    <x v="0"/>
    <n v="4"/>
    <x v="1"/>
    <x v="0"/>
    <x v="1"/>
    <x v="1"/>
    <s v="05"/>
    <x v="4"/>
    <s v="218"/>
    <s v="Materiales para el registro e identificación de bienes y personas"/>
    <s v="21801"/>
    <x v="9"/>
    <s v="00"/>
    <x v="0"/>
    <x v="9"/>
    <s v="0004"/>
    <x v="3"/>
    <s v="0004"/>
    <s v="DIRECCIÓN DE INGRESOS"/>
    <s v="MATERIALES PARA EL REGISTRO E IDENTIFICACIÓN DE BIENES Y PERSONAS-RECURSOS FISCALES-SIN DESCRIPCIÓN PARA DESTINOS 00"/>
    <n v="5954000"/>
    <n v="0"/>
    <n v="5954000"/>
    <n v="0"/>
    <n v="0"/>
    <n v="0"/>
    <n v="0"/>
    <n v="0"/>
    <n v="5954000"/>
    <n v="0"/>
    <n v="5954000"/>
  </r>
  <r>
    <x v="0"/>
    <s v="01"/>
    <x v="0"/>
    <s v="0103"/>
    <x v="0"/>
    <s v="010304"/>
    <x v="0"/>
    <x v="0"/>
    <x v="0"/>
    <n v="4"/>
    <x v="1"/>
    <x v="0"/>
    <x v="2"/>
    <x v="2"/>
    <s v="05"/>
    <x v="4"/>
    <s v="394"/>
    <s v="Sentencias y resoluciones por autoridad competente"/>
    <s v="39401"/>
    <x v="10"/>
    <s v="00"/>
    <x v="0"/>
    <x v="10"/>
    <s v="0004"/>
    <x v="3"/>
    <s v="0004"/>
    <s v="DIRECCIÓN DE INGRESOS"/>
    <s v="SENTENCIAS Y RESOLUCIONES POR AUTORIDAD COMPETENTE-RECURSOS FISCALES-SIN DESCRIPCIÓN PARA DESTINOS 00"/>
    <n v="0"/>
    <n v="4500000"/>
    <n v="14500000"/>
    <n v="0"/>
    <n v="0"/>
    <n v="0"/>
    <n v="0"/>
    <n v="0"/>
    <n v="14500000"/>
    <n v="0"/>
    <n v="14500000"/>
  </r>
  <r>
    <x v="0"/>
    <s v="01"/>
    <x v="0"/>
    <s v="0103"/>
    <x v="0"/>
    <s v="010304"/>
    <x v="0"/>
    <x v="0"/>
    <x v="0"/>
    <n v="4"/>
    <x v="1"/>
    <x v="0"/>
    <x v="2"/>
    <x v="2"/>
    <s v="05"/>
    <x v="4"/>
    <s v="394"/>
    <s v="Sentencias y resoluciones por autoridad competente"/>
    <s v="39402"/>
    <x v="11"/>
    <s v="00"/>
    <x v="0"/>
    <x v="11"/>
    <s v="0004"/>
    <x v="3"/>
    <s v="0004"/>
    <s v="DIRECCIÓN DE INGRESOS"/>
    <s v="SENTENCIAS Y RESOLUCIONES POR AUTORIDAD COMPETENTE-RECURSOS FISCALES-SIN DESCRIPCIÓN PARA DESTINOS 00"/>
    <n v="150000"/>
    <n v="0"/>
    <n v="150000"/>
    <n v="0"/>
    <n v="0"/>
    <n v="0"/>
    <n v="0"/>
    <n v="0"/>
    <n v="150000"/>
    <n v="0"/>
    <n v="150000"/>
  </r>
  <r>
    <x v="0"/>
    <s v="01"/>
    <x v="0"/>
    <s v="0103"/>
    <x v="0"/>
    <s v="010304"/>
    <x v="0"/>
    <x v="0"/>
    <x v="0"/>
    <n v="4"/>
    <x v="1"/>
    <x v="0"/>
    <x v="1"/>
    <x v="1"/>
    <s v="06"/>
    <x v="5"/>
    <s v="211"/>
    <s v="Materiales, útiles y equipos menores de oficina"/>
    <s v="21101"/>
    <x v="2"/>
    <s v="00"/>
    <x v="0"/>
    <x v="2"/>
    <s v="0004"/>
    <x v="3"/>
    <s v="0005"/>
    <s v="DIRECCIÓN DE PROCESOS ADMINISTRATIVOS Y PROYECTOS"/>
    <s v="MATERIALES, ÚTILES Y EQUIPOS MENORES DE OFICINA-RECURSOS FISCALES-SIN DESCRIPCIÓN PARA DESTINOS 00"/>
    <n v="100000"/>
    <n v="0"/>
    <n v="100000"/>
    <n v="0"/>
    <n v="0"/>
    <n v="1358.1"/>
    <n v="1358.1"/>
    <n v="1358.1"/>
    <n v="100000"/>
    <n v="0"/>
    <n v="100000"/>
  </r>
  <r>
    <x v="0"/>
    <s v="01"/>
    <x v="0"/>
    <s v="0103"/>
    <x v="0"/>
    <s v="010304"/>
    <x v="0"/>
    <x v="0"/>
    <x v="0"/>
    <n v="4"/>
    <x v="1"/>
    <x v="0"/>
    <x v="1"/>
    <x v="1"/>
    <s v="06"/>
    <x v="5"/>
    <s v="214"/>
    <s v="Materiales, útiles y equipos menores de tecnologías de la información y comunicaciones"/>
    <s v="21401"/>
    <x v="12"/>
    <s v="00"/>
    <x v="0"/>
    <x v="12"/>
    <s v="0004"/>
    <x v="3"/>
    <s v="0005"/>
    <s v="DIRECCIÓN DE PROCESOS ADMINISTRATIVOS Y PROYECTOS"/>
    <s v="MATERIALES, ÚTILES Y EQUIPOS MENORES DE TECNOLOGÍAS DE LA INFORMACIÓN Y COMUNICACIONES-RECURSOS FISCALES-SIN DESCRIPCIÓN PARA DESTINOS 00"/>
    <n v="10000"/>
    <n v="0"/>
    <n v="10000"/>
    <n v="0"/>
    <n v="0"/>
    <n v="0"/>
    <n v="0"/>
    <n v="0"/>
    <n v="10000"/>
    <n v="0"/>
    <n v="10000"/>
  </r>
  <r>
    <x v="0"/>
    <s v="01"/>
    <x v="0"/>
    <s v="0103"/>
    <x v="0"/>
    <s v="010304"/>
    <x v="0"/>
    <x v="0"/>
    <x v="0"/>
    <n v="4"/>
    <x v="1"/>
    <x v="0"/>
    <x v="1"/>
    <x v="1"/>
    <s v="06"/>
    <x v="5"/>
    <s v="216"/>
    <s v="Material de limpieza"/>
    <s v="21601"/>
    <x v="13"/>
    <s v="00"/>
    <x v="0"/>
    <x v="13"/>
    <s v="0004"/>
    <x v="3"/>
    <s v="0005"/>
    <s v="DIRECCIÓN DE PROCESOS ADMINISTRATIVOS Y PROYECTOS"/>
    <s v="MATERIAL DE LIMPIEZA-RECURSOS FISCALES-SIN DESCRIPCIÓN PARA DESTINOS 00"/>
    <n v="2000.02"/>
    <n v="0"/>
    <n v="2000.02"/>
    <n v="0"/>
    <n v="0"/>
    <n v="0"/>
    <n v="0"/>
    <n v="0"/>
    <n v="2000.02"/>
    <n v="0"/>
    <n v="2000.02"/>
  </r>
  <r>
    <x v="0"/>
    <s v="01"/>
    <x v="0"/>
    <s v="0103"/>
    <x v="0"/>
    <s v="010304"/>
    <x v="0"/>
    <x v="0"/>
    <x v="0"/>
    <n v="4"/>
    <x v="1"/>
    <x v="0"/>
    <x v="1"/>
    <x v="1"/>
    <s v="06"/>
    <x v="5"/>
    <s v="218"/>
    <s v="Materiales para el registro e identificación de bienes y personas"/>
    <s v="21801"/>
    <x v="9"/>
    <s v="00"/>
    <x v="0"/>
    <x v="9"/>
    <s v="0004"/>
    <x v="3"/>
    <s v="0005"/>
    <s v="DIRECCIÓN DE PROCESOS ADMINISTRATIVOS Y PROYECTOS"/>
    <s v="MATERIALES PARA EL REGISTRO E IDENTIFICACIÓN DE BIENES Y PERSONAS-RECURSOS FISCALES-SIN DESCRIPCIÓN PARA DESTINOS 00"/>
    <n v="5273500"/>
    <n v="-10000"/>
    <n v="5263500"/>
    <n v="4425766.5599999996"/>
    <n v="0"/>
    <n v="0"/>
    <n v="0"/>
    <n v="0"/>
    <n v="837733.44000000041"/>
    <n v="0"/>
    <n v="5263500"/>
  </r>
  <r>
    <x v="0"/>
    <s v="01"/>
    <x v="0"/>
    <s v="0103"/>
    <x v="0"/>
    <s v="010304"/>
    <x v="0"/>
    <x v="0"/>
    <x v="0"/>
    <n v="4"/>
    <x v="1"/>
    <x v="0"/>
    <x v="1"/>
    <x v="1"/>
    <s v="06"/>
    <x v="5"/>
    <s v="221"/>
    <s v="Productos alimenticios para personas"/>
    <s v="22101"/>
    <x v="3"/>
    <s v="00"/>
    <x v="0"/>
    <x v="3"/>
    <s v="0004"/>
    <x v="3"/>
    <s v="0005"/>
    <s v="DIRECCIÓN DE PROCESOS ADMINISTRATIVOS Y PROYECTOS"/>
    <s v="PRODUCTOS ALIMENTICIOS PARA PERSONAS-RECURSOS FISCALES-SIN DESCRIPCIÓN PARA DESTINOS 00"/>
    <n v="25000"/>
    <n v="0"/>
    <n v="25000"/>
    <n v="0"/>
    <n v="0"/>
    <n v="908"/>
    <n v="908"/>
    <n v="908"/>
    <n v="25000"/>
    <n v="0"/>
    <n v="25000"/>
  </r>
  <r>
    <x v="0"/>
    <s v="01"/>
    <x v="0"/>
    <s v="0103"/>
    <x v="0"/>
    <s v="010304"/>
    <x v="0"/>
    <x v="0"/>
    <x v="0"/>
    <n v="4"/>
    <x v="1"/>
    <x v="0"/>
    <x v="1"/>
    <x v="1"/>
    <s v="06"/>
    <x v="5"/>
    <s v="244"/>
    <s v="Madera y productos de madera"/>
    <s v="24401"/>
    <x v="14"/>
    <s v="00"/>
    <x v="0"/>
    <x v="14"/>
    <s v="0004"/>
    <x v="3"/>
    <s v="0005"/>
    <s v="DIRECCIÓN DE PROCESOS ADMINISTRATIVOS Y PROYECTOS"/>
    <s v="MADERA Y PRODUCTOS DE MADERA-RECURSOS FISCALES-SIN DESCRIPCIÓN PARA DESTINOS 00"/>
    <n v="4000"/>
    <n v="0"/>
    <n v="4000"/>
    <n v="0"/>
    <n v="0"/>
    <n v="0"/>
    <n v="0"/>
    <n v="0"/>
    <n v="4000"/>
    <n v="0"/>
    <n v="4000"/>
  </r>
  <r>
    <x v="0"/>
    <s v="01"/>
    <x v="0"/>
    <s v="0103"/>
    <x v="0"/>
    <s v="010304"/>
    <x v="0"/>
    <x v="0"/>
    <x v="0"/>
    <n v="4"/>
    <x v="1"/>
    <x v="0"/>
    <x v="1"/>
    <x v="1"/>
    <s v="06"/>
    <x v="5"/>
    <s v="246"/>
    <s v="Material eléctrico y electrónico"/>
    <s v="24601"/>
    <x v="15"/>
    <s v="00"/>
    <x v="0"/>
    <x v="15"/>
    <s v="0004"/>
    <x v="3"/>
    <s v="0005"/>
    <s v="DIRECCIÓN DE PROCESOS ADMINISTRATIVOS Y PROYECTOS"/>
    <s v="MATERIAL ELÉCTRICO Y ELECTRÓNICO-RECURSOS FISCALES-SIN DESCRIPCIÓN PARA DESTINOS 00"/>
    <n v="500"/>
    <n v="0"/>
    <n v="500"/>
    <n v="0"/>
    <n v="0"/>
    <n v="259"/>
    <n v="259"/>
    <n v="259"/>
    <n v="500"/>
    <n v="0"/>
    <n v="500"/>
  </r>
  <r>
    <x v="0"/>
    <s v="01"/>
    <x v="0"/>
    <s v="0103"/>
    <x v="0"/>
    <s v="010304"/>
    <x v="0"/>
    <x v="0"/>
    <x v="0"/>
    <n v="4"/>
    <x v="1"/>
    <x v="0"/>
    <x v="1"/>
    <x v="1"/>
    <s v="06"/>
    <x v="5"/>
    <s v="247"/>
    <s v="Artículos metálicos para la construcción"/>
    <s v="24701"/>
    <x v="16"/>
    <s v="00"/>
    <x v="0"/>
    <x v="16"/>
    <s v="0004"/>
    <x v="3"/>
    <s v="0005"/>
    <s v="DIRECCIÓN DE PROCESOS ADMINISTRATIVOS Y PROYECTOS"/>
    <s v="ARTÍCULOS METÁLICOS PARA LA CONSTRUCCIÓN-RECURSOS FISCALES-SIN DESCRIPCIÓN PARA DESTINOS 00"/>
    <n v="11000"/>
    <n v="0"/>
    <n v="11000"/>
    <n v="0"/>
    <n v="0"/>
    <n v="0"/>
    <n v="0"/>
    <n v="0"/>
    <n v="11000"/>
    <n v="0"/>
    <n v="11000"/>
  </r>
  <r>
    <x v="0"/>
    <s v="01"/>
    <x v="0"/>
    <s v="0103"/>
    <x v="0"/>
    <s v="010304"/>
    <x v="0"/>
    <x v="0"/>
    <x v="0"/>
    <n v="4"/>
    <x v="1"/>
    <x v="0"/>
    <x v="1"/>
    <x v="1"/>
    <s v="06"/>
    <x v="5"/>
    <s v="272"/>
    <s v="Prendas de seguridad y protección personal"/>
    <s v="27201"/>
    <x v="17"/>
    <s v="00"/>
    <x v="0"/>
    <x v="17"/>
    <s v="0004"/>
    <x v="3"/>
    <s v="0005"/>
    <s v="DIRECCIÓN DE PROCESOS ADMINISTRATIVOS Y PROYECTOS"/>
    <s v="PRENDAS DE SEGURIDAD Y PROTECCIÓN PERSONAL-RECURSOS FISCALES-SIN DESCRIPCIÓN PARA DESTINOS 00"/>
    <n v="15000"/>
    <n v="0"/>
    <n v="15000"/>
    <n v="0"/>
    <n v="0"/>
    <n v="0"/>
    <n v="0"/>
    <n v="0"/>
    <n v="15000"/>
    <n v="0"/>
    <n v="15000"/>
  </r>
  <r>
    <x v="0"/>
    <s v="01"/>
    <x v="0"/>
    <s v="0103"/>
    <x v="0"/>
    <s v="010304"/>
    <x v="0"/>
    <x v="0"/>
    <x v="0"/>
    <n v="4"/>
    <x v="1"/>
    <x v="0"/>
    <x v="1"/>
    <x v="1"/>
    <s v="06"/>
    <x v="5"/>
    <s v="291"/>
    <s v="Herramientas menores"/>
    <s v="29101"/>
    <x v="18"/>
    <s v="00"/>
    <x v="0"/>
    <x v="18"/>
    <s v="0004"/>
    <x v="3"/>
    <s v="0005"/>
    <s v="DIRECCIÓN DE PROCESOS ADMINISTRATIVOS Y PROYECTOS"/>
    <s v="HERRAMIENTAS MENORES-RECURSOS FISCALES-SIN DESCRIPCIÓN PARA DESTINOS 00"/>
    <n v="0"/>
    <n v="10000"/>
    <n v="10000"/>
    <n v="0"/>
    <n v="0"/>
    <n v="499.01"/>
    <n v="499.01"/>
    <n v="499.01"/>
    <n v="10000"/>
    <n v="0"/>
    <n v="10000"/>
  </r>
  <r>
    <x v="0"/>
    <s v="01"/>
    <x v="0"/>
    <s v="0103"/>
    <x v="0"/>
    <s v="010304"/>
    <x v="0"/>
    <x v="0"/>
    <x v="0"/>
    <n v="4"/>
    <x v="1"/>
    <x v="0"/>
    <x v="1"/>
    <x v="1"/>
    <s v="06"/>
    <x v="5"/>
    <s v="292"/>
    <s v="Refacciones y accesorios menores de edificios"/>
    <s v="29201"/>
    <x v="19"/>
    <s v="00"/>
    <x v="0"/>
    <x v="19"/>
    <s v="0004"/>
    <x v="3"/>
    <s v="0005"/>
    <s v="DIRECCIÓN DE PROCESOS ADMINISTRATIVOS Y PROYECTOS"/>
    <s v="REFACCIONES Y ACCESORIOS MENORES DE EDIFICIOS-RECURSOS FISCALES-SIN DESCRIPCIÓN PARA DESTINOS 00"/>
    <n v="3000"/>
    <n v="0"/>
    <n v="3000"/>
    <n v="0"/>
    <n v="0"/>
    <n v="0"/>
    <n v="0"/>
    <n v="0"/>
    <n v="3000"/>
    <n v="0"/>
    <n v="3000"/>
  </r>
  <r>
    <x v="0"/>
    <s v="01"/>
    <x v="0"/>
    <s v="0103"/>
    <x v="0"/>
    <s v="010304"/>
    <x v="0"/>
    <x v="0"/>
    <x v="0"/>
    <n v="4"/>
    <x v="1"/>
    <x v="0"/>
    <x v="1"/>
    <x v="1"/>
    <s v="06"/>
    <x v="5"/>
    <s v="294"/>
    <s v="Refacciones y accesorios menores de equipo de cómputo y tecnologías de la información"/>
    <s v="29401"/>
    <x v="20"/>
    <s v="00"/>
    <x v="0"/>
    <x v="20"/>
    <s v="0004"/>
    <x v="3"/>
    <s v="0005"/>
    <s v="DIRECCIÓN DE PROCESOS ADMINISTRATIVOS Y PROYECTOS"/>
    <s v="REFACCIONES Y ACCESORIOS MENORES DE EQUIPO DE CÓMPUTO Y TECNOLOGÍAS DE LA INFORMACIÓN-RECURSOS FISCALES-SIN DESCRIPCIÓN PARA DESTINOS 00"/>
    <n v="15000"/>
    <n v="0"/>
    <n v="15000"/>
    <n v="0"/>
    <n v="0"/>
    <n v="0"/>
    <n v="0"/>
    <n v="0"/>
    <n v="15000"/>
    <n v="0"/>
    <n v="15000"/>
  </r>
  <r>
    <x v="0"/>
    <s v="01"/>
    <x v="0"/>
    <s v="0103"/>
    <x v="0"/>
    <s v="010304"/>
    <x v="0"/>
    <x v="0"/>
    <x v="0"/>
    <n v="4"/>
    <x v="1"/>
    <x v="0"/>
    <x v="1"/>
    <x v="1"/>
    <s v="06"/>
    <x v="5"/>
    <s v="296"/>
    <s v="Refacciones y accesorios menores de equipo de transporte"/>
    <s v="29601"/>
    <x v="21"/>
    <s v="00"/>
    <x v="0"/>
    <x v="21"/>
    <s v="0004"/>
    <x v="3"/>
    <s v="0005"/>
    <s v="DIRECCIÓN DE PROCESOS ADMINISTRATIVOS Y PROYECTOS"/>
    <s v="REFACCIONES Y ACCESORIOS MENORES DE EQUIPO DE TRANSPORTE-RECURSOS FISCALES-SIN DESCRIPCIÓN PARA DESTINOS 00"/>
    <n v="8000"/>
    <n v="0"/>
    <n v="8000"/>
    <n v="0"/>
    <n v="0"/>
    <n v="0"/>
    <n v="0"/>
    <n v="0"/>
    <n v="8000"/>
    <n v="0"/>
    <n v="8000"/>
  </r>
  <r>
    <x v="0"/>
    <s v="01"/>
    <x v="0"/>
    <s v="0103"/>
    <x v="0"/>
    <s v="010304"/>
    <x v="0"/>
    <x v="0"/>
    <x v="0"/>
    <n v="4"/>
    <x v="1"/>
    <x v="0"/>
    <x v="2"/>
    <x v="2"/>
    <s v="06"/>
    <x v="5"/>
    <s v="318"/>
    <s v="Servicios postales y telegráficos"/>
    <s v="31801"/>
    <x v="22"/>
    <s v="00"/>
    <x v="0"/>
    <x v="22"/>
    <s v="0004"/>
    <x v="3"/>
    <s v="0005"/>
    <s v="DIRECCIÓN DE PROCESOS ADMINISTRATIVOS Y PROYECTOS"/>
    <s v="SERVICIOS POSTALES Y TELEGRÁFICOS-RECURSOS FISCALES-SIN DESCRIPCIÓN PARA DESTINOS 00"/>
    <n v="7000"/>
    <n v="0"/>
    <n v="7000"/>
    <n v="0"/>
    <n v="0"/>
    <n v="0"/>
    <n v="0"/>
    <n v="0"/>
    <n v="7000"/>
    <n v="0"/>
    <n v="7000"/>
  </r>
  <r>
    <x v="0"/>
    <s v="01"/>
    <x v="0"/>
    <s v="0103"/>
    <x v="0"/>
    <s v="010304"/>
    <x v="0"/>
    <x v="0"/>
    <x v="0"/>
    <n v="4"/>
    <x v="1"/>
    <x v="0"/>
    <x v="2"/>
    <x v="2"/>
    <s v="06"/>
    <x v="5"/>
    <s v="331"/>
    <s v="Servicios legales, de contabilidad, auditoría y relacionados"/>
    <s v="33101"/>
    <x v="4"/>
    <s v="00"/>
    <x v="0"/>
    <x v="4"/>
    <s v="0004"/>
    <x v="3"/>
    <s v="0005"/>
    <s v="DIRECCIÓN DE PROCESOS ADMINISTRATIVOS Y PROYECTOS"/>
    <s v="SERVICIOS LEGALES, DE CONTABILIDAD, AUDITORÍA Y RELACIONADOS-RECURSOS FISCALES-SIN DESCRIPCIÓN PARA DESTINOS 00"/>
    <n v="550000"/>
    <n v="1066888"/>
    <n v="1616888"/>
    <n v="0"/>
    <n v="0"/>
    <n v="0"/>
    <n v="0"/>
    <n v="0"/>
    <n v="1616888"/>
    <n v="0"/>
    <n v="1616888"/>
  </r>
  <r>
    <x v="0"/>
    <s v="01"/>
    <x v="0"/>
    <s v="0103"/>
    <x v="0"/>
    <s v="010304"/>
    <x v="0"/>
    <x v="0"/>
    <x v="0"/>
    <n v="4"/>
    <x v="1"/>
    <x v="0"/>
    <x v="2"/>
    <x v="2"/>
    <s v="06"/>
    <x v="5"/>
    <s v="333"/>
    <s v="Servicios de consultoría administrativa, procesos, técnica y en tecnologías de la información"/>
    <s v="33301"/>
    <x v="23"/>
    <s v="00"/>
    <x v="0"/>
    <x v="23"/>
    <s v="0004"/>
    <x v="3"/>
    <s v="0005"/>
    <s v="DIRECCIÓN DE PROCESOS ADMINISTRATIVOS Y PROYECTOS"/>
    <s v="SERVICIOS DE CONSULTORÍA ADMINISTRATIVA, PROCESOS, TÉCNICA Y EN TECNOLOGÍAS DE LA INFORMACIÓN-RECURSOS FISCALES-SIN DESCRIPCIÓN PARA DESTINOS 00"/>
    <n v="500000"/>
    <n v="333112"/>
    <n v="833112"/>
    <n v="833112"/>
    <n v="833112"/>
    <n v="0"/>
    <n v="0"/>
    <n v="0"/>
    <n v="0"/>
    <n v="0"/>
    <n v="833112"/>
  </r>
  <r>
    <x v="0"/>
    <s v="01"/>
    <x v="0"/>
    <s v="0103"/>
    <x v="0"/>
    <s v="010304"/>
    <x v="0"/>
    <x v="0"/>
    <x v="0"/>
    <n v="4"/>
    <x v="1"/>
    <x v="0"/>
    <x v="2"/>
    <x v="2"/>
    <s v="06"/>
    <x v="5"/>
    <s v="336"/>
    <s v="Servicios de apoyo administrativo, traducción, fotocopiado e impresión"/>
    <s v="33601"/>
    <x v="24"/>
    <s v="00"/>
    <x v="0"/>
    <x v="24"/>
    <s v="0004"/>
    <x v="3"/>
    <s v="0005"/>
    <s v="DIRECCIÓN DE PROCESOS ADMINISTRATIVOS Y PROYECTOS"/>
    <s v="SERVICIOS DE APOYO ADMINISTRATIVO, FOTOCOPIADO E IMPRESIÓN-RECURSOS FISCALES-SIN DESCRIPCIÓN PARA DESTINOS 00"/>
    <n v="0"/>
    <n v="4323"/>
    <n v="4323"/>
    <n v="0"/>
    <n v="0"/>
    <n v="0"/>
    <n v="0"/>
    <n v="0"/>
    <n v="4323"/>
    <n v="0"/>
    <n v="4323"/>
  </r>
  <r>
    <x v="0"/>
    <s v="01"/>
    <x v="0"/>
    <s v="0103"/>
    <x v="0"/>
    <s v="010304"/>
    <x v="0"/>
    <x v="0"/>
    <x v="0"/>
    <n v="4"/>
    <x v="1"/>
    <x v="0"/>
    <x v="2"/>
    <x v="2"/>
    <s v="07"/>
    <x v="6"/>
    <s v="339"/>
    <s v="Servicios profesionales, científicos y técnicos integrales"/>
    <s v="33901"/>
    <x v="25"/>
    <s v="00"/>
    <x v="0"/>
    <x v="25"/>
    <s v="0004"/>
    <x v="3"/>
    <s v="0005"/>
    <s v="DIRECCIÓN DE PROCESOS ADMINISTRATIVOS Y PROYECTOS"/>
    <s v="SERVICIOS PROFESIONALES, CIENTÍFICOS Y TÉCNICOS INTEGRALES-RECURSOS FISCALES-SIN DESCRIPCIÓN PARA DESTINOS 00"/>
    <n v="17000000"/>
    <n v="0"/>
    <n v="17000000"/>
    <n v="0"/>
    <n v="17000000"/>
    <n v="0"/>
    <n v="0"/>
    <n v="0"/>
    <n v="17000000"/>
    <n v="0"/>
    <n v="17000000"/>
  </r>
  <r>
    <x v="0"/>
    <s v="01"/>
    <x v="0"/>
    <s v="0103"/>
    <x v="0"/>
    <s v="010304"/>
    <x v="0"/>
    <x v="0"/>
    <x v="0"/>
    <n v="4"/>
    <x v="1"/>
    <x v="0"/>
    <x v="2"/>
    <x v="2"/>
    <s v="06"/>
    <x v="5"/>
    <s v="341"/>
    <s v="Servicios financieros y bancarios"/>
    <s v="34101"/>
    <x v="5"/>
    <s v="00"/>
    <x v="0"/>
    <x v="5"/>
    <s v="0004"/>
    <x v="3"/>
    <s v="0005"/>
    <s v="DIRECCIÓN DE PROCESOS ADMINISTRATIVOS Y PROYECTOS"/>
    <s v="SERVICIOS FINANCIEROS Y BANCARIOS-RECURSOS FISCALES-SIN DESCRIPCIÓN PARA DESTINOS 00"/>
    <n v="23700000"/>
    <n v="-10353323"/>
    <n v="13346677"/>
    <n v="0"/>
    <n v="0"/>
    <n v="8295104.25"/>
    <n v="8295104.25"/>
    <n v="8295104.25"/>
    <n v="13346677"/>
    <n v="9500000"/>
    <n v="22846677"/>
  </r>
  <r>
    <x v="0"/>
    <s v="01"/>
    <x v="0"/>
    <s v="0103"/>
    <x v="0"/>
    <s v="010304"/>
    <x v="0"/>
    <x v="0"/>
    <x v="0"/>
    <n v="4"/>
    <x v="1"/>
    <x v="0"/>
    <x v="2"/>
    <x v="2"/>
    <s v="06"/>
    <x v="5"/>
    <s v="342"/>
    <s v="Servicios de cobranza, investigación crediticia y similar"/>
    <s v="34201"/>
    <x v="26"/>
    <s v="00"/>
    <x v="0"/>
    <x v="26"/>
    <s v="0004"/>
    <x v="3"/>
    <s v="0005"/>
    <s v="DIRECCIÓN DE PROCESOS ADMINISTRATIVOS Y PROYECTOS"/>
    <s v="SERVICIOS DE COBRANZA, INVESTIGACIÓN CREDITICIA Y SIMILAR-RECURSOS FISCALES-SIN DESCRIPCIÓN PARA DESTINOS 00"/>
    <n v="40000000"/>
    <n v="0"/>
    <n v="40000000"/>
    <n v="0"/>
    <n v="14965531.92"/>
    <n v="1995939.32"/>
    <n v="1995939.32"/>
    <n v="1995939.32"/>
    <n v="40000000"/>
    <n v="0"/>
    <n v="40000000"/>
  </r>
  <r>
    <x v="0"/>
    <s v="01"/>
    <x v="0"/>
    <s v="0103"/>
    <x v="0"/>
    <s v="010304"/>
    <x v="0"/>
    <x v="0"/>
    <x v="0"/>
    <n v="4"/>
    <x v="1"/>
    <x v="0"/>
    <x v="2"/>
    <x v="2"/>
    <s v="06"/>
    <x v="5"/>
    <s v="343"/>
    <s v="Servicios de recaudación, traslado y custodia de valores"/>
    <s v="34301"/>
    <x v="27"/>
    <s v="00"/>
    <x v="0"/>
    <x v="27"/>
    <s v="0004"/>
    <x v="3"/>
    <s v="0005"/>
    <s v="DIRECCIÓN DE PROCESOS ADMINISTRATIVOS Y PROYECTOS"/>
    <s v="SERVICIOS DE RECAUDACIÓN, TRASLADO Y CUSTODIA DE VALORES-RECURSOS FISCALES-SIN DESCRIPCIÓN PARA DESTINOS 00"/>
    <n v="4100000"/>
    <n v="0"/>
    <n v="4100000"/>
    <n v="0"/>
    <n v="169552.15"/>
    <n v="0"/>
    <n v="0"/>
    <n v="0"/>
    <n v="4100000"/>
    <n v="0"/>
    <n v="4100000"/>
  </r>
  <r>
    <x v="0"/>
    <s v="01"/>
    <x v="0"/>
    <s v="0103"/>
    <x v="0"/>
    <s v="010304"/>
    <x v="0"/>
    <x v="0"/>
    <x v="0"/>
    <n v="4"/>
    <x v="1"/>
    <x v="0"/>
    <x v="2"/>
    <x v="2"/>
    <s v="06"/>
    <x v="5"/>
    <s v="351"/>
    <s v="Conservación y mantenimiento menor de inmuebles"/>
    <s v="35101"/>
    <x v="28"/>
    <s v="12"/>
    <x v="8"/>
    <x v="28"/>
    <s v="0004"/>
    <x v="3"/>
    <s v="0005"/>
    <s v="DIRECCIÓN DE PROCESOS ADMINISTRATIVOS Y PROYECTOS"/>
    <s v="CONSERVACIÓN Y MANTENIMIENTO MENOR DE INMUEBLES-RECURSOS FISCALES-CAT"/>
    <n v="21000000"/>
    <n v="0"/>
    <n v="21000000"/>
    <n v="0"/>
    <n v="0"/>
    <n v="1709664.04"/>
    <n v="3418049.81"/>
    <n v="3418049.81"/>
    <n v="21000000"/>
    <n v="0"/>
    <n v="21000000"/>
  </r>
  <r>
    <x v="0"/>
    <s v="01"/>
    <x v="0"/>
    <s v="0103"/>
    <x v="0"/>
    <s v="010304"/>
    <x v="0"/>
    <x v="0"/>
    <x v="0"/>
    <n v="4"/>
    <x v="1"/>
    <x v="0"/>
    <x v="2"/>
    <x v="2"/>
    <s v="06"/>
    <x v="5"/>
    <s v="357"/>
    <s v="Instalación, reparación y mantenimiento de maquinaria, otros equipos y herramienta"/>
    <s v="35701"/>
    <x v="29"/>
    <s v="73"/>
    <x v="9"/>
    <x v="29"/>
    <s v="0004"/>
    <x v="3"/>
    <s v="0005"/>
    <s v="DIRECCIÓN DE PROCESOS ADMINISTRATIVOS Y PROYECTOS"/>
    <s v="INSTALACIÓN, REPARACIÓN Y MANTENIMIENTO DE MAQUINARIA, OTROS EQUIPOS Y HERRAMIENTA-RECURSOS FISCALES-MEDIDORES"/>
    <n v="0"/>
    <n v="10000000"/>
    <n v="10000000"/>
    <n v="0"/>
    <n v="0"/>
    <n v="0"/>
    <n v="0"/>
    <n v="0"/>
    <n v="10000000"/>
    <n v="0"/>
    <n v="10000000"/>
  </r>
  <r>
    <x v="0"/>
    <s v="01"/>
    <x v="0"/>
    <s v="0103"/>
    <x v="0"/>
    <s v="010304"/>
    <x v="0"/>
    <x v="0"/>
    <x v="0"/>
    <n v="4"/>
    <x v="1"/>
    <x v="0"/>
    <x v="2"/>
    <x v="2"/>
    <s v="06"/>
    <x v="5"/>
    <s v="371"/>
    <s v="Pasajes aéreos"/>
    <s v="37101"/>
    <x v="30"/>
    <s v="00"/>
    <x v="0"/>
    <x v="30"/>
    <s v="0004"/>
    <x v="3"/>
    <s v="0005"/>
    <s v="DIRECCIÓN DE PROCESOS ADMINISTRATIVOS Y PROYECTOS"/>
    <s v="PASAJES AÉREOS-RECURSOS FISCALES-SIN DESCRIPCIÓN PARA DESTINOS 00"/>
    <n v="0"/>
    <n v="45000"/>
    <n v="45000"/>
    <n v="0"/>
    <n v="0"/>
    <n v="6796"/>
    <n v="6796"/>
    <n v="6796"/>
    <n v="45000"/>
    <n v="0"/>
    <n v="45000"/>
  </r>
  <r>
    <x v="0"/>
    <s v="01"/>
    <x v="0"/>
    <s v="0103"/>
    <x v="0"/>
    <s v="010304"/>
    <x v="0"/>
    <x v="0"/>
    <x v="0"/>
    <n v="4"/>
    <x v="1"/>
    <x v="0"/>
    <x v="2"/>
    <x v="2"/>
    <s v="06"/>
    <x v="5"/>
    <s v="372"/>
    <s v="Pasajes terrestres"/>
    <s v="37201"/>
    <x v="31"/>
    <s v="00"/>
    <x v="10"/>
    <x v="31"/>
    <s v="0004"/>
    <x v="3"/>
    <s v="0005"/>
    <s v="DIRECCIÓN DE PROCESOS ADMINISTRATIVOS Y PROYECTOS"/>
    <s v="PASAJES TERRESTRES-RECURSOS FISCALES-SIN DESCRIPCIÓN PARA DESTINOS 00"/>
    <n v="0"/>
    <n v="2000"/>
    <n v="2000"/>
    <n v="0"/>
    <n v="0"/>
    <n v="0"/>
    <n v="0"/>
    <n v="0"/>
    <n v="2000"/>
    <n v="0"/>
    <n v="2000"/>
  </r>
  <r>
    <x v="0"/>
    <s v="01"/>
    <x v="0"/>
    <s v="0103"/>
    <x v="0"/>
    <s v="010304"/>
    <x v="0"/>
    <x v="0"/>
    <x v="0"/>
    <n v="4"/>
    <x v="1"/>
    <x v="0"/>
    <x v="2"/>
    <x v="2"/>
    <s v="06"/>
    <x v="5"/>
    <s v="375"/>
    <s v="Viáticos en el país"/>
    <s v="37501"/>
    <x v="32"/>
    <s v="00"/>
    <x v="0"/>
    <x v="32"/>
    <s v="0004"/>
    <x v="3"/>
    <s v="0005"/>
    <s v="DIRECCIÓN DE PROCESOS ADMINISTRATIVOS Y PROYECTOS"/>
    <s v="VIÁTICOS EN EL PAÍS-RECURSOS FISCALES-SIN DESCRIPCIÓN PARA DESTINOS 00"/>
    <n v="0"/>
    <n v="2000"/>
    <n v="2000"/>
    <n v="0"/>
    <n v="0"/>
    <n v="0"/>
    <n v="0"/>
    <n v="0"/>
    <n v="2000"/>
    <n v="0"/>
    <n v="2000"/>
  </r>
  <r>
    <x v="2"/>
    <s v="01"/>
    <x v="0"/>
    <s v="0103"/>
    <x v="0"/>
    <s v="010304"/>
    <x v="0"/>
    <x v="0"/>
    <x v="0"/>
    <n v="4"/>
    <x v="1"/>
    <x v="0"/>
    <x v="2"/>
    <x v="2"/>
    <s v="05"/>
    <x v="4"/>
    <s v="394"/>
    <s v="Sentencias y resoluciones por autoridad competente"/>
    <s v="39401"/>
    <x v="10"/>
    <s v="00"/>
    <x v="0"/>
    <x v="10"/>
    <s v="0004"/>
    <x v="3"/>
    <s v="0004"/>
    <s v="DIRECCIÓN DE INGRESOS"/>
    <m/>
    <n v="0"/>
    <n v="0"/>
    <n v="0"/>
    <n v="0"/>
    <n v="0"/>
    <n v="0"/>
    <n v="0"/>
    <n v="0"/>
    <n v="0"/>
    <n v="8000000"/>
    <n v="8000000"/>
  </r>
  <r>
    <x v="0"/>
    <s v="01"/>
    <x v="0"/>
    <s v="0103"/>
    <x v="0"/>
    <s v="010304"/>
    <x v="0"/>
    <x v="0"/>
    <x v="0"/>
    <n v="4"/>
    <x v="1"/>
    <x v="0"/>
    <x v="2"/>
    <x v="2"/>
    <s v="06"/>
    <x v="5"/>
    <s v="394"/>
    <s v="Sentencias y resoluciones por autoridad competente"/>
    <s v="39401"/>
    <x v="10"/>
    <s v="00"/>
    <x v="0"/>
    <x v="10"/>
    <s v="0004"/>
    <x v="3"/>
    <s v="0005"/>
    <s v="DIRECCIÓN DE PROCESOS ADMINISTRATIVOS Y PROYECTOS"/>
    <s v="SENTENCIAS Y RESOLUCIONES POR AUTORIDAD COMPETENTE-RECURSOS FISCALES-SIN DESCRIPCIÓN PARA DESTINOS 00"/>
    <n v="500000"/>
    <n v="0"/>
    <n v="500000"/>
    <n v="0"/>
    <n v="0"/>
    <n v="0"/>
    <n v="0"/>
    <n v="0"/>
    <n v="500000"/>
    <n v="0"/>
    <n v="500000"/>
  </r>
  <r>
    <x v="0"/>
    <s v="01"/>
    <x v="0"/>
    <s v="0103"/>
    <x v="0"/>
    <s v="010304"/>
    <x v="0"/>
    <x v="0"/>
    <x v="0"/>
    <n v="4"/>
    <x v="1"/>
    <x v="0"/>
    <x v="2"/>
    <x v="2"/>
    <s v="06"/>
    <x v="5"/>
    <s v="396"/>
    <s v="Otros gastos por responsabilidades"/>
    <s v="39601"/>
    <x v="33"/>
    <s v="00"/>
    <x v="0"/>
    <x v="33"/>
    <s v="0004"/>
    <x v="3"/>
    <s v="0005"/>
    <s v="DIRECCIÓN DE PROCESOS ADMINISTRATIVOS Y PROYECTOS"/>
    <s v="OTROS GASTOS POR RESPONSABILIDADES-RECURSOS FISCALES-SIN DESCRIPCIÓN PARA DESTINOS 00"/>
    <n v="50000"/>
    <n v="0"/>
    <n v="50000"/>
    <n v="0"/>
    <n v="0"/>
    <n v="0"/>
    <n v="0"/>
    <n v="0"/>
    <n v="50000"/>
    <n v="0"/>
    <n v="50000"/>
  </r>
  <r>
    <x v="0"/>
    <s v="01"/>
    <x v="0"/>
    <s v="0103"/>
    <x v="0"/>
    <s v="010304"/>
    <x v="0"/>
    <x v="0"/>
    <x v="0"/>
    <n v="4"/>
    <x v="1"/>
    <x v="1"/>
    <x v="3"/>
    <x v="3"/>
    <s v="06"/>
    <x v="5"/>
    <s v="515"/>
    <s v="Equipo de cómputo y de tecnologías de la información"/>
    <s v="51501"/>
    <x v="34"/>
    <s v="00"/>
    <x v="0"/>
    <x v="34"/>
    <s v="0004"/>
    <x v="3"/>
    <s v="0005"/>
    <s v="DIRECCIÓN DE PROCESOS ADMINISTRATIVOS Y PROYECTOS"/>
    <s v="EQUIPO DE CÓMPUTO DE TECNOLOGÍAS DE LA INFORMACIÓN-RECURSOS FISCALES-SIN DESCRIPCIÓN PARA DESTINOS 00"/>
    <n v="200000"/>
    <n v="5935240"/>
    <n v="6135240"/>
    <n v="0"/>
    <n v="0"/>
    <n v="0"/>
    <n v="0"/>
    <n v="0"/>
    <n v="6135240"/>
    <n v="0"/>
    <n v="6135240"/>
  </r>
  <r>
    <x v="0"/>
    <s v="01"/>
    <x v="0"/>
    <s v="0103"/>
    <x v="0"/>
    <s v="010304"/>
    <x v="0"/>
    <x v="0"/>
    <x v="0"/>
    <n v="4"/>
    <x v="1"/>
    <x v="1"/>
    <x v="3"/>
    <x v="3"/>
    <s v="06"/>
    <x v="5"/>
    <s v="519"/>
    <s v="Otros mobiliarios y equipos de administración"/>
    <s v="51901"/>
    <x v="35"/>
    <s v="00"/>
    <x v="0"/>
    <x v="35"/>
    <s v="0004"/>
    <x v="3"/>
    <s v="0005"/>
    <s v="DIRECCIÓN DE PROCESOS ADMINISTRATIVOS Y PROYECTOS"/>
    <s v="OTROS MOBILIARIOS Y EQUIPOS DE ADMINISTRACIÓN-RECURSOS FISCALES-SIN DESCRIPCIÓN PARA DESTINOS 00"/>
    <n v="0"/>
    <n v="238000"/>
    <n v="238000"/>
    <n v="236752.52"/>
    <n v="0"/>
    <n v="0"/>
    <n v="0"/>
    <n v="0"/>
    <n v="1247.4800000000105"/>
    <n v="0"/>
    <n v="238000"/>
  </r>
  <r>
    <x v="0"/>
    <s v="01"/>
    <x v="0"/>
    <s v="0103"/>
    <x v="0"/>
    <s v="010304"/>
    <x v="0"/>
    <x v="0"/>
    <x v="0"/>
    <n v="4"/>
    <x v="1"/>
    <x v="1"/>
    <x v="3"/>
    <x v="3"/>
    <s v="06"/>
    <x v="5"/>
    <s v="581"/>
    <s v="Terrenos"/>
    <s v="58101"/>
    <x v="7"/>
    <s v="13"/>
    <x v="11"/>
    <x v="7"/>
    <s v="0004"/>
    <x v="3"/>
    <s v="0005"/>
    <s v="DIRECCIÓN DE PROCESOS ADMINISTRATIVOS Y PROYECTOS"/>
    <s v="TERRENOS-RECURSOS FISCALES-RECONOCIMIENTO CONTRA DERECHOS"/>
    <n v="5000000"/>
    <n v="0"/>
    <n v="5000000"/>
    <n v="0"/>
    <n v="0"/>
    <n v="0"/>
    <n v="0"/>
    <n v="0"/>
    <n v="5000000"/>
    <n v="0"/>
    <n v="5000000"/>
  </r>
  <r>
    <x v="0"/>
    <s v="01"/>
    <x v="0"/>
    <s v="0103"/>
    <x v="0"/>
    <s v="010304"/>
    <x v="0"/>
    <x v="0"/>
    <x v="0"/>
    <n v="4"/>
    <x v="1"/>
    <x v="1"/>
    <x v="3"/>
    <x v="3"/>
    <s v="06"/>
    <x v="5"/>
    <s v="591"/>
    <s v="Software"/>
    <s v="59101"/>
    <x v="36"/>
    <s v="00"/>
    <x v="0"/>
    <x v="36"/>
    <s v="0004"/>
    <x v="3"/>
    <s v="0005"/>
    <s v="DIRECCIÓN DE PROCESOS ADMINISTRATIVOS Y PROYECTOS"/>
    <s v="SOFTWARE-RECURSOS FISCALES-SIN DESCRIPCIÓN PARA DESTINOS 00"/>
    <n v="3010000"/>
    <n v="0"/>
    <n v="3010000"/>
    <n v="0"/>
    <n v="0"/>
    <n v="0"/>
    <n v="0"/>
    <n v="0"/>
    <n v="3010000"/>
    <n v="0"/>
    <n v="3010000"/>
  </r>
  <r>
    <x v="0"/>
    <s v="01"/>
    <x v="0"/>
    <s v="0103"/>
    <x v="0"/>
    <s v="010304"/>
    <x v="0"/>
    <x v="0"/>
    <x v="0"/>
    <n v="4"/>
    <x v="1"/>
    <x v="1"/>
    <x v="3"/>
    <x v="3"/>
    <s v="06"/>
    <x v="5"/>
    <s v="597"/>
    <s v="Licencias informáticas e intelectuales"/>
    <s v="59701"/>
    <x v="37"/>
    <s v="00"/>
    <x v="0"/>
    <x v="37"/>
    <s v="0004"/>
    <x v="3"/>
    <s v="0005"/>
    <s v="DIRECCIÓN DE PROCESOS ADMINISTRATIVOS Y PROYECTOS"/>
    <s v="LICENCIAS INFORMÁTICAS E INTELECTUALES-RECURSOS FISCALES-SIN DESCRIPCIÓN PARA DESTINOS 00"/>
    <n v="0"/>
    <n v="8526"/>
    <n v="8526"/>
    <n v="0"/>
    <n v="0"/>
    <n v="8526"/>
    <n v="8526"/>
    <n v="8526"/>
    <n v="8526"/>
    <n v="0"/>
    <n v="8526"/>
  </r>
  <r>
    <x v="0"/>
    <s v="01"/>
    <x v="0"/>
    <s v="0103"/>
    <x v="0"/>
    <s v="010304"/>
    <x v="0"/>
    <x v="0"/>
    <x v="0"/>
    <n v="4"/>
    <x v="1"/>
    <x v="1"/>
    <x v="4"/>
    <x v="4"/>
    <s v="06"/>
    <x v="5"/>
    <s v="632"/>
    <s v="Ejecución de proyectos productivos no incluidos en conceptos anteriores de este capítulo"/>
    <s v="63201"/>
    <x v="38"/>
    <s v="10"/>
    <x v="8"/>
    <x v="38"/>
    <s v="0004"/>
    <x v="3"/>
    <s v="0005"/>
    <s v="DIRECCIÓN DE PROCESOS ADMINISTRATIVOS Y PROYECTOS"/>
    <s v="EJECUCIÓN DE PROYECTOS PRODUCTIVOS NO INCLUIDOS EN CONCEPTOS ANTERIORES DE ESTE CAPÍTULO-RECURSOS FISCALES-CAT"/>
    <n v="95100000"/>
    <n v="0"/>
    <n v="95100000"/>
    <n v="0"/>
    <n v="0"/>
    <n v="7054293.6900000004"/>
    <n v="14103313.02"/>
    <n v="14103313.02"/>
    <n v="95100000"/>
    <n v="0"/>
    <n v="95100000"/>
  </r>
  <r>
    <x v="0"/>
    <s v="01"/>
    <x v="0"/>
    <s v="0103"/>
    <x v="0"/>
    <s v="010304"/>
    <x v="0"/>
    <x v="0"/>
    <x v="0"/>
    <n v="4"/>
    <x v="1"/>
    <x v="1"/>
    <x v="4"/>
    <x v="4"/>
    <s v="06"/>
    <x v="5"/>
    <s v="632"/>
    <s v="Ejecución de proyectos productivos no incluidos en conceptos anteriores de este capítulo"/>
    <s v="63201"/>
    <x v="38"/>
    <s v="11"/>
    <x v="12"/>
    <x v="38"/>
    <s v="0004"/>
    <x v="3"/>
    <s v="0005"/>
    <s v="DIRECCIÓN DE PROCESOS ADMINISTRATIVOS Y PROYECTOS"/>
    <s v="EJECUCIÓN DE PROYECTOS PRODUCTIVOS NO INCLUIDOS EN CONCEPTOS ANTERIORES DE ESTE CAPÍTULO-RECURSOS FISCALES-PLANTAS DE TRATAMIENTO"/>
    <n v="23580360"/>
    <n v="0"/>
    <n v="23580360"/>
    <n v="0"/>
    <n v="0"/>
    <n v="1965030"/>
    <n v="3930060"/>
    <n v="3930060"/>
    <n v="23580360"/>
    <n v="0"/>
    <n v="23580360"/>
  </r>
  <r>
    <x v="0"/>
    <s v="01"/>
    <x v="0"/>
    <s v="0103"/>
    <x v="0"/>
    <s v="010304"/>
    <x v="0"/>
    <x v="0"/>
    <x v="0"/>
    <n v="4"/>
    <x v="1"/>
    <x v="2"/>
    <x v="5"/>
    <x v="5"/>
    <s v="06"/>
    <x v="5"/>
    <s v="799"/>
    <s v="Otras erogaciones especiales"/>
    <s v="79901"/>
    <x v="39"/>
    <s v="00"/>
    <x v="0"/>
    <x v="39"/>
    <s v="0004"/>
    <x v="3"/>
    <s v="0005"/>
    <s v="DIRECCIÓN DE PROCESOS ADMINISTRATIVOS Y PROYECTOS"/>
    <s v="OTRAS EROGACIONES ESPECIALES-RECURSOS FISCALES-SIN DESCRIPCIÓN PARA DESTINOS 00"/>
    <n v="5000000"/>
    <n v="0"/>
    <n v="5000000"/>
    <n v="0"/>
    <n v="0"/>
    <n v="0"/>
    <n v="0"/>
    <n v="0"/>
    <n v="5000000"/>
    <n v="8000000"/>
    <n v="13000000"/>
  </r>
  <r>
    <x v="3"/>
    <s v="01"/>
    <x v="0"/>
    <s v="0103"/>
    <x v="0"/>
    <s v="010304"/>
    <x v="0"/>
    <x v="0"/>
    <x v="0"/>
    <n v="4"/>
    <x v="1"/>
    <x v="0"/>
    <x v="2"/>
    <x v="2"/>
    <s v="08"/>
    <x v="7"/>
    <s v="392"/>
    <s v="Impuestos y derechos"/>
    <s v="39202"/>
    <x v="40"/>
    <s v="68"/>
    <x v="0"/>
    <x v="40"/>
    <s v="0004"/>
    <x v="3"/>
    <s v="0006"/>
    <s v="DIRECCIÓN DE FINANZAS"/>
    <s v="IMPUESTOS Y DERECHOS-RECURSOS FEDERALES-INFRAESTRUCTURA SOCIAL MUNICIPAL"/>
    <n v="0"/>
    <n v="2644821.2000000002"/>
    <n v="2644821.2000000002"/>
    <n v="0"/>
    <n v="0"/>
    <n v="0"/>
    <n v="2586008.42"/>
    <n v="2586008.42"/>
    <n v="2644821.2000000002"/>
    <n v="0"/>
    <n v="2644821.2000000002"/>
  </r>
  <r>
    <x v="4"/>
    <s v="01"/>
    <x v="0"/>
    <s v="0103"/>
    <x v="0"/>
    <s v="010304"/>
    <x v="0"/>
    <x v="0"/>
    <x v="0"/>
    <n v="4"/>
    <x v="1"/>
    <x v="0"/>
    <x v="2"/>
    <x v="2"/>
    <s v="08"/>
    <x v="7"/>
    <s v="392"/>
    <s v="Impuestos y derechos"/>
    <s v="39202"/>
    <x v="40"/>
    <s v="69"/>
    <x v="13"/>
    <x v="40"/>
    <s v="0004"/>
    <x v="3"/>
    <s v="0006"/>
    <s v="DIRECCIÓN DE FINANZAS"/>
    <s v="IMPUESTOS Y DERECHOS-RECURSOS ESTATALES-POLICIA METROPOLITANA"/>
    <n v="0"/>
    <n v="12981.27"/>
    <n v="12981.27"/>
    <n v="0"/>
    <n v="0"/>
    <n v="0"/>
    <n v="674.53"/>
    <n v="674.53"/>
    <n v="12981.27"/>
    <n v="0"/>
    <n v="12981.27"/>
  </r>
  <r>
    <x v="5"/>
    <s v="01"/>
    <x v="0"/>
    <s v="0103"/>
    <x v="0"/>
    <s v="010304"/>
    <x v="0"/>
    <x v="0"/>
    <x v="0"/>
    <n v="4"/>
    <x v="1"/>
    <x v="0"/>
    <x v="2"/>
    <x v="2"/>
    <s v="08"/>
    <x v="7"/>
    <s v="392"/>
    <s v="Impuestos y derechos"/>
    <s v="39202"/>
    <x v="40"/>
    <s v="67"/>
    <x v="0"/>
    <x v="40"/>
    <s v="0004"/>
    <x v="3"/>
    <s v="0006"/>
    <s v="DIRECCIÓN DE FINANZAS"/>
    <s v="IMPUESTOS Y DERECHOS-RECURSOS FEDERALES-FORTALECIMIENTO MUNICIPAL"/>
    <n v="0"/>
    <n v="5101041.05"/>
    <n v="5101041.05"/>
    <n v="0"/>
    <n v="0"/>
    <n v="0"/>
    <n v="3412951.5"/>
    <n v="3412951.5"/>
    <n v="5101041.05"/>
    <n v="0"/>
    <n v="5101041.05"/>
  </r>
  <r>
    <x v="0"/>
    <s v="01"/>
    <x v="0"/>
    <s v="0103"/>
    <x v="0"/>
    <s v="010304"/>
    <x v="0"/>
    <x v="0"/>
    <x v="0"/>
    <n v="4"/>
    <x v="1"/>
    <x v="0"/>
    <x v="0"/>
    <x v="0"/>
    <s v="08"/>
    <x v="7"/>
    <s v="421"/>
    <s v="Transferencias otorgadas a entidades paraestatales no empresariales y no financieras"/>
    <s v="42101"/>
    <x v="41"/>
    <s v="00"/>
    <x v="0"/>
    <x v="41"/>
    <s v="0004"/>
    <x v="3"/>
    <s v="0006"/>
    <s v="DIRECCIÓN DE FINANZAS"/>
    <s v="TRANSFERENCIAS OTORGADAS A ENTIDADES PARAESTATALES NO EMPRESARIALES Y NO FINANCIERAS-RECURSOS FISCALES-SIN DESCRIPCIÓN PARA DESTINOS 00"/>
    <n v="2500000"/>
    <n v="0"/>
    <n v="2500000"/>
    <n v="0"/>
    <n v="0"/>
    <n v="0"/>
    <n v="0"/>
    <n v="0"/>
    <n v="2500000"/>
    <n v="0"/>
    <n v="2500000"/>
  </r>
  <r>
    <x v="6"/>
    <s v="01"/>
    <x v="0"/>
    <s v="0103"/>
    <x v="0"/>
    <s v="010304"/>
    <x v="0"/>
    <x v="0"/>
    <x v="0"/>
    <n v="4"/>
    <x v="1"/>
    <x v="0"/>
    <x v="0"/>
    <x v="0"/>
    <s v="08"/>
    <x v="7"/>
    <s v="425"/>
    <s v="Transferencias a fideicomisos de entidades federativas y municipios"/>
    <s v="42501"/>
    <x v="42"/>
    <s v="00"/>
    <x v="0"/>
    <x v="42"/>
    <s v="0004"/>
    <x v="3"/>
    <s v="0006"/>
    <s v="DIRECCIÓN DE FINANZAS"/>
    <s v="TRANSFERENCIAS A FIDEICOMISOS DE ENTIDADES FEDERATIVAS Y MUNICIPIOS-RECURSOS ESTATALES-SIN DESCRIPCIÓN PARA DESTINOS 00"/>
    <n v="24999999.989999998"/>
    <n v="0"/>
    <n v="24999999.989999998"/>
    <n v="0"/>
    <n v="0"/>
    <n v="10195728.67"/>
    <n v="10195728.67"/>
    <n v="10195728.67"/>
    <n v="24999999.989999998"/>
    <n v="0"/>
    <n v="24999999.989999998"/>
  </r>
  <r>
    <x v="2"/>
    <s v="01"/>
    <x v="0"/>
    <s v="0103"/>
    <x v="0"/>
    <s v="010304"/>
    <x v="0"/>
    <x v="0"/>
    <x v="0"/>
    <n v="4"/>
    <x v="1"/>
    <x v="2"/>
    <x v="6"/>
    <x v="6"/>
    <s v="08"/>
    <x v="7"/>
    <s v="911"/>
    <s v="Amortización de la deuda interna con instituciones de crédito"/>
    <s v="91101"/>
    <x v="43"/>
    <s v="00"/>
    <x v="0"/>
    <x v="43"/>
    <s v="0004"/>
    <x v="3"/>
    <s v="0006"/>
    <s v="DIRECCIÓN DE FINANZAS"/>
    <s v="AMORTIZACIÓN DE LA DEUDA INTERNA CON INSTITUCIONES DE CRÉDITO-RECURSOS FEDERALES-SIN DESCRIPCIÓN PARA DESTINOS 00"/>
    <n v="0"/>
    <n v="20846425"/>
    <n v="20846425"/>
    <n v="0"/>
    <n v="0"/>
    <n v="0"/>
    <n v="0"/>
    <n v="0"/>
    <n v="20846425"/>
    <n v="0"/>
    <n v="20846425"/>
  </r>
  <r>
    <x v="7"/>
    <s v="01"/>
    <x v="0"/>
    <s v="0103"/>
    <x v="0"/>
    <s v="010304"/>
    <x v="0"/>
    <x v="0"/>
    <x v="0"/>
    <n v="4"/>
    <x v="1"/>
    <x v="2"/>
    <x v="6"/>
    <x v="6"/>
    <s v="08"/>
    <x v="7"/>
    <s v="911"/>
    <s v="Amortización de la deuda interna con instituciones de crédito"/>
    <s v="91101"/>
    <x v="43"/>
    <s v="00"/>
    <x v="0"/>
    <x v="43"/>
    <s v="0004"/>
    <x v="3"/>
    <s v="0006"/>
    <s v="DIRECCIÓN DE FINANZAS"/>
    <s v="AMORTIZACIÓN DE LA DEUDA INTERNA CON INSTITUCIONES DE CRÉDITO-RECURSOS FEDERALES-SIN DESCRIPCIÓN PARA DESTINOS 00"/>
    <n v="24713862.890000001"/>
    <n v="-20846425"/>
    <n v="3867437.89"/>
    <n v="0"/>
    <n v="0"/>
    <n v="3867437.89"/>
    <n v="3867437.89"/>
    <n v="3867437.89"/>
    <n v="3867437.89"/>
    <n v="0"/>
    <n v="3867437.89"/>
  </r>
  <r>
    <x v="2"/>
    <s v="01"/>
    <x v="0"/>
    <s v="0103"/>
    <x v="0"/>
    <s v="010304"/>
    <x v="0"/>
    <x v="0"/>
    <x v="0"/>
    <n v="4"/>
    <x v="1"/>
    <x v="2"/>
    <x v="6"/>
    <x v="6"/>
    <s v="08"/>
    <x v="7"/>
    <s v="921"/>
    <s v="Intereses de la deuda interna con instituciones de crédito"/>
    <s v="92101"/>
    <x v="44"/>
    <s v="00"/>
    <x v="0"/>
    <x v="44"/>
    <s v="0004"/>
    <x v="3"/>
    <s v="0006"/>
    <s v="DIRECCIÓN DE FINANZAS"/>
    <s v="INTERESES DE LA DEUDA INTERNA CON INSTITUCIONES  DE CRÉDITO-RECURSOS FEDERALES-SIN DESCRIPCIÓN PARA DESTINOS 00"/>
    <n v="0"/>
    <n v="9761086.3900000006"/>
    <n v="9761086.3900000006"/>
    <n v="0"/>
    <n v="0"/>
    <n v="0"/>
    <n v="0"/>
    <n v="0"/>
    <n v="9761086.3900000006"/>
    <n v="0"/>
    <n v="9761086.3900000006"/>
  </r>
  <r>
    <x v="7"/>
    <s v="01"/>
    <x v="0"/>
    <s v="0103"/>
    <x v="0"/>
    <s v="010304"/>
    <x v="0"/>
    <x v="0"/>
    <x v="0"/>
    <n v="4"/>
    <x v="1"/>
    <x v="2"/>
    <x v="6"/>
    <x v="6"/>
    <s v="08"/>
    <x v="7"/>
    <s v="921"/>
    <s v="Intereses de la deuda interna con instituciones de crédito"/>
    <s v="92101"/>
    <x v="44"/>
    <s v="00"/>
    <x v="0"/>
    <x v="44"/>
    <s v="0004"/>
    <x v="3"/>
    <s v="0006"/>
    <s v="DIRECCIÓN DE FINANZAS"/>
    <s v="INTERESES DE LA DEUDA INTERNA CON INSTITUCIONES  DE CRÉDITO-RECURSOS FEDERALES-SIN DESCRIPCIÓN PARA DESTINOS 00"/>
    <n v="11000000"/>
    <n v="-9761086.3900000006"/>
    <n v="1238913.6100000001"/>
    <n v="0"/>
    <n v="0"/>
    <n v="1238913.6100000001"/>
    <n v="1238913.6100000001"/>
    <n v="1238913.6100000001"/>
    <n v="1238913.6100000001"/>
    <n v="0"/>
    <n v="1238913.6100000001"/>
  </r>
  <r>
    <x v="0"/>
    <s v="01"/>
    <x v="0"/>
    <s v="0103"/>
    <x v="0"/>
    <s v="010304"/>
    <x v="0"/>
    <x v="0"/>
    <x v="0"/>
    <n v="4"/>
    <x v="1"/>
    <x v="0"/>
    <x v="1"/>
    <x v="1"/>
    <s v="09"/>
    <x v="8"/>
    <s v="211"/>
    <s v="Materiales, útiles y equipos menores de oficina"/>
    <s v="21101"/>
    <x v="2"/>
    <s v="00"/>
    <x v="0"/>
    <x v="2"/>
    <s v="0005"/>
    <x v="4"/>
    <s v="0007"/>
    <s v="DIRECCIÓN DE ADMINISTRACIÓN"/>
    <s v="MATERIALES, ÚTILES Y EQUIPOS MENORES DE OFICINA-RECURSOS FISCALES-SIN DESCRIPCIÓN PARA DESTINOS 00"/>
    <n v="2400000"/>
    <n v="0"/>
    <n v="2400000"/>
    <n v="0"/>
    <n v="452400"/>
    <n v="0"/>
    <n v="0"/>
    <n v="0"/>
    <n v="2400000"/>
    <n v="0"/>
    <n v="2400000"/>
  </r>
  <r>
    <x v="0"/>
    <s v="01"/>
    <x v="0"/>
    <s v="0103"/>
    <x v="0"/>
    <s v="010304"/>
    <x v="0"/>
    <x v="0"/>
    <x v="0"/>
    <n v="4"/>
    <x v="1"/>
    <x v="0"/>
    <x v="2"/>
    <x v="2"/>
    <n v="77"/>
    <x v="9"/>
    <n v="322"/>
    <s v="Arrendamiento de edificios"/>
    <n v="32201"/>
    <x v="45"/>
    <s v="00"/>
    <x v="0"/>
    <x v="45"/>
    <s v="0005"/>
    <x v="4"/>
    <s v="0048"/>
    <s v="DIRECCIÓN DE RECURSOS MATERIALES"/>
    <m/>
    <n v="0"/>
    <n v="0"/>
    <n v="0"/>
    <n v="0"/>
    <n v="0"/>
    <n v="0"/>
    <n v="0"/>
    <n v="0"/>
    <n v="0"/>
    <n v="200000"/>
    <n v="200000"/>
  </r>
  <r>
    <x v="0"/>
    <s v="01"/>
    <x v="0"/>
    <s v="0103"/>
    <x v="0"/>
    <s v="010304"/>
    <x v="0"/>
    <x v="0"/>
    <x v="0"/>
    <n v="4"/>
    <x v="1"/>
    <x v="0"/>
    <x v="1"/>
    <x v="1"/>
    <s v="09"/>
    <x v="8"/>
    <s v="216"/>
    <s v="Material de limpieza"/>
    <s v="21601"/>
    <x v="13"/>
    <s v="00"/>
    <x v="0"/>
    <x v="13"/>
    <s v="0005"/>
    <x v="4"/>
    <s v="0007"/>
    <s v="DIRECCIÓN DE ADMINISTRACIÓN"/>
    <s v="MATERIAL DE LIMPIEZA-RECURSOS FISCALES-SIN DESCRIPCIÓN PARA DESTINOS 00"/>
    <n v="650000"/>
    <n v="5025"/>
    <n v="655025"/>
    <n v="0"/>
    <n v="0"/>
    <n v="0"/>
    <n v="0"/>
    <n v="0"/>
    <n v="655025"/>
    <n v="0"/>
    <n v="655025"/>
  </r>
  <r>
    <x v="0"/>
    <s v="01"/>
    <x v="0"/>
    <s v="0103"/>
    <x v="0"/>
    <s v="010304"/>
    <x v="0"/>
    <x v="0"/>
    <x v="0"/>
    <n v="4"/>
    <x v="1"/>
    <x v="0"/>
    <x v="1"/>
    <x v="1"/>
    <s v="09"/>
    <x v="8"/>
    <s v="221"/>
    <s v="Productos alimenticios para personas"/>
    <s v="22101"/>
    <x v="3"/>
    <s v="00"/>
    <x v="0"/>
    <x v="3"/>
    <s v="0005"/>
    <x v="4"/>
    <s v="0007"/>
    <s v="DIRECCIÓN DE ADMINISTRACIÓN"/>
    <s v="PRODUCTOS ALIMENTICIOS PARA PERSONAS-RECURSOS FISCALES-SIN DESCRIPCIÓN PARA DESTINOS 00"/>
    <n v="500000"/>
    <n v="0"/>
    <n v="500000"/>
    <n v="0"/>
    <n v="0"/>
    <n v="0"/>
    <n v="0"/>
    <n v="0"/>
    <n v="500000"/>
    <n v="0"/>
    <n v="500000"/>
  </r>
  <r>
    <x v="0"/>
    <s v="01"/>
    <x v="0"/>
    <s v="0103"/>
    <x v="0"/>
    <s v="010304"/>
    <x v="0"/>
    <x v="0"/>
    <x v="0"/>
    <n v="4"/>
    <x v="1"/>
    <x v="0"/>
    <x v="1"/>
    <x v="1"/>
    <s v="09"/>
    <x v="8"/>
    <s v="241"/>
    <s v="Productos minerales no metálicos"/>
    <s v="24101"/>
    <x v="46"/>
    <s v="00"/>
    <x v="0"/>
    <x v="46"/>
    <s v="0005"/>
    <x v="4"/>
    <s v="0007"/>
    <s v="DIRECCIÓN DE ADMINISTRACIÓN"/>
    <s v="PRODUCTOS MINERALES NO METÁLICOS-RECURSOS FISCALES-SIN DESCRIPCIÓN PARA DESTINOS 00"/>
    <n v="20000"/>
    <n v="0"/>
    <n v="20000"/>
    <n v="0"/>
    <n v="0"/>
    <n v="0"/>
    <n v="0"/>
    <n v="0"/>
    <n v="20000"/>
    <n v="0"/>
    <n v="20000"/>
  </r>
  <r>
    <x v="0"/>
    <s v="01"/>
    <x v="0"/>
    <s v="0103"/>
    <x v="0"/>
    <s v="010304"/>
    <x v="0"/>
    <x v="0"/>
    <x v="0"/>
    <n v="4"/>
    <x v="1"/>
    <x v="0"/>
    <x v="1"/>
    <x v="1"/>
    <s v="09"/>
    <x v="8"/>
    <s v="242"/>
    <s v="Cemento y productos de concreto"/>
    <s v="24201"/>
    <x v="47"/>
    <s v="00"/>
    <x v="0"/>
    <x v="47"/>
    <s v="0005"/>
    <x v="4"/>
    <s v="0007"/>
    <s v="DIRECCIÓN DE ADMINISTRACIÓN"/>
    <s v="CEMENTO Y PRODUCTOS DE CONCRETO-RECURSOS FISCALES-SIN DESCRIPCIÓN PARA DESTINOS 00"/>
    <n v="80000"/>
    <n v="0"/>
    <n v="80000"/>
    <n v="0"/>
    <n v="0"/>
    <n v="0"/>
    <n v="0"/>
    <n v="0"/>
    <n v="80000"/>
    <n v="0"/>
    <n v="80000"/>
  </r>
  <r>
    <x v="0"/>
    <s v="01"/>
    <x v="0"/>
    <s v="0103"/>
    <x v="0"/>
    <s v="010304"/>
    <x v="0"/>
    <x v="0"/>
    <x v="0"/>
    <n v="4"/>
    <x v="1"/>
    <x v="0"/>
    <x v="1"/>
    <x v="1"/>
    <s v="09"/>
    <x v="8"/>
    <s v="245"/>
    <s v="Vidrio y productos de vidrio"/>
    <s v="24501"/>
    <x v="48"/>
    <s v="00"/>
    <x v="0"/>
    <x v="48"/>
    <s v="0005"/>
    <x v="4"/>
    <s v="0007"/>
    <s v="DIRECCIÓN DE ADMINISTRACIÓN"/>
    <s v="VIDRIO Y PRODUCTOS DE VIDRIO-RECURSOS FISCALES-SIN DESCRIPCIÓN PARA DESTINOS 00"/>
    <n v="25000"/>
    <n v="0"/>
    <n v="25000"/>
    <n v="0"/>
    <n v="0"/>
    <n v="0"/>
    <n v="0"/>
    <n v="0"/>
    <n v="25000"/>
    <n v="0"/>
    <n v="25000"/>
  </r>
  <r>
    <x v="0"/>
    <s v="01"/>
    <x v="0"/>
    <s v="0103"/>
    <x v="0"/>
    <s v="010304"/>
    <x v="0"/>
    <x v="0"/>
    <x v="0"/>
    <n v="4"/>
    <x v="1"/>
    <x v="0"/>
    <x v="1"/>
    <x v="1"/>
    <s v="09"/>
    <x v="8"/>
    <s v="246"/>
    <s v="Material eléctrico y electrónico"/>
    <s v="24601"/>
    <x v="15"/>
    <s v="00"/>
    <x v="0"/>
    <x v="15"/>
    <s v="0005"/>
    <x v="4"/>
    <s v="0007"/>
    <s v="DIRECCIÓN DE ADMINISTRACIÓN"/>
    <s v="MATERIAL ELÉCTRICO Y ELECTRÓNICO-RECURSOS FISCALES-SIN DESCRIPCIÓN PARA DESTINOS 00"/>
    <n v="3000"/>
    <n v="0"/>
    <n v="3000"/>
    <n v="0"/>
    <n v="0"/>
    <n v="0"/>
    <n v="0"/>
    <n v="0"/>
    <n v="3000"/>
    <n v="0"/>
    <n v="3000"/>
  </r>
  <r>
    <x v="0"/>
    <s v="01"/>
    <x v="0"/>
    <s v="0103"/>
    <x v="0"/>
    <s v="010304"/>
    <x v="0"/>
    <x v="0"/>
    <x v="0"/>
    <n v="4"/>
    <x v="1"/>
    <x v="0"/>
    <x v="1"/>
    <x v="1"/>
    <s v="09"/>
    <x v="8"/>
    <s v="247"/>
    <s v="Artículos metálicos para la construcción"/>
    <s v="24701"/>
    <x v="16"/>
    <s v="00"/>
    <x v="0"/>
    <x v="16"/>
    <s v="0005"/>
    <x v="4"/>
    <s v="0007"/>
    <s v="DIRECCIÓN DE ADMINISTRACIÓN"/>
    <s v="ARTÍCULOS METÁLICOS PARA LA CONSTRUCCIÓN-RECURSOS FISCALES-SIN DESCRIPCIÓN PARA DESTINOS 00"/>
    <n v="150000"/>
    <n v="0"/>
    <n v="150000"/>
    <n v="0"/>
    <n v="0"/>
    <n v="0"/>
    <n v="0"/>
    <n v="0"/>
    <n v="150000"/>
    <n v="0"/>
    <n v="150000"/>
  </r>
  <r>
    <x v="0"/>
    <s v="01"/>
    <x v="0"/>
    <s v="0103"/>
    <x v="0"/>
    <s v="010304"/>
    <x v="0"/>
    <x v="0"/>
    <x v="0"/>
    <n v="4"/>
    <x v="1"/>
    <x v="0"/>
    <x v="1"/>
    <x v="1"/>
    <s v="09"/>
    <x v="8"/>
    <s v="249"/>
    <s v="Otros materiales y artículos de construcción y reparación"/>
    <s v="24901"/>
    <x v="49"/>
    <s v="00"/>
    <x v="0"/>
    <x v="49"/>
    <s v="0005"/>
    <x v="4"/>
    <s v="0007"/>
    <s v="DIRECCIÓN DE ADMINISTRACIÓN"/>
    <s v="OTROS MATERIALES Y ARTÍCULOS DE CONSTRUCCIÓN Y REPARACIÓN-RECURSOS FISCALES-SIN DESCRIPCIÓN PARA DESTINOS 00"/>
    <n v="500000"/>
    <n v="0"/>
    <n v="500000"/>
    <n v="0"/>
    <n v="0"/>
    <n v="0"/>
    <n v="0"/>
    <n v="0"/>
    <n v="500000"/>
    <n v="0"/>
    <n v="500000"/>
  </r>
  <r>
    <x v="0"/>
    <s v="01"/>
    <x v="0"/>
    <s v="0103"/>
    <x v="0"/>
    <s v="010304"/>
    <x v="0"/>
    <x v="0"/>
    <x v="0"/>
    <n v="4"/>
    <x v="1"/>
    <x v="0"/>
    <x v="1"/>
    <x v="1"/>
    <s v="09"/>
    <x v="8"/>
    <s v="261"/>
    <s v="Combustibles, lubricantes y aditivos"/>
    <s v="26101"/>
    <x v="50"/>
    <s v="00"/>
    <x v="0"/>
    <x v="50"/>
    <s v="0005"/>
    <x v="4"/>
    <s v="0007"/>
    <s v="DIRECCIÓN DE ADMINISTRACIÓN"/>
    <s v="COMBUSTIBLES, LUBRICANTES Y ADITIVOS-RECURSOS FISCALES-SIN DESCRIPCIÓN PARA DESTINOS 00"/>
    <n v="40000000"/>
    <n v="1600000"/>
    <n v="41600000"/>
    <n v="12771900.109999999"/>
    <n v="7890917.1900000004"/>
    <n v="1973131"/>
    <n v="1973131"/>
    <n v="1973131"/>
    <n v="28828099.890000001"/>
    <n v="0"/>
    <n v="41600000"/>
  </r>
  <r>
    <x v="0"/>
    <s v="01"/>
    <x v="0"/>
    <s v="0103"/>
    <x v="0"/>
    <s v="010304"/>
    <x v="0"/>
    <x v="0"/>
    <x v="0"/>
    <n v="6"/>
    <x v="0"/>
    <x v="0"/>
    <x v="1"/>
    <x v="1"/>
    <s v="11"/>
    <x v="10"/>
    <s v="261"/>
    <s v="Combustibles, lubricantes y aditivos"/>
    <s v="26101"/>
    <x v="50"/>
    <s v="00"/>
    <x v="0"/>
    <x v="50"/>
    <s v="0005"/>
    <x v="4"/>
    <s v="0007"/>
    <s v="DIRECCIÓN DE ADMINISTRACIÓN"/>
    <s v="COMBUSTIBLES, LUBRICANTES Y ADITIVOS-RECURSOS FISCALES-SIN DESCRIPCIÓN PARA DESTINOS 00"/>
    <n v="4800000"/>
    <n v="0"/>
    <n v="4800000"/>
    <n v="2262132.2799999998"/>
    <n v="1153808.3899999999"/>
    <n v="272895.34000000003"/>
    <n v="272895.34000000003"/>
    <n v="272895.34000000003"/>
    <n v="2537867.7200000002"/>
    <n v="0"/>
    <n v="4800000"/>
  </r>
  <r>
    <x v="7"/>
    <s v="01"/>
    <x v="0"/>
    <s v="0103"/>
    <x v="0"/>
    <s v="010304"/>
    <x v="0"/>
    <x v="0"/>
    <x v="0"/>
    <n v="1"/>
    <x v="2"/>
    <x v="0"/>
    <x v="1"/>
    <x v="1"/>
    <s v="10"/>
    <x v="11"/>
    <s v="261"/>
    <s v="Combustibles, lubricantes y aditivos"/>
    <s v="26101"/>
    <x v="50"/>
    <s v="00"/>
    <x v="0"/>
    <x v="50"/>
    <s v="0005"/>
    <x v="4"/>
    <s v="0007"/>
    <s v="DIRECCIÓN DE ADMINISTRACIÓN"/>
    <s v="COMBUSTIBLES, LUBRICANTES Y ADITIVOS-RECURSOS FEDERALES-SIN DESCRIPCIÓN PARA DESTINOS 00"/>
    <n v="20300000"/>
    <n v="8400000"/>
    <n v="28700000"/>
    <n v="9968572.1099999994"/>
    <n v="8243007.79"/>
    <n v="0"/>
    <n v="0"/>
    <n v="0"/>
    <n v="18731427.890000001"/>
    <n v="0"/>
    <n v="28700000"/>
  </r>
  <r>
    <x v="0"/>
    <s v="01"/>
    <x v="0"/>
    <s v="0103"/>
    <x v="0"/>
    <s v="010304"/>
    <x v="0"/>
    <x v="0"/>
    <x v="0"/>
    <n v="4"/>
    <x v="1"/>
    <x v="0"/>
    <x v="1"/>
    <x v="1"/>
    <s v="09"/>
    <x v="8"/>
    <s v="291"/>
    <s v="Herramientas menores"/>
    <s v="29101"/>
    <x v="18"/>
    <s v="00"/>
    <x v="0"/>
    <x v="18"/>
    <s v="0005"/>
    <x v="4"/>
    <s v="0007"/>
    <s v="DIRECCIÓN DE ADMINISTRACIÓN"/>
    <s v="HERRAMIENTAS MENORES-RECURSOS FISCALES-SIN DESCRIPCIÓN PARA DESTINOS 00"/>
    <n v="100000"/>
    <n v="-5025"/>
    <n v="94975"/>
    <n v="0"/>
    <n v="0"/>
    <n v="0"/>
    <n v="0"/>
    <n v="0"/>
    <n v="94975"/>
    <n v="0"/>
    <n v="94975"/>
  </r>
  <r>
    <x v="0"/>
    <s v="01"/>
    <x v="0"/>
    <s v="0103"/>
    <x v="0"/>
    <s v="010304"/>
    <x v="0"/>
    <x v="0"/>
    <x v="0"/>
    <n v="4"/>
    <x v="1"/>
    <x v="0"/>
    <x v="1"/>
    <x v="1"/>
    <s v="09"/>
    <x v="8"/>
    <s v="292"/>
    <s v="Refacciones y accesorios menores de edificios"/>
    <s v="29201"/>
    <x v="19"/>
    <s v="00"/>
    <x v="0"/>
    <x v="19"/>
    <s v="0005"/>
    <x v="4"/>
    <s v="0007"/>
    <s v="DIRECCIÓN DE ADMINISTRACIÓN"/>
    <s v="REFACCIONES Y ACCESORIOS MENORES DE EDIFICIOS-RECURSOS FISCALES-SIN DESCRIPCIÓN PARA DESTINOS 00"/>
    <n v="120000"/>
    <n v="0"/>
    <n v="120000"/>
    <n v="0"/>
    <n v="0"/>
    <n v="0"/>
    <n v="0"/>
    <n v="0"/>
    <n v="120000"/>
    <n v="0"/>
    <n v="120000"/>
  </r>
  <r>
    <x v="0"/>
    <s v="01"/>
    <x v="0"/>
    <s v="0103"/>
    <x v="0"/>
    <s v="010304"/>
    <x v="0"/>
    <x v="0"/>
    <x v="0"/>
    <n v="4"/>
    <x v="1"/>
    <x v="0"/>
    <x v="1"/>
    <x v="1"/>
    <s v="09"/>
    <x v="8"/>
    <s v="296"/>
    <s v="Refacciones y accesorios menores de equipo de transporte"/>
    <s v="29601"/>
    <x v="21"/>
    <s v="00"/>
    <x v="0"/>
    <x v="21"/>
    <s v="0005"/>
    <x v="4"/>
    <s v="0007"/>
    <s v="DIRECCIÓN DE ADMINISTRACIÓN"/>
    <s v="REFACCIONES Y ACCESORIOS MENORES DE EQUIPO DE TRANSPORTE-RECURSOS FISCALES-SIN DESCRIPCIÓN PARA DESTINOS 00"/>
    <n v="1900000"/>
    <n v="0"/>
    <n v="1900000"/>
    <n v="219038.3"/>
    <n v="503162.95"/>
    <n v="0"/>
    <n v="0"/>
    <n v="0"/>
    <n v="1680961.7"/>
    <n v="0"/>
    <n v="1900000"/>
  </r>
  <r>
    <x v="0"/>
    <s v="01"/>
    <x v="0"/>
    <s v="0103"/>
    <x v="0"/>
    <s v="010304"/>
    <x v="0"/>
    <x v="0"/>
    <x v="0"/>
    <n v="4"/>
    <x v="1"/>
    <x v="0"/>
    <x v="1"/>
    <x v="1"/>
    <s v="09"/>
    <x v="8"/>
    <s v="298"/>
    <s v="Refacciones y accesorios menores de maquinaria y otros equipos"/>
    <s v="29801"/>
    <x v="51"/>
    <s v="00"/>
    <x v="0"/>
    <x v="51"/>
    <s v="0005"/>
    <x v="4"/>
    <s v="0007"/>
    <s v="DIRECCIÓN DE ADMINISTRACIÓN"/>
    <s v="REFACCIONES Y ACCESORIOS MENORES DE MAQUINARIA Y OTROS EQUIPOS-RECURSOS FISCALES-SIN DESCRIPCIÓN PARA DESTINOS 00"/>
    <n v="500000"/>
    <n v="0"/>
    <n v="500000"/>
    <n v="0"/>
    <n v="0"/>
    <n v="0"/>
    <n v="0"/>
    <n v="0"/>
    <n v="500000"/>
    <n v="0"/>
    <n v="500000"/>
  </r>
  <r>
    <x v="0"/>
    <s v="01"/>
    <x v="0"/>
    <s v="0103"/>
    <x v="0"/>
    <s v="010304"/>
    <x v="0"/>
    <x v="0"/>
    <x v="0"/>
    <n v="4"/>
    <x v="1"/>
    <x v="0"/>
    <x v="2"/>
    <x v="2"/>
    <s v="09"/>
    <x v="8"/>
    <s v="311"/>
    <s v="Energía eléctrica"/>
    <s v="31101"/>
    <x v="52"/>
    <s v="00"/>
    <x v="0"/>
    <x v="52"/>
    <s v="0005"/>
    <x v="4"/>
    <s v="0007"/>
    <s v="DIRECCIÓN DE ADMINISTRACIÓN"/>
    <s v="ENERGÍA ELÉCTRICA-RECURSOS FISCALES-SIN DESCRIPCIÓN PARA DESTINOS 00"/>
    <n v="9000000"/>
    <n v="0"/>
    <n v="9000000"/>
    <n v="2418044.81"/>
    <n v="2575519.2000000002"/>
    <n v="1500849"/>
    <n v="1500849"/>
    <n v="1500849"/>
    <n v="6581955.1899999995"/>
    <n v="0"/>
    <n v="9000000"/>
  </r>
  <r>
    <x v="0"/>
    <s v="01"/>
    <x v="0"/>
    <s v="0103"/>
    <x v="0"/>
    <s v="010304"/>
    <x v="0"/>
    <x v="0"/>
    <x v="0"/>
    <n v="4"/>
    <x v="1"/>
    <x v="0"/>
    <x v="2"/>
    <x v="2"/>
    <s v="09"/>
    <x v="8"/>
    <s v="314"/>
    <s v="Telefonía tradicional"/>
    <s v="31401"/>
    <x v="53"/>
    <s v="00"/>
    <x v="0"/>
    <x v="53"/>
    <s v="0005"/>
    <x v="4"/>
    <s v="0007"/>
    <s v="DIRECCIÓN DE ADMINISTRACIÓN"/>
    <s v="TELEFONÍA TRADICIONAL-RECURSOS FISCALES-SIN DESCRIPCIÓN PARA DESTINOS 00"/>
    <n v="700000"/>
    <n v="0"/>
    <n v="700000"/>
    <n v="524610"/>
    <n v="0"/>
    <n v="0"/>
    <n v="0"/>
    <n v="0"/>
    <n v="175390"/>
    <n v="0"/>
    <n v="700000"/>
  </r>
  <r>
    <x v="0"/>
    <s v="01"/>
    <x v="0"/>
    <s v="0103"/>
    <x v="0"/>
    <s v="010304"/>
    <x v="0"/>
    <x v="0"/>
    <x v="0"/>
    <n v="4"/>
    <x v="1"/>
    <x v="0"/>
    <x v="2"/>
    <x v="2"/>
    <s v="09"/>
    <x v="8"/>
    <s v="316"/>
    <s v="Servicios de telecomunicaciones y satélites"/>
    <s v="31601"/>
    <x v="54"/>
    <s v="00"/>
    <x v="0"/>
    <x v="54"/>
    <s v="0005"/>
    <x v="4"/>
    <s v="0007"/>
    <s v="DIRECCIÓN DE ADMINISTRACIÓN"/>
    <s v="SERVICIOS DE TELECOMUNICACIONES Y SATÉLITES-RECURSOS FISCALES-SIN DESCRIPCIÓN PARA DESTINOS 00"/>
    <n v="2800000"/>
    <n v="81314.740000000005"/>
    <n v="2881314.74"/>
    <n v="0"/>
    <n v="2881314.72"/>
    <n v="0"/>
    <n v="0"/>
    <n v="0"/>
    <n v="2881314.74"/>
    <n v="0"/>
    <n v="2881314.74"/>
  </r>
  <r>
    <x v="0"/>
    <s v="01"/>
    <x v="0"/>
    <s v="0103"/>
    <x v="0"/>
    <s v="010304"/>
    <x v="0"/>
    <x v="0"/>
    <x v="0"/>
    <n v="4"/>
    <x v="1"/>
    <x v="0"/>
    <x v="2"/>
    <x v="2"/>
    <s v="09"/>
    <x v="8"/>
    <s v="322"/>
    <s v="Arrendamiento de edificios"/>
    <s v="32201"/>
    <x v="45"/>
    <s v="00"/>
    <x v="0"/>
    <x v="45"/>
    <s v="0005"/>
    <x v="4"/>
    <s v="0007"/>
    <s v="DIRECCIÓN DE ADMINISTRACIÓN"/>
    <s v="ARRENDAMIENTO DE EDIFICIOS-RECURSOS FISCALES-SIN DESCRIPCIÓN PARA DESTINOS 00"/>
    <n v="5820000"/>
    <n v="700000"/>
    <n v="6520000"/>
    <n v="642938.4"/>
    <n v="5691830.0899999999"/>
    <n v="0"/>
    <n v="0"/>
    <n v="0"/>
    <n v="5877061.5999999996"/>
    <n v="0"/>
    <n v="6520000"/>
  </r>
  <r>
    <x v="7"/>
    <s v="01"/>
    <x v="0"/>
    <s v="0103"/>
    <x v="0"/>
    <s v="010304"/>
    <x v="0"/>
    <x v="0"/>
    <x v="0"/>
    <n v="4"/>
    <x v="1"/>
    <x v="0"/>
    <x v="2"/>
    <x v="2"/>
    <s v="09"/>
    <x v="8"/>
    <s v="325"/>
    <s v="Arrendamiento de equipo de transporte"/>
    <s v="32501"/>
    <x v="55"/>
    <s v="00"/>
    <x v="0"/>
    <x v="55"/>
    <s v="0005"/>
    <x v="4"/>
    <s v="0007"/>
    <s v="DIRECCIÓN DE ADMINISTRACIÓN"/>
    <s v="ARRENDAMIENTO DE EQUIPO DE TRANSPORTE-RECURSOS FEDERALES-SIN DESCRIPCIÓN PARA DESTINOS 00"/>
    <n v="44329640"/>
    <n v="7150771.9199999999"/>
    <n v="51480411.920000002"/>
    <n v="0"/>
    <n v="44680411.82"/>
    <n v="0"/>
    <n v="0"/>
    <n v="0"/>
    <n v="51480411.920000002"/>
    <n v="0"/>
    <n v="51480411.920000002"/>
  </r>
  <r>
    <x v="7"/>
    <s v="01"/>
    <x v="0"/>
    <s v="0103"/>
    <x v="0"/>
    <s v="010304"/>
    <x v="0"/>
    <x v="0"/>
    <x v="0"/>
    <n v="1"/>
    <x v="2"/>
    <x v="0"/>
    <x v="2"/>
    <x v="2"/>
    <s v="10"/>
    <x v="11"/>
    <s v="325"/>
    <s v="Arrendamiento de equipo de transporte"/>
    <s v="32501"/>
    <x v="55"/>
    <s v="00"/>
    <x v="0"/>
    <x v="55"/>
    <s v="0005"/>
    <x v="4"/>
    <s v="0007"/>
    <s v="DIRECCIÓN DE ADMINISTRACIÓN"/>
    <s v="ARRENDAMIENTO DE EQUIPO DE TRANSPORTE-RECURSOS FEDERALES-SIN DESCRIPCIÓN PARA DESTINOS 00"/>
    <n v="68958396.959999993"/>
    <n v="0"/>
    <n v="68958396.959999993"/>
    <n v="0"/>
    <n v="75729036.700000003"/>
    <n v="0"/>
    <n v="0"/>
    <n v="0"/>
    <n v="68958396.959999993"/>
    <n v="0"/>
    <n v="68958396.959999993"/>
  </r>
  <r>
    <x v="0"/>
    <s v="01"/>
    <x v="0"/>
    <s v="0103"/>
    <x v="0"/>
    <s v="010304"/>
    <x v="0"/>
    <x v="0"/>
    <x v="0"/>
    <n v="4"/>
    <x v="1"/>
    <x v="0"/>
    <x v="2"/>
    <x v="2"/>
    <s v="09"/>
    <x v="8"/>
    <s v="326"/>
    <s v="Arrendamiento de maquinaria, otros equipos y herramientas"/>
    <s v="32601"/>
    <x v="56"/>
    <s v="00"/>
    <x v="0"/>
    <x v="56"/>
    <s v="0005"/>
    <x v="4"/>
    <s v="0007"/>
    <s v="DIRECCIÓN DE ADMINISTRACIÓN"/>
    <s v="ARRENDAMIENTO DE MAQUINARIA, OTROS EQUIPOS Y HERRAMIENTAS-RECURSOS FISCALES-SIN DESCRIPCIÓN PARA DESTINOS 00"/>
    <n v="109386058.3"/>
    <n v="12000000"/>
    <n v="121386058.3"/>
    <n v="0"/>
    <n v="111421484.06999999"/>
    <n v="0"/>
    <n v="0"/>
    <n v="0"/>
    <n v="121386058.3"/>
    <n v="2000000"/>
    <n v="123386058.3"/>
  </r>
  <r>
    <x v="0"/>
    <s v="01"/>
    <x v="0"/>
    <s v="0103"/>
    <x v="0"/>
    <s v="010304"/>
    <x v="0"/>
    <x v="0"/>
    <x v="0"/>
    <n v="4"/>
    <x v="1"/>
    <x v="0"/>
    <x v="2"/>
    <x v="2"/>
    <s v="09"/>
    <x v="8"/>
    <s v="329"/>
    <s v="Otros arrendamientos"/>
    <s v="32901"/>
    <x v="57"/>
    <s v="00"/>
    <x v="0"/>
    <x v="57"/>
    <s v="0005"/>
    <x v="4"/>
    <s v="0007"/>
    <s v="DIRECCIÓN DE ADMINISTRACIÓN"/>
    <s v="OTROS ARRENDAMIENTOS-RECURSOS FISCALES-SIN DESCRIPCIÓN PARA DESTINOS 00"/>
    <n v="25000"/>
    <n v="0"/>
    <n v="25000"/>
    <n v="0"/>
    <n v="0"/>
    <n v="0"/>
    <n v="0"/>
    <n v="0"/>
    <n v="25000"/>
    <n v="0"/>
    <n v="25000"/>
  </r>
  <r>
    <x v="0"/>
    <s v="01"/>
    <x v="0"/>
    <s v="0103"/>
    <x v="0"/>
    <s v="010304"/>
    <x v="0"/>
    <x v="0"/>
    <x v="0"/>
    <n v="4"/>
    <x v="1"/>
    <x v="0"/>
    <x v="2"/>
    <x v="2"/>
    <s v="09"/>
    <x v="8"/>
    <s v="331"/>
    <s v="Servicios legales, de contabilidad, auditoría y relacionados"/>
    <s v="33101"/>
    <x v="4"/>
    <s v="00"/>
    <x v="0"/>
    <x v="4"/>
    <s v="0005"/>
    <x v="4"/>
    <s v="0007"/>
    <s v="DIRECCIÓN DE ADMINISTRACIÓN"/>
    <s v="SERVICIOS LEGALES, DE CONTABILIDAD, AUDITORÍA Y RELACIONADOS-RECURSOS FISCALES-SIN DESCRIPCIÓN PARA DESTINOS 00"/>
    <n v="1800000"/>
    <n v="0"/>
    <n v="1800000"/>
    <n v="284200"/>
    <n v="0"/>
    <n v="0"/>
    <n v="0"/>
    <n v="0"/>
    <n v="1515800"/>
    <n v="0"/>
    <n v="1800000"/>
  </r>
  <r>
    <x v="0"/>
    <s v="01"/>
    <x v="0"/>
    <s v="0103"/>
    <x v="0"/>
    <s v="010304"/>
    <x v="0"/>
    <x v="0"/>
    <x v="0"/>
    <n v="4"/>
    <x v="1"/>
    <x v="0"/>
    <x v="2"/>
    <x v="2"/>
    <s v="09"/>
    <x v="8"/>
    <s v="333"/>
    <s v="Servicios de consultoría administrativa, procesos, técnica y en tecnologías de la información"/>
    <s v="33301"/>
    <x v="23"/>
    <s v="00"/>
    <x v="0"/>
    <x v="23"/>
    <s v="0005"/>
    <x v="4"/>
    <s v="0007"/>
    <s v="DIRECCIÓN DE ADMINISTRACIÓN"/>
    <s v="SERVICIOS DE CONSULTORÍA ADMINISTRATIVA, PROCESOS, TÉCNICA Y EN TECNOLOGÍAS DE LA INFORMACIÓN-RECURSOS FISCALES-SIN DESCRIPCIÓN PARA DESTINOS 00"/>
    <n v="950000"/>
    <n v="0"/>
    <n v="950000"/>
    <n v="171216"/>
    <n v="0"/>
    <n v="0"/>
    <n v="0"/>
    <n v="0"/>
    <n v="778784"/>
    <n v="0"/>
    <n v="950000"/>
  </r>
  <r>
    <x v="0"/>
    <s v="01"/>
    <x v="0"/>
    <s v="0103"/>
    <x v="0"/>
    <s v="010304"/>
    <x v="0"/>
    <x v="0"/>
    <x v="0"/>
    <n v="4"/>
    <x v="1"/>
    <x v="0"/>
    <x v="2"/>
    <x v="2"/>
    <s v="09"/>
    <x v="8"/>
    <s v="334"/>
    <s v="Servicios de capacitación"/>
    <s v="33401"/>
    <x v="58"/>
    <s v="00"/>
    <x v="0"/>
    <x v="58"/>
    <s v="0005"/>
    <x v="4"/>
    <s v="0007"/>
    <s v="DIRECCIÓN DE ADMINISTRACIÓN"/>
    <s v="SERVICIOS DE CAPACITACIÓN-RECURSOS FISCALES-SIN DESCRIPCIÓN PARA DESTINOS 00"/>
    <n v="1600000"/>
    <n v="2200000"/>
    <n v="3800000"/>
    <n v="0"/>
    <n v="0"/>
    <n v="0"/>
    <n v="0"/>
    <n v="0"/>
    <n v="3800000"/>
    <n v="-3500000"/>
    <n v="300000"/>
  </r>
  <r>
    <x v="0"/>
    <s v="01"/>
    <x v="0"/>
    <s v="0103"/>
    <x v="0"/>
    <s v="010304"/>
    <x v="0"/>
    <x v="0"/>
    <x v="0"/>
    <n v="4"/>
    <x v="1"/>
    <x v="0"/>
    <x v="2"/>
    <x v="2"/>
    <s v="09"/>
    <x v="8"/>
    <s v="338"/>
    <s v="Servicios de vigilancia"/>
    <s v="33801"/>
    <x v="59"/>
    <s v="00"/>
    <x v="0"/>
    <x v="59"/>
    <s v="0005"/>
    <x v="4"/>
    <s v="0007"/>
    <s v="DIRECCIÓN DE ADMINISTRACIÓN"/>
    <s v="SERVICIOS DE VIGILANCIA-RECURSOS FISCALES-SIN DESCRIPCIÓN PARA DESTINOS 00"/>
    <n v="77442266.879999995"/>
    <n v="0"/>
    <n v="77442266.879999995"/>
    <n v="23499952.800000001"/>
    <n v="31829611.199999999"/>
    <n v="0"/>
    <n v="0"/>
    <n v="0"/>
    <n v="53942314.079999998"/>
    <n v="3500000"/>
    <n v="80942266.879999995"/>
  </r>
  <r>
    <x v="0"/>
    <s v="01"/>
    <x v="0"/>
    <s v="0103"/>
    <x v="0"/>
    <s v="010304"/>
    <x v="0"/>
    <x v="0"/>
    <x v="0"/>
    <n v="4"/>
    <x v="1"/>
    <x v="0"/>
    <x v="2"/>
    <x v="2"/>
    <s v="09"/>
    <x v="8"/>
    <s v="344"/>
    <s v="Seguros de responsabilidad patrimonial y fianzas"/>
    <s v="34401"/>
    <x v="8"/>
    <s v="00"/>
    <x v="0"/>
    <x v="8"/>
    <s v="0005"/>
    <x v="4"/>
    <s v="0007"/>
    <s v="DIRECCIÓN DE ADMINISTRACIÓN"/>
    <s v="SEGUROS DE RESPONSABILIDAD PATRIMONIAL Y FIANZAS-RECURSOS FISCALES-SIN DESCRIPCIÓN PARA DESTINOS 00"/>
    <n v="300000"/>
    <n v="0"/>
    <n v="300000"/>
    <n v="0"/>
    <n v="0"/>
    <n v="0"/>
    <n v="0"/>
    <n v="0"/>
    <n v="300000"/>
    <n v="0"/>
    <n v="300000"/>
  </r>
  <r>
    <x v="0"/>
    <s v="01"/>
    <x v="0"/>
    <s v="0103"/>
    <x v="0"/>
    <s v="010304"/>
    <x v="0"/>
    <x v="0"/>
    <x v="0"/>
    <n v="4"/>
    <x v="1"/>
    <x v="0"/>
    <x v="2"/>
    <x v="2"/>
    <s v="09"/>
    <x v="8"/>
    <s v="345"/>
    <s v="Seguro de bienes patrimoniales"/>
    <s v="34501"/>
    <x v="60"/>
    <s v="00"/>
    <x v="0"/>
    <x v="60"/>
    <s v="0005"/>
    <x v="4"/>
    <s v="0007"/>
    <s v="DIRECCIÓN DE ADMINISTRACIÓN"/>
    <s v="SEGURO DE BIENES PATRIMONIALES-RECURSOS FISCALES-SIN DESCRIPCIÓN PARA DESTINOS 00"/>
    <n v="8732945.1600000001"/>
    <n v="0"/>
    <n v="8732945.1600000001"/>
    <n v="8732945.1600000001"/>
    <n v="17465890.32"/>
    <n v="0"/>
    <n v="0"/>
    <n v="0"/>
    <n v="0"/>
    <n v="0"/>
    <n v="8732945.1600000001"/>
  </r>
  <r>
    <x v="0"/>
    <s v="01"/>
    <x v="0"/>
    <s v="0103"/>
    <x v="0"/>
    <s v="010304"/>
    <x v="0"/>
    <x v="0"/>
    <x v="0"/>
    <n v="4"/>
    <x v="1"/>
    <x v="0"/>
    <x v="2"/>
    <x v="2"/>
    <s v="09"/>
    <x v="8"/>
    <s v="348"/>
    <s v="Comisiones por ventas"/>
    <s v="34801"/>
    <x v="61"/>
    <s v="00"/>
    <x v="0"/>
    <x v="61"/>
    <s v="0005"/>
    <x v="4"/>
    <s v="0007"/>
    <s v="DIRECCIÓN DE ADMINISTRACIÓN"/>
    <s v="COMISIONES POR VENTAS-RECURSOS FISCALES-SIN DESCRIPCIÓN PARA DESTINOS 00"/>
    <n v="350000"/>
    <n v="0"/>
    <n v="350000"/>
    <n v="0"/>
    <n v="0"/>
    <n v="0"/>
    <n v="0"/>
    <n v="0"/>
    <n v="350000"/>
    <n v="0"/>
    <n v="350000"/>
  </r>
  <r>
    <x v="0"/>
    <s v="01"/>
    <x v="0"/>
    <s v="0103"/>
    <x v="0"/>
    <s v="010304"/>
    <x v="0"/>
    <x v="0"/>
    <x v="0"/>
    <n v="4"/>
    <x v="1"/>
    <x v="0"/>
    <x v="2"/>
    <x v="2"/>
    <s v="09"/>
    <x v="8"/>
    <s v="351"/>
    <s v="Conservación y mantenimiento menor de inmuebles"/>
    <s v="35101"/>
    <x v="28"/>
    <s v="00"/>
    <x v="0"/>
    <x v="28"/>
    <s v="0005"/>
    <x v="4"/>
    <s v="0007"/>
    <s v="DIRECCIÓN DE ADMINISTRACIÓN"/>
    <s v="CONSERVACIÓN Y MANTENIMIENTO MENOR DE INMUEBLES-RECURSOS FISCALES-SIN DESCRIPCIÓN PARA DESTINOS 00"/>
    <n v="8250000"/>
    <n v="-6835000"/>
    <n v="1415000"/>
    <n v="0"/>
    <n v="131654.81"/>
    <n v="0"/>
    <n v="0"/>
    <n v="0"/>
    <n v="1415000"/>
    <n v="0"/>
    <n v="1415000"/>
  </r>
  <r>
    <x v="0"/>
    <s v="01"/>
    <x v="0"/>
    <s v="0103"/>
    <x v="0"/>
    <s v="010304"/>
    <x v="0"/>
    <x v="0"/>
    <x v="0"/>
    <n v="4"/>
    <x v="1"/>
    <x v="0"/>
    <x v="2"/>
    <x v="2"/>
    <s v="09"/>
    <x v="8"/>
    <s v="352"/>
    <s v="Instalación, reparación y mantenimiento de mobiliario y equipo de administración, educacional y recreativo"/>
    <s v="35201"/>
    <x v="62"/>
    <s v="00"/>
    <x v="0"/>
    <x v="62"/>
    <s v="0005"/>
    <x v="4"/>
    <s v="0007"/>
    <s v="DIRECCIÓN DE ADMINISTRACIÓN"/>
    <s v="INSTALACIÓN, REPARACIÓN Y MANTENIMIENTO DE MOBILIARIO Y EQUIPO DE ADMINISTRACIÓN, EDUCACIONAL Y RECREATIVO-RECURSOS FISCALES-SIN DESCRIPCIÓN PARA DESTINOS 00"/>
    <n v="40000"/>
    <n v="0"/>
    <n v="40000"/>
    <n v="0"/>
    <n v="0"/>
    <n v="0"/>
    <n v="0"/>
    <n v="0"/>
    <n v="40000"/>
    <n v="0"/>
    <n v="40000"/>
  </r>
  <r>
    <x v="0"/>
    <s v="01"/>
    <x v="0"/>
    <s v="0103"/>
    <x v="0"/>
    <s v="010304"/>
    <x v="0"/>
    <x v="0"/>
    <x v="0"/>
    <n v="4"/>
    <x v="1"/>
    <x v="0"/>
    <x v="2"/>
    <x v="2"/>
    <s v="09"/>
    <x v="8"/>
    <s v="355"/>
    <s v="Reparación y mantenimiento de equipo de transporte"/>
    <s v="35501"/>
    <x v="63"/>
    <s v="00"/>
    <x v="0"/>
    <x v="63"/>
    <s v="0005"/>
    <x v="4"/>
    <s v="0007"/>
    <s v="DIRECCIÓN DE ADMINISTRACIÓN"/>
    <s v="REPARACIÓN Y MANTENIMIENTO DE EQUIPO DE TRANSPORTE-RECURSOS FISCALES-SIN DESCRIPCIÓN PARA DESTINOS 00"/>
    <n v="20000000"/>
    <n v="2000000"/>
    <n v="22000000"/>
    <n v="-308610.46000000002"/>
    <n v="0"/>
    <n v="0"/>
    <n v="0"/>
    <n v="0"/>
    <n v="22308610.460000001"/>
    <n v="0"/>
    <n v="22000000"/>
  </r>
  <r>
    <x v="0"/>
    <s v="01"/>
    <x v="0"/>
    <s v="0103"/>
    <x v="0"/>
    <s v="010304"/>
    <x v="0"/>
    <x v="0"/>
    <x v="0"/>
    <n v="4"/>
    <x v="1"/>
    <x v="0"/>
    <x v="2"/>
    <x v="2"/>
    <s v="09"/>
    <x v="8"/>
    <s v="357"/>
    <s v="Instalación, reparación y mantenimiento de maquinaria, otros equipos y herramienta"/>
    <s v="35701"/>
    <x v="29"/>
    <s v="00"/>
    <x v="0"/>
    <x v="29"/>
    <s v="0005"/>
    <x v="4"/>
    <s v="0007"/>
    <s v="DIRECCIÓN DE ADMINISTRACIÓN"/>
    <s v="INSTALACIÓN, REPARACIÓN Y MANTENIMIENTO DE MAQUINARIA, OTROS EQUIPOS Y HERRAMIENTA-RECURSOS FISCALES-SIN DESCRIPCIÓN PARA DESTINOS 00"/>
    <n v="20000000"/>
    <n v="2000000"/>
    <n v="22000000"/>
    <n v="337208.86"/>
    <n v="0"/>
    <n v="0"/>
    <n v="0"/>
    <n v="0"/>
    <n v="21662791.140000001"/>
    <n v="0"/>
    <n v="22000000"/>
  </r>
  <r>
    <x v="0"/>
    <s v="01"/>
    <x v="0"/>
    <s v="0103"/>
    <x v="0"/>
    <s v="010304"/>
    <x v="0"/>
    <x v="0"/>
    <x v="0"/>
    <n v="4"/>
    <x v="1"/>
    <x v="0"/>
    <x v="2"/>
    <x v="2"/>
    <s v="09"/>
    <x v="8"/>
    <s v="358"/>
    <s v="Servicios de limpieza y manejo de desechos"/>
    <s v="35801"/>
    <x v="64"/>
    <s v="00"/>
    <x v="0"/>
    <x v="64"/>
    <s v="0005"/>
    <x v="4"/>
    <s v="0007"/>
    <s v="DIRECCIÓN DE ADMINISTRACIÓN"/>
    <s v="SERVICIOS DE LIMPIEZA Y MANEJO DE DESECHOS-RECURSOS FISCALES 2026-SIN DESCRIPCIÓN PARA DESTINOS 00"/>
    <n v="0"/>
    <n v="6835000"/>
    <n v="6835000"/>
    <n v="0"/>
    <n v="0"/>
    <n v="0"/>
    <n v="0"/>
    <n v="0"/>
    <n v="6835000"/>
    <n v="0"/>
    <n v="6835000"/>
  </r>
  <r>
    <x v="0"/>
    <s v="01"/>
    <x v="0"/>
    <s v="0103"/>
    <x v="0"/>
    <s v="010304"/>
    <x v="0"/>
    <x v="0"/>
    <x v="0"/>
    <n v="4"/>
    <x v="1"/>
    <x v="0"/>
    <x v="2"/>
    <x v="2"/>
    <s v="09"/>
    <x v="8"/>
    <s v="382"/>
    <s v="Gastos de orden social y cultural"/>
    <s v="38201"/>
    <x v="65"/>
    <s v="00"/>
    <x v="0"/>
    <x v="65"/>
    <s v="0005"/>
    <x v="4"/>
    <s v="0007"/>
    <s v="DIRECCIÓN DE ADMINISTRACIÓN"/>
    <s v="GASTOS DE ORDEN  SOCIAL Y CULTURAL-RECURSOS FISCALES-SIN DESCRIPCIÓN PARA DESTINOS 00"/>
    <n v="1000000"/>
    <n v="0"/>
    <n v="1000000"/>
    <n v="0"/>
    <n v="0"/>
    <n v="0"/>
    <n v="0"/>
    <n v="0"/>
    <n v="1000000"/>
    <n v="0"/>
    <n v="1000000"/>
  </r>
  <r>
    <x v="0"/>
    <s v="01"/>
    <x v="0"/>
    <s v="0103"/>
    <x v="0"/>
    <s v="010304"/>
    <x v="0"/>
    <x v="0"/>
    <x v="0"/>
    <n v="4"/>
    <x v="1"/>
    <x v="0"/>
    <x v="2"/>
    <x v="2"/>
    <s v="09"/>
    <x v="8"/>
    <s v="392"/>
    <s v="Impuestos y derechos"/>
    <s v="39202"/>
    <x v="40"/>
    <s v="00"/>
    <x v="0"/>
    <x v="66"/>
    <s v="0005"/>
    <x v="4"/>
    <s v="0007"/>
    <s v="DIRECCIÓN DE ADMINISTRACIÓN"/>
    <s v="IMPUESTOS Y DERECHOS-RECURSOS FISCALES-SIN DESCRIPCIÓN PARA DESTINOS 00"/>
    <n v="500000"/>
    <n v="100000"/>
    <n v="600000"/>
    <n v="0"/>
    <n v="0"/>
    <n v="0"/>
    <n v="0"/>
    <n v="0"/>
    <n v="600000"/>
    <n v="0"/>
    <n v="600000"/>
  </r>
  <r>
    <x v="0"/>
    <s v="01"/>
    <x v="0"/>
    <s v="0103"/>
    <x v="0"/>
    <s v="010304"/>
    <x v="0"/>
    <x v="0"/>
    <x v="0"/>
    <n v="4"/>
    <x v="1"/>
    <x v="0"/>
    <x v="2"/>
    <x v="2"/>
    <s v="09"/>
    <x v="8"/>
    <s v="396"/>
    <s v="Otros gastos por responsabilidades"/>
    <s v="39602"/>
    <x v="66"/>
    <s v="00"/>
    <x v="0"/>
    <x v="67"/>
    <s v="0005"/>
    <x v="4"/>
    <s v="0007"/>
    <s v="DIRECCIÓN DE ADMINISTRACIÓN"/>
    <s v="OTROS GASTOS POR RESPONSABILIDADES-RECURSOS FISCALES-SIN DESCRIPCIÓN PARA DESTINOS 00"/>
    <n v="25000"/>
    <n v="0"/>
    <n v="25000"/>
    <n v="0"/>
    <n v="0"/>
    <n v="0"/>
    <n v="0"/>
    <n v="0"/>
    <n v="25000"/>
    <n v="0"/>
    <n v="25000"/>
  </r>
  <r>
    <x v="0"/>
    <s v="01"/>
    <x v="0"/>
    <s v="0103"/>
    <x v="0"/>
    <s v="010304"/>
    <x v="0"/>
    <x v="0"/>
    <x v="0"/>
    <n v="4"/>
    <x v="1"/>
    <x v="1"/>
    <x v="3"/>
    <x v="3"/>
    <s v="09"/>
    <x v="8"/>
    <s v="511"/>
    <s v="Muebles de oficina y estantería"/>
    <s v="51101"/>
    <x v="67"/>
    <s v="00"/>
    <x v="0"/>
    <x v="68"/>
    <s v="0005"/>
    <x v="4"/>
    <s v="0007"/>
    <s v="DIRECCIÓN DE ADMINISTRACIÓN"/>
    <s v="MUEBLES DE OFICINA Y ESTANTERÍA-RECURSOS FISCALES-SIN DESCRIPCIÓN PARA DESTINOS 00"/>
    <n v="40000000"/>
    <n v="-8121178.75"/>
    <n v="31878821.25"/>
    <n v="0"/>
    <n v="0"/>
    <n v="0"/>
    <n v="0"/>
    <n v="0"/>
    <n v="31878821.25"/>
    <n v="0"/>
    <n v="31878821.25"/>
  </r>
  <r>
    <x v="7"/>
    <s v="01"/>
    <x v="0"/>
    <s v="0103"/>
    <x v="0"/>
    <s v="010304"/>
    <x v="0"/>
    <x v="0"/>
    <x v="0"/>
    <n v="4"/>
    <x v="1"/>
    <x v="1"/>
    <x v="3"/>
    <x v="3"/>
    <s v="09"/>
    <x v="8"/>
    <n v="511"/>
    <s v="MUEBLES DE OFICINA Y ESTANTERÍ"/>
    <n v="51101"/>
    <x v="67"/>
    <s v="76"/>
    <x v="14"/>
    <x v="68"/>
    <s v="0005"/>
    <x v="4"/>
    <s v="0007"/>
    <s v="DIRECCIÓN DE ADMINISTRACIÓN"/>
    <s v="MUEBLES DE OFICINA Y ESTANTERÍA-RECURSOS FEDERALES-VEHICULO UTILITARIO / TODO TERRENO"/>
    <n v="0"/>
    <n v="0"/>
    <n v="0"/>
    <n v="0"/>
    <n v="0"/>
    <n v="0"/>
    <n v="0"/>
    <n v="0"/>
    <n v="0"/>
    <n v="0"/>
    <n v="0"/>
  </r>
  <r>
    <x v="0"/>
    <s v="01"/>
    <x v="0"/>
    <s v="0103"/>
    <x v="0"/>
    <s v="010304"/>
    <x v="0"/>
    <x v="0"/>
    <x v="0"/>
    <n v="4"/>
    <x v="1"/>
    <x v="1"/>
    <x v="3"/>
    <x v="3"/>
    <s v="09"/>
    <x v="8"/>
    <s v="512"/>
    <s v="Muebles, excepto de oficina y estantería"/>
    <s v="51201"/>
    <x v="68"/>
    <s v="00"/>
    <x v="0"/>
    <x v="69"/>
    <s v="0005"/>
    <x v="4"/>
    <s v="0007"/>
    <s v="DIRECCIÓN DE ADMINISTRACIÓN"/>
    <s v="MUEBLES, EXCEPTO DE OFICINA Y ESTANTERÍA-RECURSOS FISCALES-SIN DESCRIPCIÓN PARA DESTINOS 00"/>
    <n v="0"/>
    <n v="828438.75"/>
    <n v="828438.75"/>
    <n v="0"/>
    <n v="0"/>
    <n v="0"/>
    <n v="0"/>
    <n v="0"/>
    <n v="828438.75"/>
    <n v="0"/>
    <n v="828438.75"/>
  </r>
  <r>
    <x v="0"/>
    <s v="01"/>
    <x v="0"/>
    <s v="0103"/>
    <x v="0"/>
    <s v="010304"/>
    <x v="0"/>
    <x v="0"/>
    <x v="0"/>
    <n v="4"/>
    <x v="1"/>
    <x v="1"/>
    <x v="3"/>
    <x v="3"/>
    <s v="09"/>
    <x v="8"/>
    <s v="519"/>
    <s v="Otros mobiliarios y equipos de administración"/>
    <s v="51901"/>
    <x v="35"/>
    <s v="00"/>
    <x v="0"/>
    <x v="35"/>
    <s v="0005"/>
    <x v="4"/>
    <s v="0007"/>
    <s v="DIRECCIÓN DE ADMINISTRACIÓN"/>
    <s v="OTROS MOBILIARIOS Y EQUIPOS DE ADMINISTRACIÓN-RECURSOS FISCALES-SIN DESCRIPCIÓN PARA DESTINOS 00"/>
    <n v="5000"/>
    <n v="292740"/>
    <n v="297740"/>
    <n v="0"/>
    <n v="0"/>
    <n v="0"/>
    <n v="0"/>
    <n v="0"/>
    <n v="297740"/>
    <n v="0"/>
    <n v="297740"/>
  </r>
  <r>
    <x v="7"/>
    <s v="01"/>
    <x v="0"/>
    <s v="0103"/>
    <x v="0"/>
    <s v="010304"/>
    <x v="0"/>
    <x v="0"/>
    <x v="0"/>
    <n v="4"/>
    <x v="1"/>
    <x v="1"/>
    <x v="3"/>
    <x v="3"/>
    <s v="09"/>
    <x v="8"/>
    <s v="541"/>
    <s v="Vehículos y equipo terrestre"/>
    <s v="54101"/>
    <x v="69"/>
    <s v="76"/>
    <x v="14"/>
    <x v="70"/>
    <s v="0005"/>
    <x v="4"/>
    <s v="0007"/>
    <s v="DIRECCIÓN DE ADMINISTRACIÓN"/>
    <s v="VEHICULOS Y EQUIPO DE TRANSPORTE-RECURSOS FEDERALES-VEHICULO UTILITARIO / TODO TERRENO"/>
    <n v="0"/>
    <n v="1700000"/>
    <n v="1700000"/>
    <n v="0"/>
    <n v="0"/>
    <n v="0"/>
    <n v="0"/>
    <n v="0"/>
    <n v="1700000"/>
    <n v="0"/>
    <n v="1700000"/>
  </r>
  <r>
    <x v="7"/>
    <s v="01"/>
    <x v="0"/>
    <s v="0103"/>
    <x v="0"/>
    <s v="010304"/>
    <x v="0"/>
    <x v="0"/>
    <x v="0"/>
    <n v="4"/>
    <x v="1"/>
    <x v="1"/>
    <x v="3"/>
    <x v="3"/>
    <s v="09"/>
    <x v="8"/>
    <s v="541"/>
    <s v="Vehículos y equipo terrestre"/>
    <s v="54101"/>
    <x v="69"/>
    <s v="77"/>
    <x v="15"/>
    <x v="70"/>
    <s v="0005"/>
    <x v="4"/>
    <s v="0007"/>
    <s v="DIRECCIÓN DE ADMINISTRACIÓN"/>
    <s v="VEHICULOS Y EQUIPO DE TRANSPORTE-RECURSOS FEDERALES-PATRULLAS"/>
    <n v="0"/>
    <n v="30000000"/>
    <n v="30000000"/>
    <n v="29977846.09"/>
    <n v="0"/>
    <n v="0"/>
    <n v="0"/>
    <n v="0"/>
    <n v="22153.910000000149"/>
    <n v="0"/>
    <n v="30000000"/>
  </r>
  <r>
    <x v="0"/>
    <s v="01"/>
    <x v="0"/>
    <s v="0103"/>
    <x v="0"/>
    <s v="010304"/>
    <x v="0"/>
    <x v="0"/>
    <x v="0"/>
    <n v="4"/>
    <x v="1"/>
    <x v="1"/>
    <x v="3"/>
    <x v="3"/>
    <s v="09"/>
    <x v="8"/>
    <s v="564"/>
    <s v="Sistemas de aire acondicionado, calefacción y de refrigeración industrial y comercial"/>
    <s v="56401"/>
    <x v="70"/>
    <s v="00"/>
    <x v="0"/>
    <x v="71"/>
    <s v="0005"/>
    <x v="4"/>
    <s v="0007"/>
    <s v="DIRECCIÓN DE ADMINISTRACIÓN"/>
    <s v="SISTEMAS DE AIRE ACONDICIONADO, CALEFACCIÓN Y DE REFRIGERACIÓN INDUSTRIAL Y COMERCIAL-RECURSOS FISCALES-SIN DESCRIPCIÓN PARA DESTINOS 00"/>
    <n v="250000"/>
    <n v="3500000"/>
    <n v="3750000"/>
    <n v="534275.43999999994"/>
    <n v="0"/>
    <n v="0"/>
    <n v="0"/>
    <n v="0"/>
    <n v="3215724.56"/>
    <n v="0"/>
    <n v="3750000"/>
  </r>
  <r>
    <x v="0"/>
    <s v="01"/>
    <x v="0"/>
    <s v="0103"/>
    <x v="0"/>
    <s v="010304"/>
    <x v="0"/>
    <x v="0"/>
    <x v="0"/>
    <n v="4"/>
    <x v="1"/>
    <x v="1"/>
    <x v="3"/>
    <x v="3"/>
    <s v="09"/>
    <x v="8"/>
    <s v="566"/>
    <s v="Equipos de generación eléctrica, aparatos y accesorios eléctricos"/>
    <s v="56602"/>
    <x v="71"/>
    <s v="00"/>
    <x v="0"/>
    <x v="72"/>
    <s v="0005"/>
    <x v="4"/>
    <s v="0007"/>
    <s v="DIRECCIÓN DE ADMINISTRACIÓN"/>
    <s v="EQUIPO DE GENERACIÓN ELÉCTRICA, APARATOS Y ACCESORIOS ELÉCTRICOS-RECURSOS FISCALES-SIN DESCRIPCIÓN PARA DESTINOS 00"/>
    <n v="5000000"/>
    <n v="0"/>
    <n v="5000000"/>
    <n v="0"/>
    <n v="0"/>
    <n v="0"/>
    <n v="0"/>
    <n v="0"/>
    <n v="5000000"/>
    <n v="0"/>
    <n v="5000000"/>
  </r>
  <r>
    <x v="2"/>
    <s v="01"/>
    <x v="0"/>
    <s v="0103"/>
    <x v="0"/>
    <s v="010304"/>
    <x v="0"/>
    <x v="2"/>
    <x v="2"/>
    <n v="4"/>
    <x v="1"/>
    <x v="0"/>
    <x v="7"/>
    <x v="7"/>
    <s v="12"/>
    <x v="12"/>
    <s v="111"/>
    <s v="Dietas"/>
    <s v="11101"/>
    <x v="72"/>
    <s v="01"/>
    <x v="16"/>
    <x v="73"/>
    <s v="0005"/>
    <x v="4"/>
    <s v="0008"/>
    <s v="DIRECCIÓN DE ADMINISTRACIÓN DE PERSONAL"/>
    <s v="DIETAS-RECURSOS FEDERALES-PLANTILLA"/>
    <n v="14346960"/>
    <n v="0"/>
    <n v="14346960"/>
    <n v="0"/>
    <n v="0"/>
    <n v="5977891.5"/>
    <n v="5977891.5"/>
    <n v="5977891.5"/>
    <n v="14346960"/>
    <n v="0"/>
    <n v="14346960"/>
  </r>
  <r>
    <x v="2"/>
    <s v="01"/>
    <x v="0"/>
    <s v="0103"/>
    <x v="0"/>
    <s v="010304"/>
    <x v="0"/>
    <x v="2"/>
    <x v="2"/>
    <n v="4"/>
    <x v="1"/>
    <x v="0"/>
    <x v="7"/>
    <x v="7"/>
    <s v="12"/>
    <x v="12"/>
    <s v="113"/>
    <s v="Sueldos base al personal permanente"/>
    <s v="11301"/>
    <x v="73"/>
    <s v="01"/>
    <x v="16"/>
    <x v="74"/>
    <s v="0005"/>
    <x v="4"/>
    <s v="0008"/>
    <s v="DIRECCIÓN DE ADMINISTRACIÓN DE PERSONAL"/>
    <s v="SUELDO BASE AL PERSONAL PERMANENTE ANUAL-RECURSOS FEDERALES-PLANTILLA"/>
    <n v="705161521.26999998"/>
    <n v="12236535.789999999"/>
    <n v="717398057.05999994"/>
    <n v="0"/>
    <n v="0"/>
    <n v="285588377.04000002"/>
    <n v="285588377.04000002"/>
    <n v="285588377.04000002"/>
    <n v="717398057.05999994"/>
    <n v="-43306390.109999999"/>
    <n v="674091666.94999993"/>
  </r>
  <r>
    <x v="2"/>
    <s v="01"/>
    <x v="0"/>
    <s v="0103"/>
    <x v="0"/>
    <s v="010304"/>
    <x v="0"/>
    <x v="2"/>
    <x v="2"/>
    <n v="1"/>
    <x v="2"/>
    <x v="0"/>
    <x v="7"/>
    <x v="7"/>
    <s v="13"/>
    <x v="11"/>
    <s v="113"/>
    <s v="Sueldos base al personal permanente"/>
    <s v="11301"/>
    <x v="73"/>
    <s v="03"/>
    <x v="17"/>
    <x v="74"/>
    <s v="0005"/>
    <x v="4"/>
    <s v="0008"/>
    <s v="DIRECCIÓN DE ADMINISTRACIÓN DE PERSONAL"/>
    <s v="SUELDO BASE AL PERSONAL PERMANENTE ANUAL-RECURSOS FEDERALES-COMISARIA"/>
    <n v="212353767.59999999"/>
    <n v="-5083887.5999999996"/>
    <n v="207269880"/>
    <n v="0"/>
    <n v="0"/>
    <n v="77633130.400000006"/>
    <n v="77633130.400000006"/>
    <n v="77633130.400000006"/>
    <n v="207269880"/>
    <n v="-943740"/>
    <n v="206326140"/>
  </r>
  <r>
    <x v="0"/>
    <s v="01"/>
    <x v="0"/>
    <s v="0103"/>
    <x v="0"/>
    <s v="010304"/>
    <x v="0"/>
    <x v="2"/>
    <x v="2"/>
    <n v="4"/>
    <x v="1"/>
    <x v="0"/>
    <x v="7"/>
    <x v="7"/>
    <s v="12"/>
    <x v="12"/>
    <s v="121"/>
    <s v="Honorarios asimilables a salarios"/>
    <s v="12101"/>
    <x v="74"/>
    <s v="00"/>
    <x v="0"/>
    <x v="75"/>
    <s v="0005"/>
    <x v="4"/>
    <s v="0008"/>
    <s v="DIRECCIÓN DE ADMINISTRACIÓN DE PERSONAL"/>
    <s v="HONORARIOS ASIMILABLES A SALARIOS-RECURSOS FISCALES-SIN DESCRIPCIÓN PARA DESTINOS 00"/>
    <n v="10000000"/>
    <n v="0"/>
    <n v="10000000"/>
    <n v="0"/>
    <n v="0"/>
    <n v="1574926.62"/>
    <n v="1574926.62"/>
    <n v="1574926.62"/>
    <n v="10000000"/>
    <n v="0"/>
    <n v="10000000"/>
  </r>
  <r>
    <x v="6"/>
    <s v="01"/>
    <x v="0"/>
    <s v="0103"/>
    <x v="0"/>
    <s v="010304"/>
    <x v="0"/>
    <x v="2"/>
    <x v="2"/>
    <n v="4"/>
    <x v="1"/>
    <x v="0"/>
    <x v="7"/>
    <x v="7"/>
    <s v="12"/>
    <x v="12"/>
    <s v="122"/>
    <s v="Sueldos base al personal eventual"/>
    <s v="12201"/>
    <x v="75"/>
    <s v="02"/>
    <x v="18"/>
    <x v="76"/>
    <s v="0005"/>
    <x v="4"/>
    <s v="0008"/>
    <s v="DIRECCIÓN DE ADMINISTRACIÓN DE PERSONAL"/>
    <s v="SUELDOS BASE AL PERSONAL EVENTUAL-RECURSOS ESTATALES-EVENTUAL"/>
    <n v="76813145.879999995"/>
    <n v="20798755"/>
    <n v="97611900.879999995"/>
    <n v="0"/>
    <n v="0"/>
    <n v="35340599.18"/>
    <n v="35340599.18"/>
    <n v="35340599.18"/>
    <n v="97611900.879999995"/>
    <n v="7315444.4199999999"/>
    <n v="104927345.3"/>
  </r>
  <r>
    <x v="6"/>
    <s v="01"/>
    <x v="0"/>
    <s v="0103"/>
    <x v="0"/>
    <s v="010304"/>
    <x v="0"/>
    <x v="2"/>
    <x v="2"/>
    <n v="4"/>
    <x v="1"/>
    <x v="0"/>
    <x v="7"/>
    <x v="7"/>
    <s v="12"/>
    <x v="12"/>
    <s v="123"/>
    <s v="Retribuciones por servicios de carácter social"/>
    <s v="12301"/>
    <x v="76"/>
    <s v="00"/>
    <x v="0"/>
    <x v="77"/>
    <s v="0005"/>
    <x v="4"/>
    <s v="0008"/>
    <s v="DIRECCIÓN DE ADMINISTRACIÓN DE PERSONAL"/>
    <s v="RETRIBUCIONES POR SERVICIOS DE CARACTER SOCIAL-RECURSOS ESTATALES-SIN DESCRIPCIÓN PARA DESTINOS 00"/>
    <n v="26400"/>
    <n v="0"/>
    <n v="26400"/>
    <n v="0"/>
    <n v="0"/>
    <n v="0"/>
    <n v="0"/>
    <n v="0"/>
    <n v="26400"/>
    <n v="0"/>
    <n v="26400"/>
  </r>
  <r>
    <x v="2"/>
    <s v="01"/>
    <x v="0"/>
    <s v="0103"/>
    <x v="0"/>
    <s v="010304"/>
    <x v="0"/>
    <x v="2"/>
    <x v="2"/>
    <n v="4"/>
    <x v="1"/>
    <x v="0"/>
    <x v="7"/>
    <x v="7"/>
    <s v="12"/>
    <x v="12"/>
    <s v="132"/>
    <s v="Primas de vacaciones, dominical y gratificación de fin de año"/>
    <s v="13201"/>
    <x v="77"/>
    <s v="01"/>
    <x v="16"/>
    <x v="78"/>
    <s v="0005"/>
    <x v="4"/>
    <s v="0008"/>
    <s v="DIRECCIÓN DE ADMINISTRACIÓN DE PERSONAL"/>
    <s v="PRIMAS VACACIONALES-RECURSOS FEDERALES-PLANTILLA"/>
    <n v="9993173.3499999996"/>
    <n v="169951.89"/>
    <n v="10163125.24"/>
    <n v="0"/>
    <n v="0"/>
    <n v="9197098.0700000003"/>
    <n v="9197098.0700000003"/>
    <n v="9197098.0700000003"/>
    <n v="10163125.24"/>
    <n v="152279.76"/>
    <n v="10315405"/>
  </r>
  <r>
    <x v="6"/>
    <s v="01"/>
    <x v="0"/>
    <s v="0103"/>
    <x v="0"/>
    <s v="010304"/>
    <x v="0"/>
    <x v="2"/>
    <x v="2"/>
    <n v="4"/>
    <x v="1"/>
    <x v="0"/>
    <x v="7"/>
    <x v="7"/>
    <s v="12"/>
    <x v="12"/>
    <s v="132"/>
    <s v="Primas de vacaciones, dominical y gratificación de fin de año"/>
    <s v="13201"/>
    <x v="77"/>
    <s v="02"/>
    <x v="18"/>
    <x v="78"/>
    <s v="0005"/>
    <x v="4"/>
    <s v="0008"/>
    <s v="DIRECCIÓN DE ADMINISTRACIÓN DE PERSONAL"/>
    <s v="PRIMAS VACACIONALES-RECURSOS ESTATALES-EVENTUAL"/>
    <n v="1066849.25"/>
    <n v="101308.86"/>
    <n v="1168158.1100000001"/>
    <n v="0"/>
    <n v="0"/>
    <n v="964085.09"/>
    <n v="964085.09"/>
    <n v="964085.09"/>
    <n v="1168158.1100000001"/>
    <n v="0"/>
    <n v="1168158.1100000001"/>
  </r>
  <r>
    <x v="2"/>
    <s v="01"/>
    <x v="0"/>
    <s v="0103"/>
    <x v="0"/>
    <s v="010304"/>
    <x v="0"/>
    <x v="2"/>
    <x v="2"/>
    <n v="1"/>
    <x v="2"/>
    <x v="0"/>
    <x v="7"/>
    <x v="7"/>
    <s v="13"/>
    <x v="11"/>
    <s v="132"/>
    <s v="Primas de vacaciones, dominical y gratificación de fin de año"/>
    <s v="13201"/>
    <x v="77"/>
    <s v="03"/>
    <x v="17"/>
    <x v="78"/>
    <s v="0005"/>
    <x v="4"/>
    <s v="0008"/>
    <s v="DIRECCIÓN DE ADMINISTRACIÓN DE PERSONAL"/>
    <s v="PRIMAS VACACIONALES-RECURSOS FEDERALES-COMISARIA"/>
    <n v="2949357.88"/>
    <n v="-70609.55"/>
    <n v="2878748.33"/>
    <n v="0"/>
    <n v="0"/>
    <n v="2455948.4500000002"/>
    <n v="2455948.4500000002"/>
    <n v="2455948.4500000002"/>
    <n v="2878748.33"/>
    <n v="-13107.5"/>
    <n v="2865640.83"/>
  </r>
  <r>
    <x v="2"/>
    <s v="01"/>
    <x v="0"/>
    <s v="0103"/>
    <x v="0"/>
    <s v="010304"/>
    <x v="0"/>
    <x v="2"/>
    <x v="2"/>
    <n v="4"/>
    <x v="1"/>
    <x v="0"/>
    <x v="7"/>
    <x v="7"/>
    <s v="12"/>
    <x v="12"/>
    <s v="132"/>
    <s v="Primas de vacaciones, dominical y gratificación de fin de año"/>
    <s v="13202"/>
    <x v="78"/>
    <s v="01"/>
    <x v="16"/>
    <x v="79"/>
    <s v="0005"/>
    <x v="4"/>
    <s v="0008"/>
    <s v="DIRECCIÓN DE ADMINISTRACIÓN DE PERSONAL"/>
    <s v="PRIMAS VACACIONALES-RECURSOS FEDERALES-PLANTILLA"/>
    <n v="99931733.510000005"/>
    <n v="1699518.86"/>
    <n v="101631252.37"/>
    <n v="0"/>
    <n v="0"/>
    <n v="57015.5"/>
    <n v="57015.5"/>
    <n v="57015.5"/>
    <n v="101631252.37"/>
    <n v="-13583352.109999999"/>
    <n v="88047900.260000005"/>
  </r>
  <r>
    <x v="2"/>
    <s v="01"/>
    <x v="0"/>
    <s v="0103"/>
    <x v="0"/>
    <s v="010304"/>
    <x v="0"/>
    <x v="2"/>
    <x v="2"/>
    <n v="4"/>
    <x v="1"/>
    <x v="0"/>
    <x v="7"/>
    <x v="7"/>
    <s v="12"/>
    <x v="12"/>
    <s v="132"/>
    <s v="Primas de vacaciones, dominical y gratificación de fin de año"/>
    <s v="13202"/>
    <x v="78"/>
    <s v="02"/>
    <x v="18"/>
    <x v="79"/>
    <s v="0005"/>
    <x v="4"/>
    <s v="0008"/>
    <s v="DIRECCIÓN DE ADMINISTRACIÓN DE PERSONAL"/>
    <s v="PRIMAS VACACIONALES-RECURSOS FEDERALES-EVENTUAL"/>
    <n v="8130775.4900000002"/>
    <n v="-8130775.4800000004"/>
    <n v="0.01"/>
    <n v="0"/>
    <n v="0"/>
    <n v="0"/>
    <n v="0"/>
    <n v="0"/>
    <n v="0.01"/>
    <n v="0"/>
    <n v="0.01"/>
  </r>
  <r>
    <x v="6"/>
    <s v="01"/>
    <x v="0"/>
    <s v="0103"/>
    <x v="0"/>
    <s v="010304"/>
    <x v="0"/>
    <x v="2"/>
    <x v="2"/>
    <n v="4"/>
    <x v="1"/>
    <x v="0"/>
    <x v="7"/>
    <x v="7"/>
    <s v="12"/>
    <x v="12"/>
    <s v="132"/>
    <s v="Primas de vacaciones, dominical y gratificación de fin de año"/>
    <s v="13202"/>
    <x v="78"/>
    <s v="02"/>
    <x v="18"/>
    <x v="79"/>
    <s v="0005"/>
    <x v="4"/>
    <s v="0008"/>
    <s v="DIRECCIÓN DE ADMINISTRACIÓN DE PERSONAL"/>
    <s v="PRIMAS VACACIONALES-RECURSOS ESTATALES-EVENTUAL"/>
    <n v="2537717"/>
    <n v="9143864.1400000006"/>
    <n v="11681581.140000001"/>
    <n v="0"/>
    <n v="0"/>
    <n v="56808.49"/>
    <n v="56808.49"/>
    <n v="56808.49"/>
    <n v="11681581.140000001"/>
    <n v="0"/>
    <n v="11681581.140000001"/>
  </r>
  <r>
    <x v="2"/>
    <s v="01"/>
    <x v="0"/>
    <s v="0103"/>
    <x v="0"/>
    <s v="010304"/>
    <x v="0"/>
    <x v="2"/>
    <x v="2"/>
    <n v="1"/>
    <x v="2"/>
    <x v="0"/>
    <x v="7"/>
    <x v="7"/>
    <s v="13"/>
    <x v="11"/>
    <s v="132"/>
    <s v="Primas de vacaciones, dominical y gratificación de fin de año"/>
    <s v="13202"/>
    <x v="78"/>
    <s v="03"/>
    <x v="17"/>
    <x v="79"/>
    <s v="0005"/>
    <x v="4"/>
    <s v="0008"/>
    <s v="DIRECCIÓN DE ADMINISTRACIÓN DE PERSONAL"/>
    <s v="PRIMAS VACACIONALES-RECURSOS FEDERALES-COMISARIA"/>
    <n v="29493578.829999998"/>
    <n v="-706095.5"/>
    <n v="28787483.329999998"/>
    <n v="0"/>
    <n v="0"/>
    <n v="40413.730000000003"/>
    <n v="40413.730000000003"/>
    <n v="40413.730000000003"/>
    <n v="28787483.329999998"/>
    <n v="-131075"/>
    <n v="28656408.329999998"/>
  </r>
  <r>
    <x v="6"/>
    <s v="01"/>
    <x v="0"/>
    <s v="0103"/>
    <x v="0"/>
    <s v="010304"/>
    <x v="0"/>
    <x v="2"/>
    <x v="2"/>
    <n v="4"/>
    <x v="1"/>
    <x v="0"/>
    <x v="7"/>
    <x v="7"/>
    <s v="12"/>
    <x v="12"/>
    <s v="133"/>
    <s v="Horas extraordinarias"/>
    <s v="13301"/>
    <x v="79"/>
    <s v="00"/>
    <x v="0"/>
    <x v="80"/>
    <s v="0005"/>
    <x v="4"/>
    <s v="0008"/>
    <s v="DIRECCIÓN DE ADMINISTRACIÓN DE PERSONAL"/>
    <s v="HORAS EXTRAORDINARIAS-RECURSOS ESTATALES-SIN DESCRIPCIÓN PARA DESTINOS 00"/>
    <n v="730000"/>
    <n v="0"/>
    <n v="730000"/>
    <n v="0"/>
    <n v="0"/>
    <n v="289094.73"/>
    <n v="289094.73"/>
    <n v="289094.73"/>
    <n v="730000"/>
    <n v="0"/>
    <n v="730000"/>
  </r>
  <r>
    <x v="6"/>
    <s v="01"/>
    <x v="0"/>
    <s v="0103"/>
    <x v="0"/>
    <s v="010304"/>
    <x v="0"/>
    <x v="2"/>
    <x v="2"/>
    <n v="4"/>
    <x v="1"/>
    <x v="0"/>
    <x v="7"/>
    <x v="7"/>
    <s v="12"/>
    <x v="12"/>
    <s v="134"/>
    <s v="Compensaciones"/>
    <s v="13401"/>
    <x v="80"/>
    <s v="00"/>
    <x v="0"/>
    <x v="81"/>
    <s v="0005"/>
    <x v="4"/>
    <s v="0008"/>
    <s v="DIRECCIÓN DE ADMINISTRACIÓN DE PERSONAL"/>
    <s v="COMPENSACIONES-RECURSOS ESTATALES-SIN DESCRIPCIÓN PARA DESTINOS 00"/>
    <n v="1500000"/>
    <n v="0"/>
    <n v="1500000"/>
    <n v="0"/>
    <n v="0"/>
    <n v="130387.4"/>
    <n v="130387.4"/>
    <n v="130387.4"/>
    <n v="1500000"/>
    <n v="0"/>
    <n v="1500000"/>
  </r>
  <r>
    <x v="2"/>
    <s v="01"/>
    <x v="0"/>
    <s v="0103"/>
    <x v="0"/>
    <s v="010304"/>
    <x v="0"/>
    <x v="2"/>
    <x v="2"/>
    <n v="4"/>
    <x v="1"/>
    <x v="0"/>
    <x v="7"/>
    <x v="7"/>
    <s v="12"/>
    <x v="12"/>
    <s v="141"/>
    <s v="Aportaciones de seguridad social"/>
    <s v="14101"/>
    <x v="81"/>
    <s v="01"/>
    <x v="16"/>
    <x v="82"/>
    <s v="0005"/>
    <x v="4"/>
    <s v="0008"/>
    <s v="DIRECCIÓN DE ADMINISTRACIÓN DE PERSONAL"/>
    <s v="CUOTAS AL IMSS POR ENFERMEDADES Y MATERNIDAD-RECURSOS FEDERALES-PLANTILLA"/>
    <n v="43170508.880000003"/>
    <n v="734192.14"/>
    <n v="43904701.020000003"/>
    <n v="0"/>
    <n v="0"/>
    <n v="4245469"/>
    <n v="8488462.6699999999"/>
    <n v="8488462.6699999999"/>
    <n v="43904701.020000003"/>
    <n v="-2598383.4"/>
    <n v="41306317.620000005"/>
  </r>
  <r>
    <x v="6"/>
    <s v="01"/>
    <x v="0"/>
    <s v="0103"/>
    <x v="0"/>
    <s v="010304"/>
    <x v="0"/>
    <x v="2"/>
    <x v="2"/>
    <n v="4"/>
    <x v="1"/>
    <x v="0"/>
    <x v="7"/>
    <x v="7"/>
    <s v="12"/>
    <x v="12"/>
    <s v="141"/>
    <s v="Aportaciones de seguridad social"/>
    <s v="14101"/>
    <x v="81"/>
    <s v="02"/>
    <x v="18"/>
    <x v="82"/>
    <s v="0005"/>
    <x v="4"/>
    <s v="0008"/>
    <s v="DIRECCIÓN DE ADMINISTRACIÓN DE PERSONAL"/>
    <s v="CUOTAS AL IMSS POR ENFERMEDADES Y MATERNIDAD-RECURSOS ESTATALES-EVENTUAL"/>
    <n v="4608788.75"/>
    <n v="347454.84"/>
    <n v="4956243.59"/>
    <n v="0"/>
    <n v="0"/>
    <n v="391708.06"/>
    <n v="897563.68"/>
    <n v="897563.68"/>
    <n v="4956243.59"/>
    <n v="0"/>
    <n v="4956243.59"/>
  </r>
  <r>
    <x v="2"/>
    <s v="01"/>
    <x v="0"/>
    <s v="0103"/>
    <x v="0"/>
    <s v="010304"/>
    <x v="0"/>
    <x v="2"/>
    <x v="2"/>
    <n v="1"/>
    <x v="2"/>
    <x v="0"/>
    <x v="7"/>
    <x v="7"/>
    <s v="13"/>
    <x v="11"/>
    <s v="141"/>
    <s v="Aportaciones de seguridad social"/>
    <s v="14101"/>
    <x v="81"/>
    <s v="03"/>
    <x v="17"/>
    <x v="82"/>
    <s v="0005"/>
    <x v="4"/>
    <s v="0008"/>
    <s v="DIRECCIÓN DE ADMINISTRACIÓN DE PERSONAL"/>
    <s v="CUOTAS AL IMSS POR ENFERMEDADES Y MATERNIDAD-RECURSOS FEDERALES-COMISARIA"/>
    <n v="12741226.060000001"/>
    <n v="-305033.26"/>
    <n v="12436192.800000001"/>
    <n v="0"/>
    <n v="0"/>
    <n v="0"/>
    <n v="0"/>
    <n v="0"/>
    <n v="12436192.800000001"/>
    <n v="-56624.4"/>
    <n v="12379568.4"/>
  </r>
  <r>
    <x v="2"/>
    <s v="01"/>
    <x v="0"/>
    <s v="0103"/>
    <x v="0"/>
    <s v="010304"/>
    <x v="0"/>
    <x v="2"/>
    <x v="2"/>
    <n v="4"/>
    <x v="1"/>
    <x v="0"/>
    <x v="7"/>
    <x v="7"/>
    <s v="12"/>
    <x v="12"/>
    <s v="142"/>
    <s v="Aportaciones a fondos de vivienda"/>
    <s v="14201"/>
    <x v="82"/>
    <s v="01"/>
    <x v="16"/>
    <x v="83"/>
    <s v="0005"/>
    <x v="4"/>
    <s v="0008"/>
    <s v="DIRECCIÓN DE ADMINISTRACIÓN DE PERSONAL"/>
    <s v="APORTACIONES A FONDOS DE VIVIENDA-RECURSOS FEDERALES-PLANTILLA"/>
    <n v="21585254.440000001"/>
    <n v="367096.07"/>
    <n v="21952350.510000002"/>
    <n v="0"/>
    <n v="0"/>
    <n v="8751219.0500000007"/>
    <n v="8751219.0500000007"/>
    <n v="8751219.0500000007"/>
    <n v="21952350.510000002"/>
    <n v="-1299191.7"/>
    <n v="20653158.810000002"/>
  </r>
  <r>
    <x v="6"/>
    <s v="01"/>
    <x v="0"/>
    <s v="0103"/>
    <x v="0"/>
    <s v="010304"/>
    <x v="0"/>
    <x v="2"/>
    <x v="2"/>
    <n v="4"/>
    <x v="1"/>
    <x v="0"/>
    <x v="7"/>
    <x v="7"/>
    <s v="12"/>
    <x v="12"/>
    <s v="142"/>
    <s v="Aportaciones a fondos de vivienda"/>
    <s v="14201"/>
    <x v="82"/>
    <s v="02"/>
    <x v="18"/>
    <x v="83"/>
    <s v="0005"/>
    <x v="4"/>
    <s v="0008"/>
    <s v="DIRECCIÓN DE ADMINISTRACIÓN DE PERSONAL"/>
    <s v="APORTACIONES A FONDOS DE VIVIENDA-RECURSOS ESTATALES-EVENTUAL"/>
    <n v="2304394.38"/>
    <n v="173727.42"/>
    <n v="2478121.7999999998"/>
    <n v="0"/>
    <n v="0"/>
    <n v="1060579.31"/>
    <n v="1060579.31"/>
    <n v="1060579.31"/>
    <n v="2478121.7999999998"/>
    <n v="0"/>
    <n v="2478121.7999999998"/>
  </r>
  <r>
    <x v="2"/>
    <s v="01"/>
    <x v="0"/>
    <s v="0103"/>
    <x v="0"/>
    <s v="010304"/>
    <x v="0"/>
    <x v="2"/>
    <x v="2"/>
    <n v="1"/>
    <x v="2"/>
    <x v="0"/>
    <x v="7"/>
    <x v="7"/>
    <s v="13"/>
    <x v="11"/>
    <s v="142"/>
    <s v="Aportaciones a fondos de vivienda"/>
    <s v="14201"/>
    <x v="82"/>
    <s v="03"/>
    <x v="17"/>
    <x v="83"/>
    <s v="0005"/>
    <x v="4"/>
    <s v="0008"/>
    <s v="DIRECCIÓN DE ADMINISTRACIÓN DE PERSONAL"/>
    <s v="APORTACIONES A FONDOS DE VIVIENDA-RECURSOS FEDERALES-COMISARIA"/>
    <n v="6370613.0199999996"/>
    <n v="-598689.11"/>
    <n v="5771923.9100000001"/>
    <n v="0"/>
    <n v="0"/>
    <n v="2338599.75"/>
    <n v="2338599.75"/>
    <n v="2338599.75"/>
    <n v="5771923.9100000001"/>
    <n v="-28312.19"/>
    <n v="5743611.7199999997"/>
  </r>
  <r>
    <x v="2"/>
    <s v="01"/>
    <x v="0"/>
    <s v="0103"/>
    <x v="0"/>
    <s v="010304"/>
    <x v="0"/>
    <x v="2"/>
    <x v="2"/>
    <n v="4"/>
    <x v="1"/>
    <x v="0"/>
    <x v="7"/>
    <x v="7"/>
    <s v="12"/>
    <x v="12"/>
    <s v="143"/>
    <s v="Aportaciones al sistema para el retiro"/>
    <s v="14301"/>
    <x v="83"/>
    <s v="01"/>
    <x v="16"/>
    <x v="84"/>
    <s v="0005"/>
    <x v="4"/>
    <s v="0008"/>
    <s v="DIRECCIÓN DE ADMINISTRACIÓN DE PERSONAL"/>
    <s v="APORTACIONES AL SISTEMA DE RETIRO SEDAR-RECURSOS FEDERALES-PLANTILLA"/>
    <n v="14390169.630000001"/>
    <n v="244730.71"/>
    <n v="14634900.34"/>
    <n v="0"/>
    <n v="0"/>
    <n v="5834449.7300000004"/>
    <n v="5834449.7300000004"/>
    <n v="5834449.7300000004"/>
    <n v="14634900.34"/>
    <n v="-866127.8"/>
    <n v="13768772.539999999"/>
  </r>
  <r>
    <x v="6"/>
    <s v="01"/>
    <x v="0"/>
    <s v="0103"/>
    <x v="0"/>
    <s v="010304"/>
    <x v="0"/>
    <x v="2"/>
    <x v="2"/>
    <n v="4"/>
    <x v="1"/>
    <x v="0"/>
    <x v="7"/>
    <x v="7"/>
    <s v="12"/>
    <x v="12"/>
    <s v="143"/>
    <s v="Aportaciones al sistema para el retiro"/>
    <s v="14301"/>
    <x v="83"/>
    <s v="02"/>
    <x v="18"/>
    <x v="84"/>
    <s v="0005"/>
    <x v="4"/>
    <s v="0008"/>
    <s v="DIRECCIÓN DE ADMINISTRACIÓN DE PERSONAL"/>
    <s v="APORTACIONES AL SISTEMA DE RETIRO SEDAR-RECURSOS ESTATALES-EVENTUAL"/>
    <n v="1536262.92"/>
    <n v="115818.28"/>
    <n v="1652081.2"/>
    <n v="0"/>
    <n v="0"/>
    <n v="707052.71"/>
    <n v="707052.71"/>
    <n v="707052.71"/>
    <n v="1652081.2"/>
    <n v="0"/>
    <n v="1652081.2"/>
  </r>
  <r>
    <x v="2"/>
    <s v="01"/>
    <x v="0"/>
    <s v="0103"/>
    <x v="0"/>
    <s v="010304"/>
    <x v="0"/>
    <x v="2"/>
    <x v="2"/>
    <n v="1"/>
    <x v="2"/>
    <x v="0"/>
    <x v="7"/>
    <x v="7"/>
    <s v="13"/>
    <x v="11"/>
    <s v="143"/>
    <s v="Aportaciones al sistema para el retiro"/>
    <s v="14301"/>
    <x v="83"/>
    <s v="03"/>
    <x v="17"/>
    <x v="84"/>
    <s v="0005"/>
    <x v="4"/>
    <s v="0008"/>
    <s v="DIRECCIÓN DE ADMINISTRACIÓN DE PERSONAL"/>
    <s v="APORTACIONES AL SISTEMA DE RETIRO SEDAR-RECURSOS FEDERALES-COMISARIA"/>
    <n v="4247075.3499999996"/>
    <n v="-386732.39"/>
    <n v="3860342.96"/>
    <n v="0"/>
    <n v="0"/>
    <n v="1559098.48"/>
    <n v="1559098.48"/>
    <n v="1559098.48"/>
    <n v="3860342.96"/>
    <n v="-18874.8"/>
    <n v="3841468.16"/>
  </r>
  <r>
    <x v="2"/>
    <s v="01"/>
    <x v="0"/>
    <s v="0103"/>
    <x v="0"/>
    <s v="010304"/>
    <x v="0"/>
    <x v="2"/>
    <x v="2"/>
    <n v="4"/>
    <x v="1"/>
    <x v="0"/>
    <x v="7"/>
    <x v="7"/>
    <s v="12"/>
    <x v="12"/>
    <s v="143"/>
    <s v="Aportaciones al sistema para el retiro"/>
    <s v="14302"/>
    <x v="84"/>
    <s v="01"/>
    <x v="16"/>
    <x v="85"/>
    <s v="0005"/>
    <x v="4"/>
    <s v="0008"/>
    <s v="DIRECCIÓN DE ADMINISTRACIÓN DE PERSONAL"/>
    <s v="APORTACIONES AL SISTEMA DE RETIRO SEDAR-RECURSOS FEDERALES-PLANTILLA"/>
    <n v="125913984.22"/>
    <n v="2141393.77"/>
    <n v="128055377.98999999"/>
    <n v="0"/>
    <n v="0"/>
    <n v="51048812.259999998"/>
    <n v="51048812.259999998"/>
    <n v="51048812.259999998"/>
    <n v="128055377.98999999"/>
    <n v="-7578618.2699999996"/>
    <n v="120476759.72"/>
  </r>
  <r>
    <x v="6"/>
    <s v="01"/>
    <x v="0"/>
    <s v="0103"/>
    <x v="0"/>
    <s v="010304"/>
    <x v="0"/>
    <x v="2"/>
    <x v="2"/>
    <n v="4"/>
    <x v="1"/>
    <x v="0"/>
    <x v="7"/>
    <x v="7"/>
    <s v="12"/>
    <x v="12"/>
    <s v="143"/>
    <s v="Aportaciones al sistema para el retiro"/>
    <s v="14302"/>
    <x v="84"/>
    <s v="02"/>
    <x v="18"/>
    <x v="85"/>
    <s v="0005"/>
    <x v="4"/>
    <s v="0008"/>
    <s v="DIRECCIÓN DE ADMINISTRACIÓN DE PERSONAL"/>
    <s v="APORTACIONES AL SISTEMA DE RETIRO SEDAR-RECURSOS ESTATALES-EVENTUAL"/>
    <n v="13442300.529999999"/>
    <n v="1013409.95"/>
    <n v="14455710.48"/>
    <n v="0"/>
    <n v="0"/>
    <n v="6186759.54"/>
    <n v="6186759.54"/>
    <n v="6186759.54"/>
    <n v="14455710.48"/>
    <n v="0"/>
    <n v="14455710.48"/>
  </r>
  <r>
    <x v="2"/>
    <s v="01"/>
    <x v="0"/>
    <s v="0103"/>
    <x v="0"/>
    <s v="010304"/>
    <x v="0"/>
    <x v="2"/>
    <x v="2"/>
    <n v="1"/>
    <x v="2"/>
    <x v="0"/>
    <x v="7"/>
    <x v="7"/>
    <s v="13"/>
    <x v="11"/>
    <s v="143"/>
    <s v="Aportaciones al sistema para el retiro"/>
    <s v="14302"/>
    <x v="84"/>
    <s v="03"/>
    <x v="17"/>
    <x v="85"/>
    <s v="0005"/>
    <x v="4"/>
    <s v="0008"/>
    <s v="DIRECCIÓN DE ADMINISTRACIÓN DE PERSONAL"/>
    <s v="APORTACIONES AL SISTEMA DE RETIRO SEDAR-RECURSOS FEDERALES-COMISARIA"/>
    <n v="37161909.329999998"/>
    <n v="-3492353.13"/>
    <n v="33669556.200000003"/>
    <n v="0"/>
    <n v="0"/>
    <n v="13641948.869999999"/>
    <n v="13641948.869999999"/>
    <n v="13641948.869999999"/>
    <n v="33669556.200000003"/>
    <n v="-165154.5"/>
    <n v="33504401.700000003"/>
  </r>
  <r>
    <x v="0"/>
    <s v="01"/>
    <x v="0"/>
    <s v="0103"/>
    <x v="0"/>
    <s v="010304"/>
    <x v="0"/>
    <x v="2"/>
    <x v="2"/>
    <n v="4"/>
    <x v="1"/>
    <x v="0"/>
    <x v="7"/>
    <x v="7"/>
    <s v="12"/>
    <x v="12"/>
    <s v="144"/>
    <s v="Aportaciones para seguros"/>
    <s v="14401"/>
    <x v="85"/>
    <s v="00"/>
    <x v="0"/>
    <x v="86"/>
    <s v="0005"/>
    <x v="4"/>
    <s v="0008"/>
    <s v="DIRECCIÓN DE ADMINISTRACIÓN DE PERSONAL"/>
    <s v="APORTACIONES PARA SEGUROS-RECURSOS FISCALES-SIN DESCRIPCIÓN PARA DESTINOS 00"/>
    <n v="15000000"/>
    <n v="0"/>
    <n v="15000000"/>
    <n v="0"/>
    <n v="13512339.82"/>
    <n v="0"/>
    <n v="0"/>
    <n v="0"/>
    <n v="15000000"/>
    <n v="0"/>
    <n v="15000000"/>
  </r>
  <r>
    <x v="0"/>
    <s v="01"/>
    <x v="0"/>
    <s v="0103"/>
    <x v="0"/>
    <s v="010304"/>
    <x v="0"/>
    <x v="2"/>
    <x v="2"/>
    <n v="1"/>
    <x v="2"/>
    <x v="0"/>
    <x v="7"/>
    <x v="7"/>
    <s v="13"/>
    <x v="11"/>
    <s v="144"/>
    <s v="Aportaciones para seguros"/>
    <s v="14401"/>
    <x v="85"/>
    <s v="00"/>
    <x v="0"/>
    <x v="86"/>
    <s v="0005"/>
    <x v="4"/>
    <s v="0008"/>
    <s v="DIRECCIÓN DE ADMINISTRACIÓN DE PERSONAL"/>
    <s v="APORTACIONES PARA SEGUROS-RECURSOS FISCALES-SIN DESCRIPCIÓN PARA DESTINOS 00"/>
    <n v="9500000"/>
    <n v="0"/>
    <n v="9500000"/>
    <n v="0"/>
    <n v="8306768.4900000002"/>
    <n v="0"/>
    <n v="0"/>
    <n v="0"/>
    <n v="9500000"/>
    <n v="0"/>
    <n v="9500000"/>
  </r>
  <r>
    <x v="6"/>
    <s v="01"/>
    <x v="0"/>
    <s v="0103"/>
    <x v="0"/>
    <s v="010304"/>
    <x v="0"/>
    <x v="2"/>
    <x v="2"/>
    <n v="4"/>
    <x v="1"/>
    <x v="0"/>
    <x v="7"/>
    <x v="7"/>
    <s v="12"/>
    <x v="12"/>
    <s v="152"/>
    <s v="Indemnizaciones"/>
    <s v="15201"/>
    <x v="86"/>
    <s v="00"/>
    <x v="0"/>
    <x v="87"/>
    <s v="0005"/>
    <x v="4"/>
    <s v="0008"/>
    <s v="DIRECCIÓN DE ADMINISTRACIÓN DE PERSONAL"/>
    <s v="INDEMNIZACIONES-RECURSOS ESTATALES-SIN DESCRIPCIÓN PARA DESTINOS 00"/>
    <n v="1000000"/>
    <n v="0"/>
    <n v="1000000"/>
    <n v="0"/>
    <n v="0"/>
    <n v="0"/>
    <n v="0"/>
    <n v="0"/>
    <n v="1000000"/>
    <n v="0"/>
    <n v="1000000"/>
  </r>
  <r>
    <x v="0"/>
    <s v="01"/>
    <x v="0"/>
    <s v="0103"/>
    <x v="0"/>
    <s v="010304"/>
    <x v="0"/>
    <x v="2"/>
    <x v="2"/>
    <n v="1"/>
    <x v="2"/>
    <x v="0"/>
    <x v="7"/>
    <x v="7"/>
    <s v="13"/>
    <x v="11"/>
    <s v="159"/>
    <s v="Otras prestaciones sociales y económicas"/>
    <s v="15901"/>
    <x v="87"/>
    <s v="03"/>
    <x v="17"/>
    <x v="88"/>
    <s v="0005"/>
    <x v="4"/>
    <s v="0008"/>
    <s v="DIRECCIÓN DE ADMINISTRACIÓN DE PERSONAL"/>
    <s v="OTRAS PRESTACIONES SOCIALES Y ECONÓMICAS-RECURSOS FISCALES-COMISARIA"/>
    <n v="3554427.79"/>
    <n v="-748429.12"/>
    <n v="2805998.67"/>
    <n v="0"/>
    <n v="0"/>
    <n v="0"/>
    <n v="0"/>
    <n v="0"/>
    <n v="2805998.67"/>
    <n v="0"/>
    <n v="2805998.67"/>
  </r>
  <r>
    <x v="2"/>
    <s v="01"/>
    <x v="0"/>
    <s v="0103"/>
    <x v="0"/>
    <s v="010304"/>
    <x v="0"/>
    <x v="2"/>
    <x v="2"/>
    <n v="4"/>
    <x v="1"/>
    <x v="0"/>
    <x v="7"/>
    <x v="7"/>
    <s v="12"/>
    <x v="12"/>
    <s v="159"/>
    <s v="Otras prestaciones sociales y económicas"/>
    <s v="15901"/>
    <x v="87"/>
    <s v="01"/>
    <x v="16"/>
    <x v="88"/>
    <s v="0005"/>
    <x v="4"/>
    <s v="0008"/>
    <s v="DIRECCIÓN DE ADMINISTRACIÓN DE PERSONAL"/>
    <s v="OTRAS PRESTACIONES SOCIALES Y ECONÓMICAS-RECURSOS FEDERALES-PLANTILLA"/>
    <n v="0"/>
    <n v="724564.47999999998"/>
    <n v="724564.47999999998"/>
    <n v="0"/>
    <n v="0"/>
    <n v="2701315.31"/>
    <n v="2701315.31"/>
    <n v="2701315.31"/>
    <n v="724564.47999999998"/>
    <n v="0"/>
    <n v="724564.47999999998"/>
  </r>
  <r>
    <x v="2"/>
    <s v="01"/>
    <x v="0"/>
    <s v="0103"/>
    <x v="0"/>
    <s v="010304"/>
    <x v="0"/>
    <x v="2"/>
    <x v="2"/>
    <n v="4"/>
    <x v="1"/>
    <x v="0"/>
    <x v="7"/>
    <x v="7"/>
    <s v="12"/>
    <x v="12"/>
    <s v="122"/>
    <s v="Sueldos base al personal eventual"/>
    <s v="12201"/>
    <x v="75"/>
    <s v="02"/>
    <x v="18"/>
    <x v="76"/>
    <s v="0005"/>
    <x v="4"/>
    <s v="0008"/>
    <s v="DIRECCIÓN DE ADMINISTRACIÓN DE PERSONAL"/>
    <m/>
    <n v="0"/>
    <n v="0"/>
    <n v="0"/>
    <n v="0"/>
    <n v="0"/>
    <n v="0"/>
    <n v="0"/>
    <n v="0"/>
    <n v="0"/>
    <n v="69188267.530000001"/>
    <n v="69188267.530000001"/>
  </r>
  <r>
    <x v="2"/>
    <s v="01"/>
    <x v="0"/>
    <s v="0103"/>
    <x v="0"/>
    <s v="010304"/>
    <x v="0"/>
    <x v="2"/>
    <x v="2"/>
    <n v="4"/>
    <x v="1"/>
    <x v="0"/>
    <x v="7"/>
    <x v="7"/>
    <s v="12"/>
    <x v="12"/>
    <s v="132"/>
    <s v="Primas de vacaciones, dominical y gratificación de fin de año"/>
    <s v="13201"/>
    <x v="77"/>
    <s v="02"/>
    <x v="18"/>
    <x v="78"/>
    <s v="0005"/>
    <x v="4"/>
    <s v="0008"/>
    <s v="DIRECCIÓN DE ADMINISTRACIÓN DE PERSONAL"/>
    <m/>
    <n v="0"/>
    <n v="0"/>
    <n v="0"/>
    <n v="0"/>
    <n v="0"/>
    <n v="0"/>
    <n v="0"/>
    <n v="0"/>
    <n v="0"/>
    <n v="59782.34"/>
    <n v="59782.34"/>
  </r>
  <r>
    <x v="2"/>
    <s v="01"/>
    <x v="0"/>
    <s v="0103"/>
    <x v="0"/>
    <s v="010304"/>
    <x v="0"/>
    <x v="2"/>
    <x v="2"/>
    <n v="4"/>
    <x v="1"/>
    <x v="0"/>
    <x v="7"/>
    <x v="7"/>
    <s v="12"/>
    <x v="12"/>
    <s v="132"/>
    <s v="Primas de vacaciones, dominical y gratificación de fin de año"/>
    <s v="13202"/>
    <x v="78"/>
    <s v="02"/>
    <x v="18"/>
    <x v="79"/>
    <s v="0005"/>
    <x v="4"/>
    <s v="0008"/>
    <s v="DIRECCIÓN DE ADMINISTRACIÓN DE PERSONAL"/>
    <m/>
    <n v="0"/>
    <n v="0"/>
    <n v="0"/>
    <n v="0"/>
    <n v="0"/>
    <n v="0"/>
    <n v="0"/>
    <n v="0"/>
    <n v="0"/>
    <n v="549489.84"/>
    <n v="549489.84"/>
  </r>
  <r>
    <x v="2"/>
    <s v="01"/>
    <x v="0"/>
    <s v="0103"/>
    <x v="0"/>
    <s v="010304"/>
    <x v="0"/>
    <x v="2"/>
    <x v="2"/>
    <n v="4"/>
    <x v="1"/>
    <x v="0"/>
    <x v="7"/>
    <x v="7"/>
    <s v="12"/>
    <x v="12"/>
    <s v="141"/>
    <s v="Aportaciones de seguridad social"/>
    <s v="14101"/>
    <x v="81"/>
    <s v="02"/>
    <x v="18"/>
    <x v="82"/>
    <s v="0005"/>
    <x v="4"/>
    <s v="0008"/>
    <s v="DIRECCIÓN DE ADMINISTRACIÓN DE PERSONAL"/>
    <m/>
    <n v="0"/>
    <n v="0"/>
    <n v="0"/>
    <n v="0"/>
    <n v="0"/>
    <n v="0"/>
    <n v="0"/>
    <n v="0"/>
    <n v="0"/>
    <n v="112069.97"/>
    <n v="112069.97"/>
  </r>
  <r>
    <x v="2"/>
    <s v="01"/>
    <x v="0"/>
    <s v="0103"/>
    <x v="0"/>
    <s v="010304"/>
    <x v="0"/>
    <x v="2"/>
    <x v="2"/>
    <n v="4"/>
    <x v="1"/>
    <x v="0"/>
    <x v="7"/>
    <x v="7"/>
    <s v="12"/>
    <x v="12"/>
    <s v="142"/>
    <s v="Aportaciones a fondos de vivienda"/>
    <s v="14201"/>
    <x v="82"/>
    <s v="02"/>
    <x v="18"/>
    <x v="83"/>
    <s v="0005"/>
    <x v="4"/>
    <s v="0008"/>
    <s v="DIRECCIÓN DE ADMINISTRACIÓN DE PERSONAL"/>
    <m/>
    <n v="0"/>
    <n v="0"/>
    <n v="0"/>
    <n v="0"/>
    <n v="0"/>
    <n v="0"/>
    <n v="0"/>
    <n v="0"/>
    <n v="0"/>
    <n v="56034.98"/>
    <n v="56034.98"/>
  </r>
  <r>
    <x v="2"/>
    <s v="01"/>
    <x v="0"/>
    <s v="0103"/>
    <x v="0"/>
    <s v="010304"/>
    <x v="0"/>
    <x v="2"/>
    <x v="2"/>
    <n v="4"/>
    <x v="1"/>
    <x v="0"/>
    <x v="7"/>
    <x v="7"/>
    <s v="12"/>
    <x v="12"/>
    <s v="143"/>
    <s v="Aportaciones al sistema para el retiro"/>
    <s v="14301"/>
    <x v="83"/>
    <s v="02"/>
    <x v="18"/>
    <x v="84"/>
    <s v="0005"/>
    <x v="4"/>
    <s v="0008"/>
    <s v="DIRECCIÓN DE ADMINISTRACIÓN DE PERSONAL"/>
    <m/>
    <n v="0"/>
    <n v="0"/>
    <n v="0"/>
    <n v="0"/>
    <n v="0"/>
    <n v="0"/>
    <n v="0"/>
    <n v="0"/>
    <n v="0"/>
    <n v="37356.65"/>
    <n v="37356.65"/>
  </r>
  <r>
    <x v="2"/>
    <s v="01"/>
    <x v="0"/>
    <s v="0103"/>
    <x v="0"/>
    <s v="010304"/>
    <x v="0"/>
    <x v="2"/>
    <x v="2"/>
    <n v="4"/>
    <x v="1"/>
    <x v="0"/>
    <x v="7"/>
    <x v="7"/>
    <s v="12"/>
    <x v="12"/>
    <s v="143"/>
    <s v="Aportaciones al sistema para el retiro"/>
    <s v="14302"/>
    <x v="84"/>
    <s v="02"/>
    <x v="18"/>
    <x v="85"/>
    <s v="0005"/>
    <x v="4"/>
    <s v="0008"/>
    <s v="DIRECCIÓN DE ADMINISTRACIÓN DE PERSONAL"/>
    <m/>
    <n v="0"/>
    <n v="0"/>
    <n v="0"/>
    <n v="0"/>
    <n v="0"/>
    <n v="0"/>
    <n v="0"/>
    <n v="0"/>
    <n v="0"/>
    <n v="326870.74"/>
    <n v="326870.74"/>
  </r>
  <r>
    <x v="6"/>
    <s v="01"/>
    <x v="0"/>
    <s v="0103"/>
    <x v="0"/>
    <s v="010304"/>
    <x v="0"/>
    <x v="2"/>
    <x v="2"/>
    <n v="4"/>
    <x v="1"/>
    <x v="0"/>
    <x v="7"/>
    <x v="7"/>
    <s v="12"/>
    <x v="12"/>
    <s v="159"/>
    <s v="Otras prestaciones sociales y económicas"/>
    <s v="15901"/>
    <x v="87"/>
    <s v="01"/>
    <x v="16"/>
    <x v="88"/>
    <s v="0005"/>
    <x v="4"/>
    <s v="0008"/>
    <s v="DIRECCIÓN DE ADMINISTRACIÓN DE PERSONAL"/>
    <s v="OTRAS PRESTACIONES SOCIALES Y ECONÓMICAS-RECURSOS ESTATALES-PLANTILLA"/>
    <n v="96017961.159999996"/>
    <n v="-657211.64"/>
    <n v="95360749.519999996"/>
    <n v="0"/>
    <n v="0"/>
    <n v="6830097.5499999998"/>
    <n v="6830097.5499999998"/>
    <n v="6830097.5499999998"/>
    <n v="95360749.519999996"/>
    <n v="-7315444.4199999999"/>
    <n v="88045305.099999994"/>
  </r>
  <r>
    <x v="2"/>
    <s v="01"/>
    <x v="0"/>
    <s v="0103"/>
    <x v="0"/>
    <s v="010304"/>
    <x v="0"/>
    <x v="2"/>
    <x v="2"/>
    <n v="1"/>
    <x v="2"/>
    <x v="0"/>
    <x v="7"/>
    <x v="7"/>
    <s v="13"/>
    <x v="11"/>
    <s v="159"/>
    <s v="Otras prestaciones sociales y económicas"/>
    <s v="15901"/>
    <x v="87"/>
    <s v="03"/>
    <x v="17"/>
    <x v="88"/>
    <s v="0005"/>
    <x v="4"/>
    <s v="0008"/>
    <s v="DIRECCIÓN DE ADMINISTRACIÓN DE PERSONAL"/>
    <s v="OTRAS PRESTACIONES SOCIALES Y ECONÓMICAS-RECURSOS FEDERALES-COMISARIA"/>
    <n v="0"/>
    <n v="7473563.8399999999"/>
    <n v="7473563.8399999999"/>
    <n v="0"/>
    <n v="0"/>
    <n v="9319559.6500000004"/>
    <n v="9319559.6500000004"/>
    <n v="9319559.6500000004"/>
    <n v="7473563.8399999999"/>
    <n v="106799.97"/>
    <n v="7580363.8099999996"/>
  </r>
  <r>
    <x v="6"/>
    <s v="01"/>
    <x v="0"/>
    <s v="0103"/>
    <x v="0"/>
    <s v="010304"/>
    <x v="0"/>
    <x v="2"/>
    <x v="2"/>
    <n v="1"/>
    <x v="2"/>
    <x v="0"/>
    <x v="7"/>
    <x v="7"/>
    <s v="13"/>
    <x v="11"/>
    <s v="159"/>
    <s v="Otras prestaciones sociales y económicas"/>
    <s v="15901"/>
    <x v="87"/>
    <s v="03"/>
    <x v="17"/>
    <x v="88"/>
    <s v="0005"/>
    <x v="4"/>
    <s v="0008"/>
    <s v="DIRECCIÓN DE ADMINISTRACIÓN DE PERSONAL"/>
    <s v="OTRAS PRESTACIONES SOCIALES Y ECONÓMICAS-RECURSOS ESTATALES-COMISARIA"/>
    <n v="26077752.859999999"/>
    <n v="-7473563.8399999999"/>
    <n v="18604189.02"/>
    <n v="0"/>
    <n v="0"/>
    <n v="492100"/>
    <n v="492100"/>
    <n v="492100"/>
    <n v="18604189.02"/>
    <n v="0"/>
    <n v="18604189.02"/>
  </r>
  <r>
    <x v="2"/>
    <s v="01"/>
    <x v="0"/>
    <s v="0103"/>
    <x v="0"/>
    <s v="010304"/>
    <x v="0"/>
    <x v="2"/>
    <x v="2"/>
    <n v="4"/>
    <x v="1"/>
    <x v="0"/>
    <x v="7"/>
    <x v="7"/>
    <s v="12"/>
    <x v="12"/>
    <s v="161"/>
    <s v="Previsiones de carácter laboral, económica y de seguridad social"/>
    <s v="16101"/>
    <x v="88"/>
    <s v="00"/>
    <x v="0"/>
    <x v="89"/>
    <s v="0005"/>
    <x v="4"/>
    <s v="0008"/>
    <s v="DIRECCIÓN DE ADMINISTRACIÓN DE PERSONAL"/>
    <s v="PREVISIONES DE CARACTER LABORAL, ECONOMICA Y DE SEGURIDAD SOCIAL-RECURSOS FEDERALES-SIN DESCRIPCIÓN PARA DESTINOS 00"/>
    <n v="23638562.140000001"/>
    <n v="-23638562.140000001"/>
    <n v="0"/>
    <n v="0"/>
    <n v="0"/>
    <n v="0"/>
    <n v="0"/>
    <n v="0"/>
    <n v="0"/>
    <n v="0"/>
    <n v="0"/>
  </r>
  <r>
    <x v="6"/>
    <s v="01"/>
    <x v="0"/>
    <s v="0103"/>
    <x v="0"/>
    <s v="010304"/>
    <x v="0"/>
    <x v="2"/>
    <x v="2"/>
    <n v="4"/>
    <x v="1"/>
    <x v="0"/>
    <x v="7"/>
    <x v="7"/>
    <s v="12"/>
    <x v="12"/>
    <s v="161"/>
    <s v="Previsiones de carácter laboral, económica y de seguridad social"/>
    <s v="16101"/>
    <x v="88"/>
    <s v="00"/>
    <x v="0"/>
    <x v="89"/>
    <s v="0005"/>
    <x v="4"/>
    <s v="0008"/>
    <s v="DIRECCIÓN DE ADMINISTRACIÓN DE PERSONAL"/>
    <s v="PREVISIONES DE CARACTER LABORAL, ECONOMICA Y DE SEGURIDAD SOCIAL-RECURSOS ESTATALES-SIN DESCRIPCIÓN PARA DESTINOS 00"/>
    <n v="6193943.2800000003"/>
    <n v="-6193943.2800000003"/>
    <n v="0"/>
    <n v="0"/>
    <n v="0"/>
    <n v="0"/>
    <n v="0"/>
    <n v="0"/>
    <n v="0"/>
    <n v="0"/>
    <n v="0"/>
  </r>
  <r>
    <x v="8"/>
    <s v="01"/>
    <x v="0"/>
    <s v="0103"/>
    <x v="0"/>
    <s v="010304"/>
    <x v="0"/>
    <x v="2"/>
    <x v="2"/>
    <n v="1"/>
    <x v="2"/>
    <x v="0"/>
    <x v="7"/>
    <x v="7"/>
    <s v="13"/>
    <x v="11"/>
    <s v="171"/>
    <s v="Estímulos"/>
    <s v="17101"/>
    <x v="89"/>
    <s v="70"/>
    <x v="19"/>
    <x v="90"/>
    <s v="0005"/>
    <x v="4"/>
    <s v="0008"/>
    <s v="DIRECCIÓN DE ADMINISTRACIÓN DE PERSONAL"/>
    <s v="ESTÍMULOS-RECURSOS ESTATALES-OPERATIVOS POLICIA METROPOLITANA"/>
    <n v="0"/>
    <n v="23000000"/>
    <n v="23000000"/>
    <n v="0"/>
    <n v="0"/>
    <n v="8558463.7599999998"/>
    <n v="8558463.7599999998"/>
    <n v="8558463.7599999998"/>
    <n v="23000000"/>
    <n v="0"/>
    <n v="23000000"/>
  </r>
  <r>
    <x v="8"/>
    <s v="01"/>
    <x v="0"/>
    <s v="0103"/>
    <x v="0"/>
    <s v="010304"/>
    <x v="0"/>
    <x v="2"/>
    <x v="2"/>
    <n v="1"/>
    <x v="2"/>
    <x v="0"/>
    <x v="7"/>
    <x v="7"/>
    <s v="13"/>
    <x v="11"/>
    <s v="171"/>
    <s v="Estímulos"/>
    <s v="17101"/>
    <x v="89"/>
    <s v="71"/>
    <x v="20"/>
    <x v="90"/>
    <s v="0005"/>
    <x v="4"/>
    <s v="0008"/>
    <s v="DIRECCIÓN DE ADMINISTRACIÓN DE PERSONAL"/>
    <s v="ESTÍMULOS-RECURSOS ESTATALES-COMISIONADOS POLICIA METROPOLITANA"/>
    <n v="0"/>
    <n v="2688400"/>
    <n v="2688400"/>
    <n v="0"/>
    <n v="0"/>
    <n v="929500"/>
    <n v="929500"/>
    <n v="929500"/>
    <n v="2688400"/>
    <n v="0"/>
    <n v="2688400"/>
  </r>
  <r>
    <x v="0"/>
    <s v="01"/>
    <x v="0"/>
    <s v="0103"/>
    <x v="0"/>
    <s v="010304"/>
    <x v="0"/>
    <x v="2"/>
    <x v="2"/>
    <n v="4"/>
    <x v="1"/>
    <x v="0"/>
    <x v="2"/>
    <x v="2"/>
    <s v="12"/>
    <x v="12"/>
    <s v="339"/>
    <s v="Servicios profesionales, científicos y técnicos integrales"/>
    <s v="33901"/>
    <x v="25"/>
    <s v="00"/>
    <x v="0"/>
    <x v="25"/>
    <s v="0005"/>
    <x v="4"/>
    <s v="0008"/>
    <s v="DIRECCIÓN DE ADMINISTRACIÓN DE PERSONAL"/>
    <s v="SERVICIOS PROFESIONALES, CIENTÍFICOS Y TÉCNICOS INTEGRALES-RECURSOS FISCALES-SIN DESCRIPCIÓN PARA DESTINOS 00"/>
    <n v="0"/>
    <n v="10000000"/>
    <n v="10000000"/>
    <n v="0"/>
    <n v="0"/>
    <n v="0"/>
    <n v="0"/>
    <n v="0"/>
    <n v="10000000"/>
    <n v="0"/>
    <n v="10000000"/>
  </r>
  <r>
    <x v="0"/>
    <s v="01"/>
    <x v="0"/>
    <s v="0103"/>
    <x v="0"/>
    <s v="010304"/>
    <x v="0"/>
    <x v="2"/>
    <x v="2"/>
    <n v="4"/>
    <x v="1"/>
    <x v="0"/>
    <x v="2"/>
    <x v="2"/>
    <s v="12"/>
    <x v="12"/>
    <s v="391"/>
    <s v="Servicios funerarios y de cementerios"/>
    <s v="39101"/>
    <x v="90"/>
    <s v="00"/>
    <x v="0"/>
    <x v="91"/>
    <s v="0005"/>
    <x v="4"/>
    <s v="0008"/>
    <s v="DIRECCIÓN DE ADMINISTRACIÓN DE PERSONAL"/>
    <s v="SERVICIOS FUNERARIOS Y DE CEMENTERIOS-RECURSOS FISCALES-SIN DESCRIPCIÓN PARA DESTINOS 00"/>
    <n v="500000"/>
    <n v="0"/>
    <n v="500000"/>
    <n v="0"/>
    <n v="0"/>
    <n v="0"/>
    <n v="0"/>
    <n v="0"/>
    <n v="500000"/>
    <n v="0"/>
    <n v="500000"/>
  </r>
  <r>
    <x v="0"/>
    <s v="01"/>
    <x v="0"/>
    <s v="0103"/>
    <x v="0"/>
    <s v="010304"/>
    <x v="0"/>
    <x v="2"/>
    <x v="2"/>
    <n v="4"/>
    <x v="1"/>
    <x v="0"/>
    <x v="2"/>
    <x v="2"/>
    <s v="12"/>
    <x v="12"/>
    <s v="394"/>
    <s v="Sentencias y resoluciones por autoridad competente"/>
    <s v="39401"/>
    <x v="10"/>
    <s v="00"/>
    <x v="0"/>
    <x v="10"/>
    <s v="0005"/>
    <x v="4"/>
    <s v="0008"/>
    <s v="DIRECCIÓN DE ADMINISTRACIÓN DE PERSONAL"/>
    <s v="SENTENCIAS Y RESOLUCIONES POR AUTORIDAD COMPETENTE-RECURSOS FISCALES-SIN DESCRIPCIÓN PARA DESTINOS 00"/>
    <n v="20000000"/>
    <n v="0"/>
    <n v="10000000"/>
    <n v="0"/>
    <n v="0"/>
    <n v="1187662.3999999999"/>
    <n v="1274728.55"/>
    <n v="593831.19999999995"/>
    <n v="10000000"/>
    <n v="8000000"/>
    <n v="18000000"/>
  </r>
  <r>
    <x v="0"/>
    <s v="01"/>
    <x v="0"/>
    <s v="0103"/>
    <x v="0"/>
    <s v="010304"/>
    <x v="0"/>
    <x v="0"/>
    <x v="0"/>
    <n v="4"/>
    <x v="1"/>
    <x v="0"/>
    <x v="1"/>
    <x v="1"/>
    <s v="14"/>
    <x v="13"/>
    <s v="221"/>
    <s v="Productos alimenticios para personas"/>
    <s v="22101"/>
    <x v="3"/>
    <s v="00"/>
    <x v="0"/>
    <x v="3"/>
    <s v="0006"/>
    <x v="5"/>
    <s v="0009"/>
    <s v="DIRECCIÓN DE RELACIONES PÚBLICAS"/>
    <s v="PRODUCTOS ALIMENTICIOS PARA PERSONAS-RECURSOS FISCALES-SIN DESCRIPCIÓN PARA DESTINOS 00"/>
    <n v="150000"/>
    <n v="0"/>
    <n v="150000"/>
    <n v="0"/>
    <n v="0"/>
    <n v="0"/>
    <n v="0"/>
    <n v="0"/>
    <n v="150000"/>
    <n v="0"/>
    <n v="150000"/>
  </r>
  <r>
    <x v="0"/>
    <s v="01"/>
    <x v="0"/>
    <s v="0103"/>
    <x v="0"/>
    <s v="010304"/>
    <x v="0"/>
    <x v="0"/>
    <x v="0"/>
    <n v="4"/>
    <x v="1"/>
    <x v="0"/>
    <x v="1"/>
    <x v="1"/>
    <s v="14"/>
    <x v="13"/>
    <s v="246"/>
    <s v="Material eléctrico y electrónico"/>
    <s v="24601"/>
    <x v="15"/>
    <s v="00"/>
    <x v="0"/>
    <x v="15"/>
    <s v="0006"/>
    <x v="5"/>
    <s v="0009"/>
    <s v="DIRECCIÓN DE RELACIONES PÚBLICAS"/>
    <s v="MATERIAL ELÉCTRICO Y ELECTRÓNICO-RECURSOS FISCALES-SIN DESCRIPCIÓN PARA DESTINOS 00"/>
    <n v="5000"/>
    <n v="0"/>
    <n v="5000"/>
    <n v="0"/>
    <n v="0"/>
    <n v="0"/>
    <n v="0"/>
    <n v="0"/>
    <n v="5000"/>
    <n v="0"/>
    <n v="5000"/>
  </r>
  <r>
    <x v="0"/>
    <s v="01"/>
    <x v="0"/>
    <s v="0103"/>
    <x v="0"/>
    <s v="010304"/>
    <x v="0"/>
    <x v="0"/>
    <x v="0"/>
    <n v="4"/>
    <x v="1"/>
    <x v="0"/>
    <x v="2"/>
    <x v="2"/>
    <s v="15"/>
    <x v="14"/>
    <s v="358"/>
    <s v="Servicios de limpieza y manejo de desechos"/>
    <s v="35801"/>
    <x v="64"/>
    <s v="20"/>
    <x v="21"/>
    <x v="64"/>
    <s v="0006"/>
    <x v="5"/>
    <s v="0010"/>
    <s v="DIRECCIÓN DE PROTOCOLO"/>
    <s v="SERVICIOS DE LIMPIEZA Y MANEJO DE DESECHOS-RECURSOS FISCALES-LIMPIEZA DE MOBILIARIO"/>
    <n v="3000"/>
    <n v="0"/>
    <n v="3000"/>
    <n v="0"/>
    <n v="0"/>
    <n v="0"/>
    <n v="0"/>
    <n v="0"/>
    <n v="3000"/>
    <n v="0"/>
    <n v="3000"/>
  </r>
  <r>
    <x v="0"/>
    <s v="01"/>
    <x v="0"/>
    <s v="0103"/>
    <x v="0"/>
    <s v="010304"/>
    <x v="0"/>
    <x v="0"/>
    <x v="0"/>
    <n v="4"/>
    <x v="1"/>
    <x v="0"/>
    <x v="2"/>
    <x v="2"/>
    <s v="15"/>
    <x v="14"/>
    <s v="382"/>
    <s v="Gastos de orden social y cultural"/>
    <s v="38201"/>
    <x v="65"/>
    <s v="15"/>
    <x v="22"/>
    <x v="65"/>
    <s v="0006"/>
    <x v="5"/>
    <s v="0010"/>
    <s v="DIRECCIÓN DE PROTOCOLO"/>
    <s v="GASTOS DE ORDEN  SOCIAL Y CULTURAL-RECURSOS FISCALES-POSADA GENERAL"/>
    <n v="2700000"/>
    <n v="0"/>
    <n v="2700000"/>
    <n v="686807"/>
    <n v="0"/>
    <n v="0"/>
    <n v="0"/>
    <n v="0"/>
    <n v="2013193"/>
    <n v="0"/>
    <n v="2700000"/>
  </r>
  <r>
    <x v="0"/>
    <s v="01"/>
    <x v="0"/>
    <s v="0103"/>
    <x v="0"/>
    <s v="010304"/>
    <x v="0"/>
    <x v="0"/>
    <x v="0"/>
    <n v="4"/>
    <x v="1"/>
    <x v="0"/>
    <x v="2"/>
    <x v="2"/>
    <s v="15"/>
    <x v="14"/>
    <s v="382"/>
    <s v="Gastos de orden social y cultural"/>
    <s v="38201"/>
    <x v="65"/>
    <s v="16"/>
    <x v="23"/>
    <x v="65"/>
    <s v="0006"/>
    <x v="5"/>
    <s v="0010"/>
    <s v="DIRECCIÓN DE PROTOCOLO"/>
    <s v="GASTOS DE ORDEN  SOCIAL Y CULTURAL-RECURSOS FISCALES-EVENTOS DE LA AGENDA MUNICIPAL"/>
    <n v="1500000"/>
    <n v="5800000"/>
    <n v="7300000"/>
    <n v="1300000"/>
    <n v="5800000"/>
    <n v="0"/>
    <n v="0"/>
    <n v="0"/>
    <n v="6000000"/>
    <n v="1400000"/>
    <n v="8700000"/>
  </r>
  <r>
    <x v="0"/>
    <s v="01"/>
    <x v="0"/>
    <s v="0103"/>
    <x v="0"/>
    <s v="010304"/>
    <x v="0"/>
    <x v="0"/>
    <x v="0"/>
    <n v="4"/>
    <x v="1"/>
    <x v="0"/>
    <x v="2"/>
    <x v="2"/>
    <s v="15"/>
    <x v="14"/>
    <s v="382"/>
    <s v="Gastos de orden social y cultural"/>
    <s v="38201"/>
    <x v="65"/>
    <s v="17"/>
    <x v="24"/>
    <x v="65"/>
    <s v="0006"/>
    <x v="5"/>
    <s v="0010"/>
    <s v="DIRECCIÓN DE PROTOCOLO"/>
    <s v="GASTOS DE ORDEN  SOCIAL Y CULTURAL-RECURSOS FISCALES-INFORME DE GOBIERNO"/>
    <n v="1500000"/>
    <n v="0"/>
    <n v="1500000"/>
    <n v="0"/>
    <n v="0"/>
    <n v="0"/>
    <n v="0"/>
    <n v="0"/>
    <n v="1500000"/>
    <n v="0"/>
    <n v="1500000"/>
  </r>
  <r>
    <x v="0"/>
    <s v="01"/>
    <x v="0"/>
    <s v="0103"/>
    <x v="0"/>
    <s v="010304"/>
    <x v="0"/>
    <x v="0"/>
    <x v="0"/>
    <n v="4"/>
    <x v="1"/>
    <x v="1"/>
    <x v="3"/>
    <x v="3"/>
    <s v="15"/>
    <x v="14"/>
    <s v="512"/>
    <s v="Muebles, excepto de oficina y estantería"/>
    <s v="51201"/>
    <x v="68"/>
    <s v="18"/>
    <x v="25"/>
    <x v="69"/>
    <s v="0006"/>
    <x v="5"/>
    <s v="0010"/>
    <s v="DIRECCIÓN DE PROTOCOLO"/>
    <s v="MUEBLES, EXCEPTO DE OFICINA Y ESTANTERÍA-RECURSOS FISCALES-COMPRA DE MOBILIARIO"/>
    <n v="1000000"/>
    <n v="0"/>
    <n v="1000000"/>
    <n v="0"/>
    <n v="0"/>
    <n v="0"/>
    <n v="0"/>
    <n v="0"/>
    <n v="1000000"/>
    <n v="0"/>
    <n v="1000000"/>
  </r>
  <r>
    <x v="0"/>
    <s v="01"/>
    <x v="0"/>
    <s v="0103"/>
    <x v="0"/>
    <s v="010304"/>
    <x v="0"/>
    <x v="0"/>
    <x v="0"/>
    <n v="4"/>
    <x v="1"/>
    <x v="0"/>
    <x v="2"/>
    <x v="2"/>
    <s v="16"/>
    <x v="15"/>
    <s v="339"/>
    <s v="Servicios profesionales, científicos y técnicos integrales"/>
    <s v="33901"/>
    <x v="25"/>
    <s v="00"/>
    <x v="0"/>
    <x v="25"/>
    <s v="0006"/>
    <x v="5"/>
    <s v="0011"/>
    <s v="DIRECCIÓN DE CENSOS Y ESTADISTICAS"/>
    <s v="SERVICIOS PROFESIONALES, CIENTÍFICOS Y TÉCNICOS INTEGRALES-RECURSOS FISCALES-SIN DESCRIPCIÓN PARA DESTINOS 00"/>
    <n v="3985000"/>
    <n v="3300000"/>
    <n v="7285000"/>
    <n v="5149096.3899999997"/>
    <n v="0"/>
    <n v="0"/>
    <n v="0"/>
    <n v="0"/>
    <n v="2135903.6100000003"/>
    <n v="-700000"/>
    <n v="6585000"/>
  </r>
  <r>
    <x v="0"/>
    <s v="01"/>
    <x v="0"/>
    <s v="0103"/>
    <x v="0"/>
    <s v="010304"/>
    <x v="0"/>
    <x v="0"/>
    <x v="0"/>
    <n v="4"/>
    <x v="1"/>
    <x v="0"/>
    <x v="1"/>
    <x v="1"/>
    <s v="17"/>
    <x v="16"/>
    <s v="271"/>
    <s v="Vestuario y uniformes"/>
    <s v="27101"/>
    <x v="91"/>
    <s v="00"/>
    <x v="0"/>
    <x v="92"/>
    <s v="0006"/>
    <x v="5"/>
    <s v="0012"/>
    <s v="DESPACHO DE LA JEFATURA DE GABINETE"/>
    <s v="VESTUARIO Y UNIFORMES-RECURSOS FISCALES-SIN DESCRIPCIÓN PARA DESTINOS 00"/>
    <n v="1000000"/>
    <n v="0"/>
    <n v="1000000"/>
    <n v="0"/>
    <n v="0"/>
    <n v="0"/>
    <n v="0"/>
    <n v="0"/>
    <n v="1000000"/>
    <n v="0"/>
    <n v="1000000"/>
  </r>
  <r>
    <x v="0"/>
    <s v="01"/>
    <x v="0"/>
    <s v="0103"/>
    <x v="0"/>
    <s v="010304"/>
    <x v="0"/>
    <x v="0"/>
    <x v="0"/>
    <n v="4"/>
    <x v="1"/>
    <x v="0"/>
    <x v="2"/>
    <x v="2"/>
    <s v="17"/>
    <x v="16"/>
    <s v="336"/>
    <s v="Servicios de apoyo administrativo, traducción, fotocopiado e impresión"/>
    <s v="33601"/>
    <x v="24"/>
    <s v="00"/>
    <x v="0"/>
    <x v="24"/>
    <s v="0006"/>
    <x v="5"/>
    <s v="0012"/>
    <s v="DESPACHO DE LA JEFATURA DE GABINETE"/>
    <s v="SERVICIOS DE APOYO ADMINISTRATIVO, FOTOCOPIADO E IMPRESIÓN-RECURSOS FISCALES-SIN DESCRIPCIÓN PARA DESTINOS 00"/>
    <n v="10000000"/>
    <n v="0"/>
    <n v="10000000"/>
    <n v="680983.8"/>
    <n v="3230581.67"/>
    <n v="0"/>
    <n v="0"/>
    <n v="0"/>
    <n v="9319016.1999999993"/>
    <n v="0"/>
    <n v="10000000"/>
  </r>
  <r>
    <x v="0"/>
    <s v="01"/>
    <x v="0"/>
    <s v="0103"/>
    <x v="0"/>
    <s v="010304"/>
    <x v="0"/>
    <x v="0"/>
    <x v="0"/>
    <n v="4"/>
    <x v="1"/>
    <x v="0"/>
    <x v="2"/>
    <x v="2"/>
    <s v="17"/>
    <x v="16"/>
    <s v="371"/>
    <s v="Pasajes aéreos"/>
    <s v="37101"/>
    <x v="30"/>
    <s v="00"/>
    <x v="0"/>
    <x v="30"/>
    <s v="0006"/>
    <x v="5"/>
    <s v="0012"/>
    <s v="DESPACHO DE LA JEFATURA DE GABINETE"/>
    <s v="PASAJES AÉREOS-RECURSOS FISCALES-SIN DESCRIPCIÓN PARA DESTINOS 00"/>
    <n v="30000"/>
    <n v="0"/>
    <n v="30000"/>
    <n v="0"/>
    <n v="0"/>
    <n v="0"/>
    <n v="0"/>
    <n v="0"/>
    <n v="30000"/>
    <n v="0"/>
    <n v="30000"/>
  </r>
  <r>
    <x v="0"/>
    <s v="01"/>
    <x v="0"/>
    <s v="0103"/>
    <x v="0"/>
    <s v="010304"/>
    <x v="0"/>
    <x v="0"/>
    <x v="0"/>
    <n v="4"/>
    <x v="1"/>
    <x v="0"/>
    <x v="2"/>
    <x v="2"/>
    <s v="17"/>
    <x v="16"/>
    <s v="375"/>
    <s v="Viáticos en el país"/>
    <s v="37501"/>
    <x v="32"/>
    <s v="00"/>
    <x v="0"/>
    <x v="32"/>
    <s v="0006"/>
    <x v="5"/>
    <s v="0012"/>
    <s v="DESPACHO DE LA JEFATURA DE GABINETE"/>
    <s v="VIÁTICOS EN EL PAÍS-RECURSOS FISCALES-SIN DESCRIPCIÓN PARA DESTINOS 00"/>
    <n v="50000"/>
    <n v="0"/>
    <n v="50000"/>
    <n v="0"/>
    <n v="0"/>
    <n v="0"/>
    <n v="0"/>
    <n v="0"/>
    <n v="50000"/>
    <n v="0"/>
    <n v="50000"/>
  </r>
  <r>
    <x v="0"/>
    <s v="01"/>
    <x v="0"/>
    <s v="0103"/>
    <x v="0"/>
    <s v="010304"/>
    <x v="0"/>
    <x v="0"/>
    <x v="0"/>
    <n v="4"/>
    <x v="1"/>
    <x v="0"/>
    <x v="0"/>
    <x v="0"/>
    <s v="17"/>
    <x v="16"/>
    <s v="445"/>
    <s v="Ayudas sociales a instituciones sin fines de lucro"/>
    <s v="44501"/>
    <x v="1"/>
    <s v="19"/>
    <x v="26"/>
    <x v="1"/>
    <s v="0006"/>
    <x v="5"/>
    <s v="0012"/>
    <s v="DESPACHO DE LA JEFATURA DE GABINETE"/>
    <s v="AYUDAS SOCIALES A INSTITUCIONES SIN FINES DE LUCRO-RECURSOS FISCALES-FIL"/>
    <n v="500000"/>
    <n v="0"/>
    <n v="500000"/>
    <n v="0"/>
    <n v="0"/>
    <n v="0"/>
    <n v="0"/>
    <n v="0"/>
    <n v="500000"/>
    <n v="0"/>
    <n v="500000"/>
  </r>
  <r>
    <x v="0"/>
    <s v="01"/>
    <x v="0"/>
    <s v="0103"/>
    <x v="0"/>
    <s v="010304"/>
    <x v="0"/>
    <x v="0"/>
    <x v="0"/>
    <n v="4"/>
    <x v="1"/>
    <x v="0"/>
    <x v="2"/>
    <x v="2"/>
    <s v="18"/>
    <x v="17"/>
    <s v="339"/>
    <s v="Servicios profesionales, científicos y técnicos integrales"/>
    <s v="33901"/>
    <x v="25"/>
    <s v="00"/>
    <x v="0"/>
    <x v="25"/>
    <s v="0006"/>
    <x v="5"/>
    <s v="0013"/>
    <s v="COORDINACION GENERAL DE COMUNICACIÓN EST"/>
    <s v="SERVICIOS PROFESIONALES, CIENTÍFICOS Y TÉCNICOS INTEGRALES-RECURSOS FISCALES 2026-SIN DESCRIPCIÓN PARA DESTINOS 00"/>
    <n v="0"/>
    <n v="835200"/>
    <n v="835200"/>
    <n v="0"/>
    <n v="0"/>
    <n v="0"/>
    <n v="0"/>
    <n v="0"/>
    <n v="835200"/>
    <n v="0"/>
    <n v="835200"/>
  </r>
  <r>
    <x v="0"/>
    <s v="01"/>
    <x v="0"/>
    <s v="0103"/>
    <x v="0"/>
    <s v="010304"/>
    <x v="0"/>
    <x v="0"/>
    <x v="0"/>
    <n v="4"/>
    <x v="1"/>
    <x v="0"/>
    <x v="2"/>
    <x v="2"/>
    <s v="18"/>
    <x v="17"/>
    <s v="361"/>
    <s v="Difusión por radio, televisión y otros medios de mensajes sobre programas y actividades gubernamentales"/>
    <s v="36101"/>
    <x v="92"/>
    <s v="00"/>
    <x v="0"/>
    <x v="93"/>
    <s v="0006"/>
    <x v="5"/>
    <s v="0013"/>
    <s v="COORDINACION GENERAL DE COMUNICACIÓN EST"/>
    <s v="DIFUSIÓN POR RADIO, TELEVISIÓN Y OTROS MEDIOS DE MENSAJES SOBRE PROGRAMAS Y ACTIVIDADES GUBERNAMENTALES-RECURSOS FISCALES-SIN DESCRIPCIÓN PARA DESTINOS 00"/>
    <n v="32506735.879999999"/>
    <n v="-2320560.7599999998"/>
    <n v="30186175.120000001"/>
    <n v="200000.02"/>
    <n v="30476363.629999999"/>
    <n v="0"/>
    <n v="0"/>
    <n v="0"/>
    <n v="29986175.100000001"/>
    <n v="0"/>
    <n v="30186175.120000001"/>
  </r>
  <r>
    <x v="0"/>
    <s v="01"/>
    <x v="0"/>
    <s v="0103"/>
    <x v="0"/>
    <s v="010304"/>
    <x v="0"/>
    <x v="0"/>
    <x v="0"/>
    <n v="4"/>
    <x v="1"/>
    <x v="0"/>
    <x v="2"/>
    <x v="2"/>
    <s v="18"/>
    <x v="17"/>
    <s v="363"/>
    <s v="Servicios de creatividad, preproducción y producción de publicidad, excepto Internet"/>
    <s v="36301"/>
    <x v="93"/>
    <s v="00"/>
    <x v="0"/>
    <x v="94"/>
    <s v="0006"/>
    <x v="5"/>
    <s v="0013"/>
    <s v="COORDINACION GENERAL DE COMUNICACIÓN EST"/>
    <s v="SERVICIOS DE CREATIVIDAD, PREPRODUCCIÓN Y PRODUCCIÓN DE PUBLICIDAD, EXCEPTO INTERNET-RECURSOS FISCALES-SIN DESCRIPCIÓN PARA DESTINOS 00"/>
    <n v="6600000"/>
    <n v="860000"/>
    <n v="7460000"/>
    <n v="0"/>
    <n v="7200000"/>
    <n v="0"/>
    <n v="0"/>
    <n v="0"/>
    <n v="7460000"/>
    <n v="0"/>
    <n v="7460000"/>
  </r>
  <r>
    <x v="0"/>
    <s v="01"/>
    <x v="0"/>
    <s v="0103"/>
    <x v="0"/>
    <s v="010304"/>
    <x v="0"/>
    <x v="0"/>
    <x v="0"/>
    <n v="4"/>
    <x v="1"/>
    <x v="0"/>
    <x v="2"/>
    <x v="2"/>
    <s v="18"/>
    <x v="17"/>
    <s v="365"/>
    <s v="Servicios de la industria fílmica, del sonido y del video"/>
    <s v="36501"/>
    <x v="94"/>
    <s v="00"/>
    <x v="0"/>
    <x v="95"/>
    <s v="0006"/>
    <x v="5"/>
    <s v="0013"/>
    <s v="COORDINACION GENERAL DE COMUNICACIÓN EST"/>
    <s v="SERVICIOS DE LA INDUSTRIA FÍLMICA, DEL SONIDO Y DEL VIDEO-RECURSOS FISCALES-SIN DESCRIPCIÓN PARA DESTINOS 00"/>
    <n v="4200000"/>
    <n v="564196.36"/>
    <n v="4764196.3600000003"/>
    <n v="0"/>
    <n v="3765680.01"/>
    <n v="0"/>
    <n v="0"/>
    <n v="0"/>
    <n v="4764196.3600000003"/>
    <n v="0"/>
    <n v="4764196.3600000003"/>
  </r>
  <r>
    <x v="0"/>
    <s v="01"/>
    <x v="0"/>
    <s v="0103"/>
    <x v="0"/>
    <s v="010304"/>
    <x v="0"/>
    <x v="0"/>
    <x v="0"/>
    <n v="4"/>
    <x v="1"/>
    <x v="0"/>
    <x v="2"/>
    <x v="2"/>
    <s v="18"/>
    <x v="17"/>
    <s v="366"/>
    <s v="Servicio de creación y difusión de contenido exclusivamente a través de Internet"/>
    <s v="36601"/>
    <x v="95"/>
    <s v="00"/>
    <x v="0"/>
    <x v="96"/>
    <s v="0006"/>
    <x v="5"/>
    <s v="0013"/>
    <s v="COORDINACION GENERAL DE COMUNICACIÓN EST"/>
    <s v="SERVICIO DE CREACIÓN Y DIFUSIÓN DE CONTENIDO EXCLUSIVAMENTE A  TRAVÉS DE INTERNET-RECURSOS FISCALES-SIN DESCRIPCIÓN PARA DESTINOS 00"/>
    <n v="6223395"/>
    <n v="61164.4"/>
    <n v="6284559.4000000004"/>
    <n v="0"/>
    <n v="4582660"/>
    <n v="0"/>
    <n v="0"/>
    <n v="0"/>
    <n v="6284559.4000000004"/>
    <n v="0"/>
    <n v="6284559.4000000004"/>
  </r>
  <r>
    <x v="0"/>
    <s v="01"/>
    <x v="0"/>
    <s v="0103"/>
    <x v="0"/>
    <s v="010304"/>
    <x v="0"/>
    <x v="0"/>
    <x v="0"/>
    <n v="6"/>
    <x v="0"/>
    <x v="0"/>
    <x v="1"/>
    <x v="1"/>
    <s v="19"/>
    <x v="18"/>
    <s v="259"/>
    <s v="Otros productos químicos"/>
    <s v="25901"/>
    <x v="96"/>
    <s v="14"/>
    <x v="27"/>
    <x v="97"/>
    <s v="0006"/>
    <x v="5"/>
    <s v="0014"/>
    <s v="COORDINACION GENERAL DE PROYECTOS ESTRATEGICOS"/>
    <s v="OTROS PRODUCTOS QUÍMICOS-RECURSOS FISCALES-COBRE IONIZADO"/>
    <n v="4000000"/>
    <n v="0"/>
    <n v="4000000"/>
    <n v="3997279.38"/>
    <n v="3819300"/>
    <n v="0"/>
    <n v="0"/>
    <n v="0"/>
    <n v="2720.6200000001118"/>
    <n v="0"/>
    <n v="4000000"/>
  </r>
  <r>
    <x v="0"/>
    <s v="01"/>
    <x v="0"/>
    <s v="0103"/>
    <x v="0"/>
    <s v="010304"/>
    <x v="0"/>
    <x v="0"/>
    <x v="0"/>
    <n v="6"/>
    <x v="0"/>
    <x v="0"/>
    <x v="1"/>
    <x v="1"/>
    <s v="19"/>
    <x v="18"/>
    <s v="271"/>
    <s v="Vestuario y uniformes"/>
    <s v="27101"/>
    <x v="91"/>
    <s v="00"/>
    <x v="0"/>
    <x v="92"/>
    <s v="0006"/>
    <x v="5"/>
    <s v="0014"/>
    <s v="COORDINACION GENERAL DE PROYECTOS ESTRATEGICOS"/>
    <s v="VESTUARIO Y UNIFORMES-RECURSOS FISCALES-SIN DESCRIPCIÓN PARA DESTINOS 00"/>
    <n v="100000"/>
    <n v="0"/>
    <n v="100000"/>
    <n v="0"/>
    <n v="0"/>
    <n v="0"/>
    <n v="0"/>
    <n v="0"/>
    <n v="100000"/>
    <n v="0"/>
    <n v="100000"/>
  </r>
  <r>
    <x v="0"/>
    <s v="01"/>
    <x v="0"/>
    <s v="0103"/>
    <x v="0"/>
    <s v="010304"/>
    <x v="0"/>
    <x v="0"/>
    <x v="0"/>
    <n v="6"/>
    <x v="0"/>
    <x v="0"/>
    <x v="1"/>
    <x v="1"/>
    <s v="19"/>
    <x v="18"/>
    <s v="291"/>
    <s v="Herramientas menores"/>
    <s v="29101"/>
    <x v="18"/>
    <s v="00"/>
    <x v="0"/>
    <x v="18"/>
    <s v="0006"/>
    <x v="5"/>
    <s v="0014"/>
    <s v="COORDINACION GENERAL DE PROYECTOS ESTRATEGICOS"/>
    <s v="HERRAMIENTAS MENORES-RECURSOS FISCALES-SIN DESCRIPCIÓN PARA DESTINOS 00"/>
    <n v="300000"/>
    <n v="0"/>
    <n v="300000"/>
    <n v="0"/>
    <n v="0"/>
    <n v="0"/>
    <n v="0"/>
    <n v="0"/>
    <n v="300000"/>
    <n v="0"/>
    <n v="300000"/>
  </r>
  <r>
    <x v="0"/>
    <s v="01"/>
    <x v="0"/>
    <s v="0103"/>
    <x v="0"/>
    <s v="010304"/>
    <x v="0"/>
    <x v="0"/>
    <x v="0"/>
    <n v="6"/>
    <x v="0"/>
    <x v="0"/>
    <x v="2"/>
    <x v="2"/>
    <s v="19"/>
    <x v="18"/>
    <s v="336"/>
    <s v="Servicios de apoyo administrativo, traducción, fotocopiado e impresión"/>
    <s v="33601"/>
    <x v="24"/>
    <s v="65"/>
    <x v="28"/>
    <x v="24"/>
    <s v="0006"/>
    <x v="5"/>
    <s v="0014"/>
    <s v="COORDINACION GENERAL DE PROYECTOS ESTRATEGICOS"/>
    <s v="SERVICIOS DE APOYO ADMINISTRATIVO, FOTOCOPIADO E IMPRESIÓN-RECURSOS FISCALES-SEÑALETICA"/>
    <n v="500000"/>
    <n v="0"/>
    <n v="500000"/>
    <n v="0"/>
    <n v="0"/>
    <n v="0"/>
    <n v="0"/>
    <n v="0"/>
    <n v="500000"/>
    <n v="0"/>
    <n v="500000"/>
  </r>
  <r>
    <x v="0"/>
    <s v="01"/>
    <x v="0"/>
    <s v="0103"/>
    <x v="0"/>
    <s v="010304"/>
    <x v="0"/>
    <x v="0"/>
    <x v="0"/>
    <n v="6"/>
    <x v="0"/>
    <x v="1"/>
    <x v="3"/>
    <x v="3"/>
    <s v="19"/>
    <x v="18"/>
    <s v="567"/>
    <s v="Herramientas y máquinas-herramienta"/>
    <s v="56701"/>
    <x v="97"/>
    <s v="66"/>
    <x v="29"/>
    <x v="98"/>
    <s v="0006"/>
    <x v="5"/>
    <s v="0014"/>
    <s v="COORDINACION GENERAL DE PROYECTOS ESTRATEGICOS"/>
    <s v="HERRAMIENTAS Y MÁQUINAS-HERRAMIENTA-RECURSOS FISCALES-BARREDORA"/>
    <n v="200000"/>
    <n v="0"/>
    <n v="200000"/>
    <n v="0"/>
    <n v="0"/>
    <n v="0"/>
    <n v="0"/>
    <n v="0"/>
    <n v="200000"/>
    <n v="0"/>
    <n v="200000"/>
  </r>
  <r>
    <x v="0"/>
    <s v="01"/>
    <x v="0"/>
    <s v="0107"/>
    <x v="1"/>
    <s v="010701"/>
    <x v="2"/>
    <x v="0"/>
    <x v="0"/>
    <n v="1"/>
    <x v="2"/>
    <x v="0"/>
    <x v="1"/>
    <x v="1"/>
    <s v="21"/>
    <x v="19"/>
    <s v="218"/>
    <s v="Materiales para el registro e identificación de bienes y personas"/>
    <s v="21801"/>
    <x v="9"/>
    <s v="00"/>
    <x v="0"/>
    <x v="9"/>
    <s v="0007"/>
    <x v="6"/>
    <s v="0015"/>
    <s v="COMISARIA DE LA POLICIA PREVENTIVA MUNIC"/>
    <s v="MATERIALES PARA EL REGISTRO E IDENTIFICACIÓN DE BIENES Y PERSONAS-RECURSOS FISCALES-SIN DESCRIPCIÓN PARA DESTINOS 00"/>
    <n v="50000"/>
    <n v="0"/>
    <n v="50000"/>
    <n v="0"/>
    <n v="0"/>
    <n v="0"/>
    <n v="0"/>
    <n v="0"/>
    <n v="50000"/>
    <n v="0"/>
    <n v="50000"/>
  </r>
  <r>
    <x v="0"/>
    <s v="01"/>
    <x v="0"/>
    <s v="0107"/>
    <x v="1"/>
    <s v="010701"/>
    <x v="2"/>
    <x v="0"/>
    <x v="0"/>
    <n v="1"/>
    <x v="2"/>
    <x v="0"/>
    <x v="1"/>
    <x v="1"/>
    <s v="21"/>
    <x v="19"/>
    <s v="221"/>
    <s v="Productos alimenticios para personas"/>
    <s v="22101"/>
    <x v="3"/>
    <s v="00"/>
    <x v="0"/>
    <x v="3"/>
    <s v="0007"/>
    <x v="6"/>
    <s v="0015"/>
    <s v="COMISARIA DE LA POLICIA PREVENTIVA MUNIC"/>
    <s v="PRODUCTOS ALIMENTICIOS PARA PERSONAS-RECURSOS FISCALES-SIN DESCRIPCIÓN PARA DESTINOS 00"/>
    <n v="0"/>
    <n v="1200000"/>
    <n v="1200000"/>
    <n v="942500"/>
    <n v="0"/>
    <n v="0"/>
    <n v="0"/>
    <n v="0"/>
    <n v="257500"/>
    <n v="0"/>
    <n v="1200000"/>
  </r>
  <r>
    <x v="0"/>
    <s v="01"/>
    <x v="0"/>
    <s v="0107"/>
    <x v="1"/>
    <s v="010701"/>
    <x v="2"/>
    <x v="0"/>
    <x v="0"/>
    <n v="1"/>
    <x v="2"/>
    <x v="0"/>
    <x v="1"/>
    <x v="1"/>
    <s v="20"/>
    <x v="20"/>
    <s v="271"/>
    <s v="Vestuario y uniformes"/>
    <s v="27101"/>
    <x v="91"/>
    <s v="00"/>
    <x v="0"/>
    <x v="92"/>
    <s v="0007"/>
    <x v="6"/>
    <s v="0015"/>
    <s v="COMISARIA DE LA POLICIA PREVENTIVA MUNIC"/>
    <s v="VESTUARIO Y UNIFORMES-RECURSOS FISCALES-SIN DESCRIPCIÓN PARA DESTINOS 00"/>
    <n v="1200000"/>
    <n v="0"/>
    <n v="1200000"/>
    <n v="0"/>
    <n v="0"/>
    <n v="0"/>
    <n v="0"/>
    <n v="0"/>
    <n v="1200000"/>
    <n v="0"/>
    <n v="1200000"/>
  </r>
  <r>
    <x v="0"/>
    <s v="01"/>
    <x v="0"/>
    <s v="0107"/>
    <x v="1"/>
    <s v="010701"/>
    <x v="2"/>
    <x v="0"/>
    <x v="0"/>
    <n v="1"/>
    <x v="2"/>
    <x v="0"/>
    <x v="1"/>
    <x v="1"/>
    <s v="21"/>
    <x v="19"/>
    <s v="282"/>
    <s v="Materiales de seguridad pública"/>
    <s v="28201"/>
    <x v="98"/>
    <s v="00"/>
    <x v="0"/>
    <x v="99"/>
    <s v="0007"/>
    <x v="6"/>
    <s v="0015"/>
    <s v="COMISARIA DE LA POLICIA PREVENTIVA MUNIC"/>
    <s v="MATRIALES Y SUMINISTROS PARA SEGURIDAD-RECURSOS FISCALES-SIN DESCRIPCIÓN PARA DESTINOS 00"/>
    <n v="500000"/>
    <n v="0"/>
    <n v="500000"/>
    <n v="0"/>
    <n v="0"/>
    <n v="0"/>
    <n v="0"/>
    <n v="0"/>
    <n v="500000"/>
    <n v="0"/>
    <n v="500000"/>
  </r>
  <r>
    <x v="7"/>
    <s v="01"/>
    <x v="0"/>
    <s v="0107"/>
    <x v="1"/>
    <s v="010701"/>
    <x v="2"/>
    <x v="0"/>
    <x v="0"/>
    <n v="1"/>
    <x v="2"/>
    <x v="0"/>
    <x v="1"/>
    <x v="1"/>
    <s v="20"/>
    <x v="20"/>
    <s v="283"/>
    <s v="Prendas de protección para seguridad pública y nacional"/>
    <s v="28301"/>
    <x v="99"/>
    <s v="00"/>
    <x v="0"/>
    <x v="100"/>
    <s v="0007"/>
    <x v="6"/>
    <s v="0015"/>
    <s v="COMISARIA DE LA POLICIA PREVENTIVA MUNIC"/>
    <s v="PRENDAS DE PROTECCIÓN PARA SEGURIDAD PÚBLICA Y NACIONAL-RECURSOS FEDERALES-SIN DESCRIPCIÓN PARA DESTINOS 00"/>
    <n v="7200000"/>
    <n v="5170884.4400000004"/>
    <n v="12370884.439999999"/>
    <n v="7300365.3300000001"/>
    <n v="0"/>
    <n v="0"/>
    <n v="0"/>
    <n v="0"/>
    <n v="5070519.1099999994"/>
    <n v="0"/>
    <n v="12370884.439999999"/>
  </r>
  <r>
    <x v="0"/>
    <s v="01"/>
    <x v="0"/>
    <s v="0107"/>
    <x v="1"/>
    <s v="010701"/>
    <x v="2"/>
    <x v="0"/>
    <x v="0"/>
    <n v="1"/>
    <x v="2"/>
    <x v="0"/>
    <x v="2"/>
    <x v="2"/>
    <s v="21"/>
    <x v="19"/>
    <s v="316"/>
    <s v="Servicios de telecomunicaciones y satélites"/>
    <s v="31601"/>
    <x v="54"/>
    <s v="00"/>
    <x v="0"/>
    <x v="54"/>
    <s v="0007"/>
    <x v="6"/>
    <s v="0015"/>
    <s v="COMISARIA DE LA POLICIA PREVENTIVA MUNIC"/>
    <s v="SERVICIOS DE TELECOMUNICACIONES Y SATÉLITES-RECURSOS FISCALES-SIN DESCRIPCIÓN PARA DESTINOS 00"/>
    <n v="591000"/>
    <n v="0"/>
    <n v="591000"/>
    <n v="0"/>
    <n v="0"/>
    <n v="0"/>
    <n v="0"/>
    <n v="0"/>
    <n v="591000"/>
    <n v="0"/>
    <n v="591000"/>
  </r>
  <r>
    <x v="7"/>
    <s v="01"/>
    <x v="0"/>
    <s v="0107"/>
    <x v="1"/>
    <s v="010701"/>
    <x v="2"/>
    <x v="0"/>
    <x v="0"/>
    <n v="1"/>
    <x v="2"/>
    <x v="0"/>
    <x v="2"/>
    <x v="2"/>
    <s v="20"/>
    <x v="20"/>
    <s v="334"/>
    <s v="Servicios de capacitación"/>
    <s v="33401"/>
    <x v="58"/>
    <s v="00"/>
    <x v="0"/>
    <x v="58"/>
    <s v="0007"/>
    <x v="6"/>
    <s v="0015"/>
    <s v="COMISARIA DE LA POLICIA PREVENTIVA MUNIC"/>
    <s v="SERVICIOS DE CAPACITACIÓN-RECURSOS FEDERALES-SIN DESCRIPCIÓN PARA DESTINOS 00"/>
    <n v="3000000"/>
    <n v="0"/>
    <n v="3000000"/>
    <n v="2978666.66"/>
    <n v="0"/>
    <n v="0"/>
    <n v="0"/>
    <n v="0"/>
    <n v="21333.339999999851"/>
    <n v="0"/>
    <n v="3000000"/>
  </r>
  <r>
    <x v="0"/>
    <s v="01"/>
    <x v="0"/>
    <s v="0107"/>
    <x v="1"/>
    <s v="010701"/>
    <x v="2"/>
    <x v="0"/>
    <x v="0"/>
    <n v="1"/>
    <x v="2"/>
    <x v="0"/>
    <x v="2"/>
    <x v="2"/>
    <s v="20"/>
    <x v="20"/>
    <s v="334"/>
    <s v="Servicios de capacitación"/>
    <s v="33401"/>
    <x v="58"/>
    <s v="00"/>
    <x v="0"/>
    <x v="58"/>
    <s v="0007"/>
    <x v="6"/>
    <s v="0015"/>
    <s v="COMISARIA DE LA POLICIA PREVENTIVA MUNIC"/>
    <m/>
    <n v="0"/>
    <n v="0"/>
    <n v="0"/>
    <n v="0"/>
    <n v="0"/>
    <n v="0"/>
    <n v="0"/>
    <n v="0"/>
    <n v="0"/>
    <n v="2400000"/>
    <n v="2400000"/>
  </r>
  <r>
    <x v="0"/>
    <s v="01"/>
    <x v="0"/>
    <s v="0107"/>
    <x v="1"/>
    <s v="010701"/>
    <x v="2"/>
    <x v="0"/>
    <x v="0"/>
    <n v="1"/>
    <x v="2"/>
    <x v="0"/>
    <x v="2"/>
    <x v="2"/>
    <s v="21"/>
    <x v="19"/>
    <s v="336"/>
    <s v="Servicios de apoyo administrativo, traducción, fotocopiado e impresión"/>
    <s v="33601"/>
    <x v="24"/>
    <s v="21"/>
    <x v="30"/>
    <x v="24"/>
    <s v="0007"/>
    <x v="6"/>
    <s v="0015"/>
    <s v="COMISARIA DE LA POLICIA PREVENTIVA MUNIC"/>
    <s v="SERVICIOS DE APOYO ADMINISTRATIVO, FOTOCOPIADO E IMPRESIÓN-RECURSOS FISCALES-FORMATOS IPH"/>
    <n v="1050000"/>
    <n v="0"/>
    <n v="1050000"/>
    <n v="0"/>
    <n v="0"/>
    <n v="0"/>
    <n v="0"/>
    <n v="0"/>
    <n v="1050000"/>
    <n v="0"/>
    <n v="1050000"/>
  </r>
  <r>
    <x v="0"/>
    <s v="01"/>
    <x v="0"/>
    <s v="0107"/>
    <x v="1"/>
    <s v="010701"/>
    <x v="2"/>
    <x v="0"/>
    <x v="0"/>
    <n v="1"/>
    <x v="2"/>
    <x v="0"/>
    <x v="2"/>
    <x v="2"/>
    <s v="21"/>
    <x v="19"/>
    <s v="339"/>
    <s v="Servicios profesionales, científicos y técnicos integrales"/>
    <s v="33901"/>
    <x v="25"/>
    <s v="00"/>
    <x v="0"/>
    <x v="25"/>
    <s v="0007"/>
    <x v="6"/>
    <s v="0015"/>
    <s v="COMISARIA DE LA POLICIA PREVENTIVA MUNIC"/>
    <s v="SERVICIOS PROFESIONALES, CIENTÍFICOS Y TÉCNICOS INTEGRALES-RECURSOS FISCALES-SIN DESCRIPCIÓN PARA DESTINOS 00"/>
    <n v="2300000"/>
    <n v="-80000"/>
    <n v="2220000"/>
    <n v="0"/>
    <n v="0"/>
    <n v="0"/>
    <n v="0"/>
    <n v="0"/>
    <n v="2220000"/>
    <n v="0"/>
    <n v="2220000"/>
  </r>
  <r>
    <x v="0"/>
    <s v="01"/>
    <x v="0"/>
    <s v="0107"/>
    <x v="1"/>
    <s v="010701"/>
    <x v="2"/>
    <x v="0"/>
    <x v="0"/>
    <n v="1"/>
    <x v="2"/>
    <x v="0"/>
    <x v="2"/>
    <x v="2"/>
    <s v="21"/>
    <x v="19"/>
    <s v="394"/>
    <s v="Sentencias y resoluciones por autoridad competente"/>
    <s v="39401"/>
    <x v="10"/>
    <s v="00"/>
    <x v="0"/>
    <x v="10"/>
    <s v="0007"/>
    <x v="6"/>
    <s v="0015"/>
    <s v="COMISARIA DE LA POLICIA PREVENTIVA MUNIC"/>
    <s v="SENTENCIAS Y RESOLUCIONES POR AUTORIDAD COMPETENTE-RECURSOS FISCALES-SIN DESCRIPCIÓN PARA DESTINOS 00"/>
    <n v="70000"/>
    <n v="0"/>
    <n v="70000"/>
    <n v="0"/>
    <n v="0"/>
    <n v="0"/>
    <n v="0"/>
    <n v="0"/>
    <n v="70000"/>
    <n v="0"/>
    <n v="70000"/>
  </r>
  <r>
    <x v="0"/>
    <s v="01"/>
    <x v="0"/>
    <s v="0107"/>
    <x v="1"/>
    <s v="010701"/>
    <x v="2"/>
    <x v="0"/>
    <x v="0"/>
    <n v="1"/>
    <x v="2"/>
    <x v="0"/>
    <x v="2"/>
    <x v="2"/>
    <s v="21"/>
    <x v="19"/>
    <s v="396"/>
    <s v="Otros gastos por responsabilidades"/>
    <s v="39602"/>
    <x v="66"/>
    <s v="00"/>
    <x v="0"/>
    <x v="67"/>
    <s v="0007"/>
    <x v="6"/>
    <s v="0015"/>
    <s v="COMISARIA DE LA POLICIA PREVENTIVA MUNIC"/>
    <s v="OTROS GASTOS POR RESPONSABILIDADES-RECURSOS FISCALES-SIN DESCRIPCIÓN PARA DESTINOS 00"/>
    <n v="50000"/>
    <n v="80000"/>
    <n v="130000"/>
    <n v="0"/>
    <n v="0"/>
    <n v="0"/>
    <n v="0"/>
    <n v="0"/>
    <n v="130000"/>
    <n v="0"/>
    <n v="130000"/>
  </r>
  <r>
    <x v="7"/>
    <s v="01"/>
    <x v="0"/>
    <s v="0107"/>
    <x v="1"/>
    <s v="010701"/>
    <x v="2"/>
    <x v="0"/>
    <x v="0"/>
    <n v="1"/>
    <x v="2"/>
    <x v="1"/>
    <x v="3"/>
    <x v="3"/>
    <s v="21"/>
    <x v="19"/>
    <s v="549"/>
    <s v="Otros equipos de transporte"/>
    <s v="54901"/>
    <x v="100"/>
    <s v="23"/>
    <x v="31"/>
    <x v="101"/>
    <s v="0007"/>
    <x v="6"/>
    <s v="0015"/>
    <s v="COMISARIA DE LA POLICIA PREVENTIVA MUNIC"/>
    <s v="OTROS EQUIPOS DE TRANSPORTE-RECURSOS FEDERALES-BICICLETAS ELECTRICAS"/>
    <n v="3000000"/>
    <n v="0"/>
    <n v="3000000"/>
    <n v="0"/>
    <n v="0"/>
    <n v="0"/>
    <n v="0"/>
    <n v="0"/>
    <n v="3000000"/>
    <n v="0"/>
    <n v="3000000"/>
  </r>
  <r>
    <x v="0"/>
    <s v="01"/>
    <x v="0"/>
    <s v="0107"/>
    <x v="1"/>
    <s v="010701"/>
    <x v="2"/>
    <x v="0"/>
    <x v="0"/>
    <n v="1"/>
    <x v="2"/>
    <x v="0"/>
    <x v="2"/>
    <x v="2"/>
    <s v="22"/>
    <x v="21"/>
    <n v="334"/>
    <s v="Servicios de capacitación"/>
    <n v="33401"/>
    <x v="58"/>
    <s v="00"/>
    <x v="0"/>
    <x v="58"/>
    <s v="0007"/>
    <x v="6"/>
    <s v="0016"/>
    <s v="DESPACHO DE LA COORDINACIÓN GENERAL DE PREVENCIÓN Y SERVICIOS DE EMERGENCIA"/>
    <m/>
    <n v="0"/>
    <n v="0"/>
    <n v="0"/>
    <n v="0"/>
    <n v="0"/>
    <n v="0"/>
    <n v="0"/>
    <n v="0"/>
    <n v="0"/>
    <n v="600000"/>
    <n v="600000"/>
  </r>
  <r>
    <x v="0"/>
    <s v="01"/>
    <x v="0"/>
    <s v="0107"/>
    <x v="1"/>
    <s v="010701"/>
    <x v="2"/>
    <x v="0"/>
    <x v="0"/>
    <n v="1"/>
    <x v="2"/>
    <x v="1"/>
    <x v="3"/>
    <x v="3"/>
    <s v="22"/>
    <x v="21"/>
    <s v="591"/>
    <s v="Software"/>
    <s v="59101"/>
    <x v="36"/>
    <s v="00"/>
    <x v="0"/>
    <x v="36"/>
    <s v="0007"/>
    <x v="6"/>
    <s v="0016"/>
    <s v="DESPACHO DE LA COORDINACIÓN GENERAL DE PREVENCIÓN Y SERVICIOS DE EMERGENCIA"/>
    <n v="0"/>
    <n v="0"/>
    <n v="0"/>
    <n v="0"/>
    <n v="0"/>
    <n v="0"/>
    <n v="0"/>
    <n v="0"/>
    <n v="0"/>
    <n v="0"/>
    <n v="4600000"/>
    <n v="4600000"/>
  </r>
  <r>
    <x v="0"/>
    <s v="01"/>
    <x v="0"/>
    <s v="0107"/>
    <x v="1"/>
    <s v="010701"/>
    <x v="2"/>
    <x v="0"/>
    <x v="0"/>
    <n v="1"/>
    <x v="2"/>
    <x v="0"/>
    <x v="1"/>
    <x v="1"/>
    <s v="22"/>
    <x v="21"/>
    <s v="221"/>
    <s v="Productos alimenticios para personas"/>
    <s v="22101"/>
    <x v="3"/>
    <s v="00"/>
    <x v="0"/>
    <x v="3"/>
    <s v="0007"/>
    <x v="6"/>
    <s v="0016"/>
    <s v="DESPACHO DE LA COORDINACIÓN GENERAL DE PREVENCIÓN Y SERVICIOS DE EMERGENCIA"/>
    <n v="0"/>
    <n v="1551260"/>
    <n v="-1551260"/>
    <n v="0"/>
    <n v="0"/>
    <n v="0"/>
    <n v="0"/>
    <n v="0"/>
    <n v="0"/>
    <n v="0"/>
    <n v="0"/>
    <n v="0"/>
  </r>
  <r>
    <x v="0"/>
    <s v="01"/>
    <x v="0"/>
    <s v="0107"/>
    <x v="1"/>
    <s v="010702"/>
    <x v="3"/>
    <x v="0"/>
    <x v="0"/>
    <n v="6"/>
    <x v="0"/>
    <x v="0"/>
    <x v="1"/>
    <x v="1"/>
    <s v="23"/>
    <x v="22"/>
    <s v="221"/>
    <s v="Productos alimenticios para personas"/>
    <s v="22101"/>
    <x v="3"/>
    <s v="00"/>
    <x v="0"/>
    <x v="3"/>
    <s v="0007"/>
    <x v="6"/>
    <s v="0017"/>
    <s v="DIRECCIÓN DE PROTECCIÓN CIVIL Y BOMBEROS"/>
    <s v="PRODUCTOS ALIMENTICIOS PARA PERSONAS-RECURSOS FISCALES-PATRULLAS"/>
    <n v="0"/>
    <n v="400000"/>
    <n v="400000"/>
    <n v="0"/>
    <n v="0"/>
    <n v="0"/>
    <n v="0"/>
    <n v="0"/>
    <n v="400000"/>
    <n v="0"/>
    <n v="400000"/>
  </r>
  <r>
    <x v="0"/>
    <s v="01"/>
    <x v="0"/>
    <s v="0107"/>
    <x v="1"/>
    <s v="010702"/>
    <x v="3"/>
    <x v="0"/>
    <x v="0"/>
    <n v="6"/>
    <x v="0"/>
    <x v="0"/>
    <x v="1"/>
    <x v="1"/>
    <s v="23"/>
    <x v="22"/>
    <s v="223"/>
    <s v="Utensilios para el servicio de alimentación"/>
    <s v="22301"/>
    <x v="101"/>
    <s v="00"/>
    <x v="0"/>
    <x v="102"/>
    <s v="0007"/>
    <x v="6"/>
    <s v="0017"/>
    <s v="DIRECCIÓN DE PROTECCIÓN CIVIL Y BOMBEROS"/>
    <s v="UTENSILIOS PARA EL SERVICIO DE ALIMENTACIÓN-RECURSOS FISCALES-SIN DESCRIPCIÓN PARA DESTINOS 00"/>
    <n v="5000"/>
    <n v="0"/>
    <n v="5000"/>
    <n v="0"/>
    <n v="0"/>
    <n v="0"/>
    <n v="0"/>
    <n v="0"/>
    <n v="5000"/>
    <n v="0"/>
    <n v="5000"/>
  </r>
  <r>
    <x v="0"/>
    <s v="01"/>
    <x v="0"/>
    <s v="0107"/>
    <x v="1"/>
    <s v="010702"/>
    <x v="3"/>
    <x v="0"/>
    <x v="0"/>
    <n v="6"/>
    <x v="0"/>
    <x v="0"/>
    <x v="1"/>
    <x v="1"/>
    <s v="23"/>
    <x v="22"/>
    <s v="253"/>
    <s v="Medicinas y productos farmacéuticos"/>
    <s v="25301"/>
    <x v="102"/>
    <s v="00"/>
    <x v="0"/>
    <x v="103"/>
    <s v="0007"/>
    <x v="6"/>
    <s v="0017"/>
    <s v="DIRECCIÓN DE PROTECCIÓN CIVIL Y BOMBEROS"/>
    <s v="MEDICINAS Y PRODUCTOS FARMACÉUTICOS-RECURSOS FISCALES-SIN DESCRIPCIÓN PARA DESTINOS 00"/>
    <n v="40000"/>
    <n v="0"/>
    <n v="40000"/>
    <n v="0"/>
    <n v="0"/>
    <n v="0"/>
    <n v="0"/>
    <n v="0"/>
    <n v="40000"/>
    <n v="0"/>
    <n v="40000"/>
  </r>
  <r>
    <x v="0"/>
    <s v="01"/>
    <x v="0"/>
    <s v="0107"/>
    <x v="1"/>
    <s v="010702"/>
    <x v="3"/>
    <x v="0"/>
    <x v="0"/>
    <n v="6"/>
    <x v="0"/>
    <x v="0"/>
    <x v="1"/>
    <x v="1"/>
    <s v="23"/>
    <x v="22"/>
    <s v="254"/>
    <s v="Materiales, accesorios y suministros médicos"/>
    <s v="25401"/>
    <x v="103"/>
    <s v="00"/>
    <x v="0"/>
    <x v="104"/>
    <s v="0007"/>
    <x v="6"/>
    <s v="0017"/>
    <s v="DIRECCIÓN DE PROTECCIÓN CIVIL Y BOMBEROS"/>
    <s v="MATERIALES, ACCESORIOS Y SUMINISTROS MÉDICOS-RECURSOS FISCALES-SIN DESCRIPCIÓN PARA DESTINOS 00"/>
    <n v="40000"/>
    <n v="0"/>
    <n v="40000"/>
    <n v="0"/>
    <n v="0"/>
    <n v="0"/>
    <n v="0"/>
    <n v="0"/>
    <n v="40000"/>
    <n v="0"/>
    <n v="40000"/>
  </r>
  <r>
    <x v="0"/>
    <s v="01"/>
    <x v="0"/>
    <s v="0107"/>
    <x v="1"/>
    <s v="010702"/>
    <x v="3"/>
    <x v="0"/>
    <x v="0"/>
    <n v="6"/>
    <x v="0"/>
    <x v="0"/>
    <x v="1"/>
    <x v="1"/>
    <s v="23"/>
    <x v="22"/>
    <s v="271"/>
    <s v="Vestuario y uniformes"/>
    <s v="27101"/>
    <x v="91"/>
    <s v="00"/>
    <x v="0"/>
    <x v="92"/>
    <s v="0007"/>
    <x v="6"/>
    <s v="0017"/>
    <s v="DIRECCIÓN DE PROTECCIÓN CIVIL Y BOMBEROS"/>
    <s v="VESTUARIO Y UNIFORMES-RECURSOS FISCALES-SIN DESCRIPCIÓN PARA DESTINOS 00"/>
    <n v="3700000"/>
    <n v="-1200000"/>
    <n v="2500000"/>
    <n v="0"/>
    <n v="0"/>
    <n v="0"/>
    <n v="0"/>
    <n v="0"/>
    <n v="2500000"/>
    <n v="0"/>
    <n v="2500000"/>
  </r>
  <r>
    <x v="0"/>
    <s v="01"/>
    <x v="0"/>
    <s v="0107"/>
    <x v="1"/>
    <s v="010702"/>
    <x v="3"/>
    <x v="0"/>
    <x v="0"/>
    <n v="6"/>
    <x v="0"/>
    <x v="0"/>
    <x v="1"/>
    <x v="1"/>
    <s v="23"/>
    <x v="22"/>
    <s v="272"/>
    <s v="Prendas de seguridad y protección personal"/>
    <s v="27201"/>
    <x v="17"/>
    <s v="00"/>
    <x v="0"/>
    <x v="17"/>
    <s v="0007"/>
    <x v="6"/>
    <s v="0017"/>
    <s v="DIRECCIÓN DE PROTECCIÓN CIVIL Y BOMBEROS"/>
    <s v="PRENDAS DE SEGURIDAD Y PROTECCIÓN PERSONAL-RECURSOS FISCALES-SIN DESCRIPCIÓN PARA DESTINOS 00"/>
    <n v="2400000"/>
    <n v="1200000"/>
    <n v="3600000"/>
    <n v="0"/>
    <n v="0"/>
    <n v="0"/>
    <n v="0"/>
    <n v="0"/>
    <n v="3600000"/>
    <n v="0"/>
    <n v="3600000"/>
  </r>
  <r>
    <x v="0"/>
    <s v="01"/>
    <x v="0"/>
    <s v="0107"/>
    <x v="1"/>
    <s v="010702"/>
    <x v="3"/>
    <x v="0"/>
    <x v="0"/>
    <n v="6"/>
    <x v="0"/>
    <x v="0"/>
    <x v="1"/>
    <x v="1"/>
    <s v="23"/>
    <x v="22"/>
    <s v="291"/>
    <s v="Herramientas menores"/>
    <s v="29101"/>
    <x v="18"/>
    <s v="00"/>
    <x v="0"/>
    <x v="18"/>
    <s v="0007"/>
    <x v="6"/>
    <s v="0017"/>
    <s v="DIRECCIÓN DE PROTECCIÓN CIVIL Y BOMBEROS"/>
    <s v="HERRAMIENTAS MENORES-RECURSOS FISCALES-SIN DESCRIPCIÓN PARA DESTINOS 00"/>
    <n v="50000"/>
    <n v="0"/>
    <n v="50000"/>
    <n v="0"/>
    <n v="0"/>
    <n v="0"/>
    <n v="0"/>
    <n v="0"/>
    <n v="50000"/>
    <n v="0"/>
    <n v="50000"/>
  </r>
  <r>
    <x v="0"/>
    <s v="01"/>
    <x v="0"/>
    <s v="0107"/>
    <x v="1"/>
    <s v="010702"/>
    <x v="3"/>
    <x v="0"/>
    <x v="0"/>
    <n v="6"/>
    <x v="0"/>
    <x v="0"/>
    <x v="1"/>
    <x v="1"/>
    <s v="23"/>
    <x v="22"/>
    <s v="296"/>
    <s v="Refacciones y accesorios menores de equipo de transporte"/>
    <s v="29601"/>
    <x v="21"/>
    <s v="00"/>
    <x v="0"/>
    <x v="21"/>
    <s v="0007"/>
    <x v="6"/>
    <s v="0017"/>
    <s v="DIRECCIÓN DE PROTECCIÓN CIVIL Y BOMBEROS"/>
    <s v="REFACCIONES Y ACCESORIOS MENORES DE EQUIPO DE TRANSPORTE-RECURSOS FISCALES-SIN DESCRIPCIÓN PARA DESTINOS 00"/>
    <n v="25000"/>
    <n v="0"/>
    <n v="25000"/>
    <n v="0"/>
    <n v="0"/>
    <n v="0"/>
    <n v="0"/>
    <n v="0"/>
    <n v="25000"/>
    <n v="0"/>
    <n v="25000"/>
  </r>
  <r>
    <x v="7"/>
    <s v="01"/>
    <x v="0"/>
    <s v="0107"/>
    <x v="1"/>
    <s v="010702"/>
    <x v="3"/>
    <x v="0"/>
    <x v="0"/>
    <n v="6"/>
    <x v="0"/>
    <x v="0"/>
    <x v="2"/>
    <x v="2"/>
    <s v="23"/>
    <x v="22"/>
    <s v="325"/>
    <s v="Arrendamiento de equipo de transporte"/>
    <s v="32501"/>
    <x v="55"/>
    <s v="22"/>
    <x v="32"/>
    <x v="55"/>
    <s v="0007"/>
    <x v="6"/>
    <s v="0017"/>
    <s v="DIRECCIÓN DE PROTECCIÓN CIVIL Y BOMBEROS"/>
    <s v="ARRENDAMIENTO DE EQUIPO DE TRANSPORTE-RECURSOS FEDERALES-ARRENDAMIENTO DE HELICOPTERO"/>
    <n v="7000000"/>
    <n v="0"/>
    <n v="7000000"/>
    <n v="0"/>
    <n v="6907284.96"/>
    <n v="0"/>
    <n v="0"/>
    <n v="0"/>
    <n v="7000000"/>
    <n v="0"/>
    <n v="7000000"/>
  </r>
  <r>
    <x v="0"/>
    <s v="01"/>
    <x v="0"/>
    <s v="0107"/>
    <x v="1"/>
    <s v="010702"/>
    <x v="3"/>
    <x v="0"/>
    <x v="0"/>
    <n v="6"/>
    <x v="0"/>
    <x v="0"/>
    <x v="2"/>
    <x v="2"/>
    <s v="23"/>
    <x v="22"/>
    <s v="339"/>
    <s v="Servicios profesionales, científicos y técnicos integrales"/>
    <s v="33901"/>
    <x v="25"/>
    <s v="80"/>
    <x v="33"/>
    <x v="25"/>
    <s v="0007"/>
    <x v="6"/>
    <s v="0017"/>
    <s v="DIRECCIÓN DE PROTECCIÓN CIVIL Y BOMBEROS"/>
    <s v="SERVICIOS PROFESIONALES, CIENTÍFICOS Y TÉCNICOS INTEGRALES-RECURSOS FISCALES-ATLAS DE RIESGOS"/>
    <n v="0"/>
    <n v="3000000"/>
    <n v="3000000"/>
    <n v="0"/>
    <n v="0"/>
    <n v="0"/>
    <n v="0"/>
    <n v="0"/>
    <n v="3000000"/>
    <n v="0"/>
    <n v="3000000"/>
  </r>
  <r>
    <x v="0"/>
    <s v="01"/>
    <x v="0"/>
    <s v="0107"/>
    <x v="1"/>
    <s v="010702"/>
    <x v="3"/>
    <x v="0"/>
    <x v="0"/>
    <n v="6"/>
    <x v="0"/>
    <x v="0"/>
    <x v="2"/>
    <x v="2"/>
    <s v="23"/>
    <x v="22"/>
    <s v="352"/>
    <s v="Instalación, reparación y mantenimiento de mobiliario y equipo de administración, educacional y recreativo"/>
    <s v="35201"/>
    <x v="62"/>
    <s v="00"/>
    <x v="0"/>
    <x v="62"/>
    <s v="0007"/>
    <x v="6"/>
    <s v="0017"/>
    <s v="DIRECCIÓN DE PROTECCIÓN CIVIL Y BOMBEROS"/>
    <s v="INSTALACIÓN, REPARACIÓN Y MANTENIMIENTO DE MOBILIARIO Y EQUIPO DE ADMINISTRACIÓN, EDUCACIONAL Y RECREATIVO-RECURSOS FISCALES-SIN DESCRIPCIÓN PARA DESTINOS 00"/>
    <n v="15000"/>
    <n v="0"/>
    <n v="15000"/>
    <n v="0"/>
    <n v="0"/>
    <n v="0"/>
    <n v="0"/>
    <n v="0"/>
    <n v="15000"/>
    <n v="0"/>
    <n v="15000"/>
  </r>
  <r>
    <x v="0"/>
    <s v="01"/>
    <x v="0"/>
    <s v="0107"/>
    <x v="1"/>
    <s v="010702"/>
    <x v="3"/>
    <x v="0"/>
    <x v="0"/>
    <n v="6"/>
    <x v="0"/>
    <x v="0"/>
    <x v="2"/>
    <x v="2"/>
    <s v="23"/>
    <x v="22"/>
    <s v="357"/>
    <s v="Instalación, reparación y mantenimiento de maquinaria, otros equipos y herramienta"/>
    <s v="35701"/>
    <x v="29"/>
    <s v="00"/>
    <x v="0"/>
    <x v="29"/>
    <s v="0007"/>
    <x v="6"/>
    <s v="0017"/>
    <s v="DIRECCIÓN DE PROTECCIÓN CIVIL Y BOMBEROS"/>
    <s v="INSTALACIÓN, REPARACIÓN Y MANTENIMIENTO DE MAQUINARIA, OTROS EQUIPOS Y HERRAMIENTA-RECURSOS FISCALES-SIN DESCRIPCIÓN PARA DESTINOS 00"/>
    <n v="100000"/>
    <n v="0"/>
    <n v="100000"/>
    <n v="0"/>
    <n v="0"/>
    <n v="0"/>
    <n v="0"/>
    <n v="0"/>
    <n v="100000"/>
    <n v="0"/>
    <n v="100000"/>
  </r>
  <r>
    <x v="0"/>
    <s v="01"/>
    <x v="0"/>
    <s v="0107"/>
    <x v="1"/>
    <s v="010702"/>
    <x v="3"/>
    <x v="0"/>
    <x v="0"/>
    <n v="6"/>
    <x v="0"/>
    <x v="0"/>
    <x v="2"/>
    <x v="2"/>
    <s v="23"/>
    <x v="22"/>
    <s v="382"/>
    <s v="Gastos de orden social y cultural"/>
    <s v="38201"/>
    <x v="65"/>
    <s v="00"/>
    <x v="0"/>
    <x v="65"/>
    <s v="0007"/>
    <x v="6"/>
    <s v="0017"/>
    <s v="DIRECCIÓN DE PROTECCIÓN CIVIL Y BOMBEROS"/>
    <s v="GASTOS DE ORDEN  SOCIAL Y CULTURAL-RECURSOS FISCALES-SIN DESCRIPCIÓN PARA DESTINOS 00"/>
    <n v="250000"/>
    <n v="0"/>
    <n v="250000"/>
    <n v="0"/>
    <n v="0"/>
    <n v="0"/>
    <n v="0"/>
    <n v="0"/>
    <n v="250000"/>
    <n v="0"/>
    <n v="250000"/>
  </r>
  <r>
    <x v="0"/>
    <s v="01"/>
    <x v="0"/>
    <s v="0107"/>
    <x v="1"/>
    <s v="010702"/>
    <x v="3"/>
    <x v="0"/>
    <x v="0"/>
    <n v="6"/>
    <x v="0"/>
    <x v="1"/>
    <x v="3"/>
    <x v="3"/>
    <s v="23"/>
    <x v="22"/>
    <s v="565"/>
    <s v="Equipo de comunicación y telecomunicación"/>
    <s v="56501"/>
    <x v="104"/>
    <s v="00"/>
    <x v="0"/>
    <x v="105"/>
    <s v="0007"/>
    <x v="6"/>
    <s v="0017"/>
    <s v="DIRECCIÓN DE PROTECCIÓN CIVIL Y BOMBEROS"/>
    <s v="EQUIPO DE COMUNICACIÓN Y TELECOMUNICACIÓN-RECURSOS FISCALES-SIN DESCRIPCIÓN PARA DESTINOS 00"/>
    <n v="800000"/>
    <n v="0"/>
    <n v="800000"/>
    <n v="500055.4"/>
    <n v="0"/>
    <n v="0"/>
    <n v="0"/>
    <n v="0"/>
    <n v="299944.59999999998"/>
    <n v="0"/>
    <n v="800000"/>
  </r>
  <r>
    <x v="0"/>
    <s v="01"/>
    <x v="0"/>
    <s v="0107"/>
    <x v="1"/>
    <s v="010702"/>
    <x v="3"/>
    <x v="0"/>
    <x v="0"/>
    <n v="6"/>
    <x v="0"/>
    <x v="1"/>
    <x v="3"/>
    <x v="3"/>
    <s v="23"/>
    <x v="22"/>
    <s v="569"/>
    <s v="Otros equipos"/>
    <s v="56901"/>
    <x v="105"/>
    <s v="00"/>
    <x v="0"/>
    <x v="106"/>
    <s v="0007"/>
    <x v="6"/>
    <s v="0017"/>
    <s v="DIRECCIÓN DE PROTECCIÓN CIVIL Y BOMBEROS"/>
    <s v="OTROS EQUIPOS-RECURSOS FISCALES-SIN DESCRIPCIÓN PARA DESTINOS 00"/>
    <n v="2000000"/>
    <n v="0"/>
    <n v="2000000"/>
    <n v="1489952.34"/>
    <n v="0"/>
    <n v="0"/>
    <n v="0"/>
    <n v="0"/>
    <n v="510047.65999999992"/>
    <n v="0"/>
    <n v="2000000"/>
  </r>
  <r>
    <x v="0"/>
    <s v="01"/>
    <x v="0"/>
    <s v="0107"/>
    <x v="1"/>
    <s v="010702"/>
    <x v="3"/>
    <x v="0"/>
    <x v="0"/>
    <n v="6"/>
    <x v="0"/>
    <x v="1"/>
    <x v="3"/>
    <x v="3"/>
    <s v="23"/>
    <x v="22"/>
    <s v="591"/>
    <s v="Software"/>
    <s v="59101"/>
    <x v="36"/>
    <s v="00"/>
    <x v="0"/>
    <x v="36"/>
    <s v="0007"/>
    <x v="6"/>
    <s v="0017"/>
    <s v="DIRECCIÓN DE PROTECCIÓN CIVIL Y BOMBEROS"/>
    <s v="SOFTWARE-RECURSOS FISCALES-SIN DESCRIPCIÓN PARA DESTINOS 00"/>
    <n v="0"/>
    <n v="7000000"/>
    <n v="7000000"/>
    <n v="0"/>
    <n v="0"/>
    <n v="0"/>
    <n v="0"/>
    <n v="0"/>
    <n v="7000000"/>
    <n v="-7000000"/>
    <n v="0"/>
  </r>
  <r>
    <x v="0"/>
    <s v="02"/>
    <x v="1"/>
    <s v="0203"/>
    <x v="2"/>
    <s v="020301"/>
    <x v="4"/>
    <x v="0"/>
    <x v="0"/>
    <n v="2"/>
    <x v="3"/>
    <x v="0"/>
    <x v="1"/>
    <x v="1"/>
    <s v="24"/>
    <x v="23"/>
    <s v="216"/>
    <s v="Material de limpieza"/>
    <s v="21601"/>
    <x v="13"/>
    <s v="00"/>
    <x v="0"/>
    <x v="13"/>
    <s v="0007"/>
    <x v="6"/>
    <s v="0018"/>
    <s v="DIRECCIÓN DE SALUD PÚBLICA"/>
    <s v="MATERIAL DE LIMPIEZA-RECURSOS FISCALES-SIN DESCRIPCIÓN PARA DESTINOS 00"/>
    <n v="400000"/>
    <n v="0"/>
    <n v="400000"/>
    <n v="393804.48"/>
    <n v="0"/>
    <n v="0"/>
    <n v="0"/>
    <n v="0"/>
    <n v="6195.5200000000186"/>
    <n v="0"/>
    <n v="400000"/>
  </r>
  <r>
    <x v="0"/>
    <s v="02"/>
    <x v="1"/>
    <s v="0203"/>
    <x v="2"/>
    <s v="020301"/>
    <x v="4"/>
    <x v="0"/>
    <x v="0"/>
    <n v="2"/>
    <x v="3"/>
    <x v="0"/>
    <x v="1"/>
    <x v="1"/>
    <s v="24"/>
    <x v="23"/>
    <s v="252"/>
    <s v="Fertilizantes, pesticidas y otros agroquímicos"/>
    <s v="25201"/>
    <x v="106"/>
    <s v="00"/>
    <x v="0"/>
    <x v="107"/>
    <s v="0007"/>
    <x v="6"/>
    <s v="0018"/>
    <s v="DIRECCIÓN DE SALUD PÚBLICA"/>
    <s v="FERTILIZANTES, PESTICIDAS Y OTROS AGROQUÍMICOS-RECURSOS FISCALES-SIN DESCRIPCIÓN PARA DESTINOS 00"/>
    <n v="900000"/>
    <n v="0"/>
    <n v="900000"/>
    <n v="0"/>
    <n v="0"/>
    <n v="0"/>
    <n v="0"/>
    <n v="0"/>
    <n v="900000"/>
    <n v="0"/>
    <n v="900000"/>
  </r>
  <r>
    <x v="0"/>
    <s v="02"/>
    <x v="1"/>
    <s v="0203"/>
    <x v="2"/>
    <s v="020301"/>
    <x v="4"/>
    <x v="0"/>
    <x v="0"/>
    <n v="2"/>
    <x v="3"/>
    <x v="0"/>
    <x v="1"/>
    <x v="1"/>
    <s v="24"/>
    <x v="23"/>
    <s v="253"/>
    <s v="Medicinas y productos farmacéuticos"/>
    <s v="25301"/>
    <x v="102"/>
    <s v="00"/>
    <x v="0"/>
    <x v="103"/>
    <s v="0007"/>
    <x v="6"/>
    <s v="0018"/>
    <s v="DIRECCIÓN DE SALUD PÚBLICA"/>
    <s v="MEDICINAS Y PRODUCTOS FARMACÉUTICOS-RECURSOS FISCALES-SIN DESCRIPCIÓN PARA DESTINOS 00"/>
    <n v="5000000"/>
    <n v="0"/>
    <n v="5000000"/>
    <n v="53745.46"/>
    <n v="787949.67"/>
    <n v="0"/>
    <n v="0"/>
    <n v="0"/>
    <n v="4946254.54"/>
    <n v="0"/>
    <n v="5000000"/>
  </r>
  <r>
    <x v="0"/>
    <s v="02"/>
    <x v="1"/>
    <s v="0203"/>
    <x v="2"/>
    <s v="020301"/>
    <x v="4"/>
    <x v="0"/>
    <x v="0"/>
    <n v="2"/>
    <x v="3"/>
    <x v="0"/>
    <x v="1"/>
    <x v="1"/>
    <s v="24"/>
    <x v="23"/>
    <s v="254"/>
    <s v="Materiales, accesorios y suministros médicos"/>
    <s v="25401"/>
    <x v="103"/>
    <s v="00"/>
    <x v="0"/>
    <x v="104"/>
    <s v="0007"/>
    <x v="6"/>
    <s v="0018"/>
    <s v="DIRECCIÓN DE SALUD PÚBLICA"/>
    <s v="MATERIALES, ACCESORIOS Y SUMINISTROS MÉDICOS-RECURSOS FISCALES-SIN DESCRIPCIÓN PARA DESTINOS 00"/>
    <n v="5200000"/>
    <n v="0"/>
    <n v="5200000"/>
    <n v="459793.05"/>
    <n v="2369332.59"/>
    <n v="0"/>
    <n v="0"/>
    <n v="0"/>
    <n v="4740206.95"/>
    <n v="0"/>
    <n v="5200000"/>
  </r>
  <r>
    <x v="0"/>
    <s v="02"/>
    <x v="1"/>
    <s v="0203"/>
    <x v="2"/>
    <s v="020301"/>
    <x v="4"/>
    <x v="0"/>
    <x v="0"/>
    <n v="2"/>
    <x v="3"/>
    <x v="0"/>
    <x v="1"/>
    <x v="1"/>
    <s v="24"/>
    <x v="23"/>
    <s v="271"/>
    <s v="Vestuario y uniformes"/>
    <s v="27101"/>
    <x v="91"/>
    <s v="00"/>
    <x v="0"/>
    <x v="92"/>
    <s v="0007"/>
    <x v="6"/>
    <s v="0018"/>
    <s v="DIRECCIÓN DE SALUD PÚBLICA"/>
    <s v="VESTUARIO Y UNIFORMES-RECURSOS FISCALES-SIN DESCRIPCIÓN PARA DESTINOS 00"/>
    <n v="500000"/>
    <n v="0"/>
    <n v="500000"/>
    <n v="0"/>
    <n v="0"/>
    <n v="0"/>
    <n v="0"/>
    <n v="0"/>
    <n v="500000"/>
    <n v="0"/>
    <n v="500000"/>
  </r>
  <r>
    <x v="0"/>
    <s v="02"/>
    <x v="1"/>
    <s v="0203"/>
    <x v="2"/>
    <s v="020301"/>
    <x v="4"/>
    <x v="0"/>
    <x v="0"/>
    <n v="2"/>
    <x v="3"/>
    <x v="0"/>
    <x v="1"/>
    <x v="1"/>
    <s v="24"/>
    <x v="23"/>
    <s v="272"/>
    <s v="Prendas de seguridad y protección personal"/>
    <s v="27201"/>
    <x v="17"/>
    <s v="00"/>
    <x v="0"/>
    <x v="17"/>
    <s v="0007"/>
    <x v="6"/>
    <s v="0018"/>
    <s v="DIRECCIÓN DE SALUD PÚBLICA"/>
    <s v="PRENDAS DE SEGURIDAD Y PROTECCIÓN PERSONAL-RECURSOS FISCALES-SIN DESCRIPCIÓN PARA DESTINOS 00"/>
    <n v="250000"/>
    <n v="0"/>
    <n v="250000"/>
    <n v="0"/>
    <n v="0"/>
    <n v="0"/>
    <n v="0"/>
    <n v="0"/>
    <n v="250000"/>
    <n v="0"/>
    <n v="250000"/>
  </r>
  <r>
    <x v="0"/>
    <s v="02"/>
    <x v="1"/>
    <s v="0203"/>
    <x v="2"/>
    <s v="020301"/>
    <x v="4"/>
    <x v="0"/>
    <x v="0"/>
    <n v="2"/>
    <x v="3"/>
    <x v="0"/>
    <x v="2"/>
    <x v="2"/>
    <s v="24"/>
    <x v="23"/>
    <s v="339"/>
    <s v="Servicios profesionales, científicos y técnicos integrales"/>
    <s v="33901"/>
    <x v="25"/>
    <s v="00"/>
    <x v="0"/>
    <x v="25"/>
    <s v="0007"/>
    <x v="6"/>
    <s v="0018"/>
    <s v="DIRECCIÓN DE SALUD PÚBLICA"/>
    <s v="SERVICIOS PROFESIONALES, CIENTÍFICOS Y TÉCNICOS INTEGRALES-RECURSOS FISCALES-SIN DESCRIPCIÓN PARA DESTINOS 00"/>
    <n v="10000000"/>
    <n v="4500000"/>
    <n v="14500000"/>
    <n v="609322.48"/>
    <n v="3905550.64"/>
    <n v="0"/>
    <n v="0"/>
    <n v="0"/>
    <n v="13890677.52"/>
    <n v="0"/>
    <n v="14500000"/>
  </r>
  <r>
    <x v="0"/>
    <s v="02"/>
    <x v="1"/>
    <s v="0203"/>
    <x v="2"/>
    <s v="020301"/>
    <x v="4"/>
    <x v="0"/>
    <x v="0"/>
    <n v="2"/>
    <x v="3"/>
    <x v="0"/>
    <x v="2"/>
    <x v="2"/>
    <s v="24"/>
    <x v="23"/>
    <s v="354"/>
    <s v="Instalación, reparación y mantenimiento de equipo e instrumental médico y de laboratorio"/>
    <s v="35401"/>
    <x v="107"/>
    <s v="00"/>
    <x v="0"/>
    <x v="108"/>
    <s v="0007"/>
    <x v="6"/>
    <s v="0018"/>
    <s v="DIRECCIÓN DE SALUD PÚBLICA"/>
    <s v="INSTALACIÓN, REPARACIÓN Y MANTENIMIENTO DE EQUIPO E INSTRUMENTAL MÉDICO Y DE LABORATORIO-RECURSOS FISCALES-SIN DESCRIPCIÓN PARA DESTINOS 00"/>
    <n v="700000"/>
    <n v="-15000"/>
    <n v="685000"/>
    <n v="0"/>
    <n v="125377.44"/>
    <n v="0"/>
    <n v="0"/>
    <n v="0"/>
    <n v="685000"/>
    <n v="0"/>
    <n v="685000"/>
  </r>
  <r>
    <x v="0"/>
    <s v="02"/>
    <x v="1"/>
    <s v="0203"/>
    <x v="2"/>
    <s v="020301"/>
    <x v="4"/>
    <x v="0"/>
    <x v="0"/>
    <n v="2"/>
    <x v="3"/>
    <x v="0"/>
    <x v="2"/>
    <x v="2"/>
    <s v="24"/>
    <x v="23"/>
    <s v="358"/>
    <s v="Servicios de limpieza y manejo de desechos"/>
    <s v="35801"/>
    <x v="64"/>
    <s v="00"/>
    <x v="0"/>
    <x v="64"/>
    <s v="0007"/>
    <x v="6"/>
    <s v="0018"/>
    <s v="DIRECCIÓN DE SALUD PÚBLICA"/>
    <s v="SERVICIOS DE LIMPIEZA Y MANEJO DE DESECHOS-RECURSOS FISCALES-SIN DESCRIPCIÓN PARA DESTINOS 00"/>
    <n v="1202000"/>
    <n v="15000"/>
    <n v="1217000"/>
    <n v="0"/>
    <n v="1214735.2"/>
    <n v="0"/>
    <n v="0"/>
    <n v="0"/>
    <n v="1217000"/>
    <n v="0"/>
    <n v="1217000"/>
  </r>
  <r>
    <x v="0"/>
    <s v="02"/>
    <x v="1"/>
    <s v="0203"/>
    <x v="2"/>
    <s v="020301"/>
    <x v="4"/>
    <x v="0"/>
    <x v="0"/>
    <n v="2"/>
    <x v="3"/>
    <x v="1"/>
    <x v="3"/>
    <x v="3"/>
    <s v="24"/>
    <x v="23"/>
    <s v="531"/>
    <s v="Equipo médico y de laboratorio"/>
    <s v="53101"/>
    <x v="108"/>
    <s v="00"/>
    <x v="0"/>
    <x v="109"/>
    <s v="0007"/>
    <x v="6"/>
    <s v="0018"/>
    <s v="DIRECCIÓN DE SALUD PÚBLICA"/>
    <s v="EQUIPO MÉDICO Y DE LABORATORIO-RECURSOS FISCALES-SIN DESCRIPCIÓN PARA DESTINOS 00"/>
    <n v="13000000"/>
    <n v="17000000"/>
    <n v="30000000"/>
    <n v="0"/>
    <n v="0"/>
    <n v="0"/>
    <n v="0"/>
    <n v="0"/>
    <n v="30000000"/>
    <n v="0"/>
    <n v="30000000"/>
  </r>
  <r>
    <x v="0"/>
    <s v="02"/>
    <x v="1"/>
    <s v="0203"/>
    <x v="2"/>
    <s v="020301"/>
    <x v="4"/>
    <x v="0"/>
    <x v="0"/>
    <n v="2"/>
    <x v="3"/>
    <x v="1"/>
    <x v="3"/>
    <x v="3"/>
    <s v="24"/>
    <x v="23"/>
    <s v="532"/>
    <s v="Instrumental médico y de laboratorio"/>
    <s v="53201"/>
    <x v="109"/>
    <s v="00"/>
    <x v="0"/>
    <x v="110"/>
    <s v="0007"/>
    <x v="6"/>
    <s v="0018"/>
    <s v="DIRECCIÓN DE SALUD PÚBLICA"/>
    <s v="INSTRUMENTAL MÉDICO Y DE LABORATORIO-RECURSOS FISCALES-SIN DESCRIPCIÓN PARA DESTINOS 00"/>
    <n v="300000"/>
    <n v="0"/>
    <n v="300000"/>
    <n v="0"/>
    <n v="0"/>
    <n v="0"/>
    <n v="0"/>
    <n v="0"/>
    <n v="300000"/>
    <n v="0"/>
    <n v="300000"/>
  </r>
  <r>
    <x v="0"/>
    <s v="02"/>
    <x v="1"/>
    <s v="0203"/>
    <x v="2"/>
    <s v="020301"/>
    <x v="4"/>
    <x v="0"/>
    <x v="0"/>
    <n v="2"/>
    <x v="3"/>
    <x v="1"/>
    <x v="3"/>
    <x v="3"/>
    <s v="24"/>
    <x v="23"/>
    <s v="566"/>
    <s v="Equipos de generación eléctrica, aparatos y accesorios eléctricos"/>
    <s v="56601"/>
    <x v="71"/>
    <s v="00"/>
    <x v="0"/>
    <x v="111"/>
    <s v="0007"/>
    <x v="6"/>
    <s v="0018"/>
    <s v="DIRECCIÓN DE SALUD PÚBLICA"/>
    <s v="EQUIPO DE GENERACIÓN ELÉCTRICA, APARATOS Y ACCESORIOS ELÉCTRICOS-RECURSOS FISCALES-SIN DESCRIPCIÓN PARA DESTINOS 00"/>
    <n v="500000"/>
    <n v="0"/>
    <n v="500000"/>
    <n v="0"/>
    <n v="0"/>
    <n v="0"/>
    <n v="0"/>
    <n v="0"/>
    <n v="500000"/>
    <n v="0"/>
    <n v="500000"/>
  </r>
  <r>
    <x v="0"/>
    <s v="01"/>
    <x v="0"/>
    <s v="0107"/>
    <x v="1"/>
    <s v="010701"/>
    <x v="2"/>
    <x v="0"/>
    <x v="0"/>
    <n v="1"/>
    <x v="2"/>
    <x v="0"/>
    <x v="1"/>
    <x v="1"/>
    <s v="22"/>
    <x v="21"/>
    <s v="271"/>
    <s v="Vestuario y uniformes"/>
    <s v="27101"/>
    <x v="91"/>
    <s v="00"/>
    <x v="0"/>
    <x v="92"/>
    <s v="0007"/>
    <x v="6"/>
    <s v="0016"/>
    <s v="DESPACHO DE LA COORDINACIÓN GENERAL DE PREVENCIÓN Y SERVICIOS DE EMERGENCIA"/>
    <n v="0"/>
    <n v="0"/>
    <n v="0"/>
    <n v="0"/>
    <n v="0"/>
    <n v="0"/>
    <n v="0"/>
    <n v="0"/>
    <n v="0"/>
    <n v="0"/>
    <n v="1500000"/>
    <n v="1500000"/>
  </r>
  <r>
    <x v="0"/>
    <s v="02"/>
    <x v="1"/>
    <s v="0201"/>
    <x v="3"/>
    <s v="020105"/>
    <x v="5"/>
    <x v="0"/>
    <x v="0"/>
    <n v="6"/>
    <x v="0"/>
    <x v="0"/>
    <x v="1"/>
    <x v="1"/>
    <s v="73"/>
    <x v="24"/>
    <s v="271"/>
    <s v="Vestuario y uniformes"/>
    <s v="27101"/>
    <x v="91"/>
    <s v="00"/>
    <x v="0"/>
    <x v="92"/>
    <s v="0007"/>
    <x v="6"/>
    <s v="0046"/>
    <s v="DIRECCION DE MOVILIDAD Y CULTURA VIAL"/>
    <s v="VESTUARIO Y UNIFORMES-RECURSOS FISCALES-SIN DESCRIPCIÓN PARA DESTINOS 00"/>
    <n v="0"/>
    <n v="1500000"/>
    <n v="1500000"/>
    <n v="0"/>
    <n v="0"/>
    <n v="0"/>
    <n v="0"/>
    <n v="0"/>
    <n v="1500000"/>
    <n v="-1500000"/>
    <n v="0"/>
  </r>
  <r>
    <x v="0"/>
    <s v="01"/>
    <x v="0"/>
    <s v="0103"/>
    <x v="0"/>
    <s v="010304"/>
    <x v="0"/>
    <x v="0"/>
    <x v="0"/>
    <n v="2"/>
    <x v="3"/>
    <x v="0"/>
    <x v="1"/>
    <x v="1"/>
    <s v="25"/>
    <x v="25"/>
    <s v="216"/>
    <s v="Material de limpieza"/>
    <s v="21601"/>
    <x v="13"/>
    <s v="00"/>
    <x v="0"/>
    <x v="13"/>
    <s v="0008"/>
    <x v="7"/>
    <s v="0019"/>
    <s v="DIRECCIÓN ADMINISTRATIVA"/>
    <s v="MATERIAL DE LIMPIEZA-RECURSOS FISCALES-SIN DESCRIPCIÓN PARA DESTINOS 00"/>
    <n v="1000000"/>
    <n v="0"/>
    <n v="1000000"/>
    <n v="0"/>
    <n v="0"/>
    <n v="0"/>
    <n v="0"/>
    <n v="0"/>
    <n v="1000000"/>
    <n v="0"/>
    <n v="1000000"/>
  </r>
  <r>
    <x v="0"/>
    <s v="01"/>
    <x v="0"/>
    <s v="0103"/>
    <x v="0"/>
    <s v="010304"/>
    <x v="0"/>
    <x v="0"/>
    <x v="0"/>
    <n v="2"/>
    <x v="3"/>
    <x v="0"/>
    <x v="1"/>
    <x v="1"/>
    <s v="25"/>
    <x v="25"/>
    <s v="241"/>
    <s v="Productos minerales no metálicos"/>
    <s v="24101"/>
    <x v="46"/>
    <s v="00"/>
    <x v="0"/>
    <x v="46"/>
    <s v="0008"/>
    <x v="7"/>
    <s v="0019"/>
    <s v="DIRECCIÓN ADMINISTRATIVA"/>
    <s v="PRODUCTOS MINERALES NO METÁLICOS-RECURSOS FISCALES-SIN DESCRIPCIÓN PARA DESTINOS 00"/>
    <n v="1000000"/>
    <n v="0"/>
    <n v="1000000"/>
    <n v="0"/>
    <n v="0"/>
    <n v="0"/>
    <n v="0"/>
    <n v="0"/>
    <n v="1000000"/>
    <n v="0"/>
    <n v="1000000"/>
  </r>
  <r>
    <x v="0"/>
    <s v="01"/>
    <x v="0"/>
    <s v="0103"/>
    <x v="0"/>
    <s v="010304"/>
    <x v="0"/>
    <x v="0"/>
    <x v="0"/>
    <n v="2"/>
    <x v="3"/>
    <x v="0"/>
    <x v="1"/>
    <x v="1"/>
    <s v="25"/>
    <x v="25"/>
    <s v="242"/>
    <s v="Cemento y productos de concreto"/>
    <s v="24201"/>
    <x v="47"/>
    <s v="00"/>
    <x v="0"/>
    <x v="47"/>
    <s v="0008"/>
    <x v="7"/>
    <s v="0019"/>
    <s v="DIRECCIÓN ADMINISTRATIVA"/>
    <s v="CEMENTO Y PRODUCTOS DE CONCRETO-RECURSOS FISCALES-SIN DESCRIPCIÓN PARA DESTINOS 00"/>
    <n v="5000000"/>
    <n v="0"/>
    <n v="5000000"/>
    <n v="4507572.1500000004"/>
    <n v="0"/>
    <n v="0"/>
    <n v="0"/>
    <n v="0"/>
    <n v="492427.84999999963"/>
    <n v="10000000"/>
    <n v="15000000"/>
  </r>
  <r>
    <x v="0"/>
    <s v="01"/>
    <x v="0"/>
    <s v="0103"/>
    <x v="0"/>
    <s v="010304"/>
    <x v="0"/>
    <x v="0"/>
    <x v="0"/>
    <n v="2"/>
    <x v="3"/>
    <x v="0"/>
    <x v="1"/>
    <x v="1"/>
    <s v="25"/>
    <x v="25"/>
    <s v="247"/>
    <s v="Artículos metálicos para la construcción"/>
    <s v="24701"/>
    <x v="16"/>
    <s v="00"/>
    <x v="0"/>
    <x v="16"/>
    <s v="0008"/>
    <x v="7"/>
    <s v="0019"/>
    <s v="DIRECCIÓN ADMINISTRATIVA"/>
    <s v="ARTÍCULOS METÁLICOS PARA LA CONSTRUCCIÓN-RECURSOS FISCALES-SIN DESCRIPCIÓN PARA DESTINOS 00"/>
    <n v="800000"/>
    <n v="0"/>
    <n v="800000"/>
    <n v="0"/>
    <n v="186226.4"/>
    <n v="0"/>
    <n v="0"/>
    <n v="0"/>
    <n v="800000"/>
    <n v="0"/>
    <n v="800000"/>
  </r>
  <r>
    <x v="0"/>
    <s v="01"/>
    <x v="0"/>
    <s v="0103"/>
    <x v="0"/>
    <s v="010304"/>
    <x v="0"/>
    <x v="0"/>
    <x v="0"/>
    <n v="2"/>
    <x v="3"/>
    <x v="0"/>
    <x v="1"/>
    <x v="1"/>
    <s v="25"/>
    <x v="25"/>
    <s v="249"/>
    <s v="Otros materiales y artículos de construcción y reparación"/>
    <s v="24901"/>
    <x v="49"/>
    <s v="00"/>
    <x v="0"/>
    <x v="49"/>
    <s v="0008"/>
    <x v="7"/>
    <s v="0019"/>
    <s v="DIRECCIÓN ADMINISTRATIVA"/>
    <s v="OTROS MATERIALES Y ARTÍCULOS DE CONSTRUCCIÓN Y REPARACIÓN-RECURSOS FISCALES-SIN DESCRIPCIÓN PARA DESTINOS 00"/>
    <n v="6500000"/>
    <n v="0"/>
    <n v="6500000"/>
    <n v="0"/>
    <n v="60465"/>
    <n v="0"/>
    <n v="0"/>
    <n v="0"/>
    <n v="6500000"/>
    <n v="0"/>
    <n v="6500000"/>
  </r>
  <r>
    <x v="0"/>
    <s v="01"/>
    <x v="0"/>
    <s v="0103"/>
    <x v="0"/>
    <s v="010304"/>
    <x v="0"/>
    <x v="0"/>
    <x v="0"/>
    <n v="2"/>
    <x v="3"/>
    <x v="0"/>
    <x v="1"/>
    <x v="1"/>
    <s v="25"/>
    <x v="25"/>
    <s v="272"/>
    <s v="Prendas de seguridad y protección personal"/>
    <s v="27201"/>
    <x v="17"/>
    <s v="00"/>
    <x v="0"/>
    <x v="17"/>
    <s v="0008"/>
    <x v="7"/>
    <s v="0019"/>
    <s v="DIRECCIÓN ADMINISTRATIVA"/>
    <s v="PRENDAS DE SEGURIDAD Y PROTECCIÓN PERSONAL-RECURSOS FISCALES-SIN DESCRIPCIÓN PARA DESTINOS 00"/>
    <n v="750000"/>
    <n v="0"/>
    <n v="750000"/>
    <n v="147548.51999999999"/>
    <n v="158908.4"/>
    <n v="0"/>
    <n v="0"/>
    <n v="0"/>
    <n v="602451.48"/>
    <n v="0"/>
    <n v="750000"/>
  </r>
  <r>
    <x v="0"/>
    <s v="01"/>
    <x v="0"/>
    <s v="0103"/>
    <x v="0"/>
    <s v="010304"/>
    <x v="0"/>
    <x v="0"/>
    <x v="0"/>
    <n v="2"/>
    <x v="3"/>
    <x v="0"/>
    <x v="1"/>
    <x v="1"/>
    <s v="25"/>
    <x v="25"/>
    <s v="291"/>
    <s v="Herramientas menores"/>
    <s v="29101"/>
    <x v="18"/>
    <s v="00"/>
    <x v="0"/>
    <x v="18"/>
    <s v="0008"/>
    <x v="7"/>
    <s v="0019"/>
    <s v="DIRECCIÓN ADMINISTRATIVA"/>
    <s v="HERRAMIENTAS MENORES-RECURSOS FISCALES-SIN DESCRIPCIÓN PARA DESTINOS 00"/>
    <n v="500000"/>
    <n v="0"/>
    <n v="500000"/>
    <n v="0"/>
    <n v="347913.79"/>
    <n v="0"/>
    <n v="0"/>
    <n v="0"/>
    <n v="500000"/>
    <n v="348000"/>
    <n v="848000"/>
  </r>
  <r>
    <x v="0"/>
    <s v="01"/>
    <x v="0"/>
    <s v="0103"/>
    <x v="0"/>
    <s v="010304"/>
    <x v="0"/>
    <x v="0"/>
    <x v="0"/>
    <n v="2"/>
    <x v="3"/>
    <x v="0"/>
    <x v="1"/>
    <x v="1"/>
    <s v="25"/>
    <x v="25"/>
    <s v="298"/>
    <s v="Refacciones y accesorios menores de maquinaria y otros equipos"/>
    <s v="29801"/>
    <x v="51"/>
    <n v="0"/>
    <x v="0"/>
    <x v="51"/>
    <s v="0008"/>
    <x v="7"/>
    <s v="0019"/>
    <s v="DIRECCIÓN ADMINISTRATIVA"/>
    <s v="REFACCIONES Y ACCESORIOS MENORES DE MAQUINARIA Y OTROS EQUIPOS-RECURSOS FISCALES-SIN DESCRIPCIÓN PARA DESTINOS 00"/>
    <n v="500000"/>
    <n v="0"/>
    <n v="500000"/>
    <n v="0"/>
    <n v="0"/>
    <n v="0"/>
    <n v="0"/>
    <n v="0"/>
    <n v="500000"/>
    <n v="1785000"/>
    <n v="2285000"/>
  </r>
  <r>
    <x v="0"/>
    <s v="01"/>
    <x v="0"/>
    <s v="0103"/>
    <x v="0"/>
    <s v="010304"/>
    <x v="0"/>
    <x v="0"/>
    <x v="0"/>
    <n v="2"/>
    <x v="3"/>
    <x v="0"/>
    <x v="2"/>
    <x v="2"/>
    <s v="25"/>
    <x v="25"/>
    <s v="351"/>
    <s v="Conservación y mantenimiento menor de inmuebles"/>
    <s v="35101"/>
    <x v="28"/>
    <s v="00"/>
    <x v="0"/>
    <x v="28"/>
    <s v="0008"/>
    <x v="7"/>
    <s v="0019"/>
    <s v="DIRECCIÓN ADMINISTRATIVA"/>
    <s v="CONSERVACIÓN Y MANTENIMIENTO MENOR DE INMUEBLES-RECURSOS FISCALES-SIN DESCRIPCIÓN PARA DESTINOS 00"/>
    <n v="5000000"/>
    <n v="8797564.8000000007"/>
    <n v="13797564.800000001"/>
    <n v="9983127.0399999991"/>
    <n v="0"/>
    <n v="0"/>
    <n v="0"/>
    <n v="0"/>
    <n v="3814437.7600000016"/>
    <n v="0"/>
    <n v="13797564.800000001"/>
  </r>
  <r>
    <x v="0"/>
    <s v="01"/>
    <x v="0"/>
    <s v="0103"/>
    <x v="0"/>
    <s v="010304"/>
    <x v="0"/>
    <x v="0"/>
    <x v="0"/>
    <n v="2"/>
    <x v="3"/>
    <x v="0"/>
    <x v="2"/>
    <x v="2"/>
    <s v="25"/>
    <x v="25"/>
    <s v="351"/>
    <s v="Conservación y mantenimiento menor de inmuebles"/>
    <s v="35101"/>
    <x v="28"/>
    <n v="91"/>
    <x v="34"/>
    <x v="28"/>
    <s v="0008"/>
    <x v="7"/>
    <s v="0019"/>
    <s v="DIRECCIÓN ADMINISTRATIVA"/>
    <m/>
    <n v="0"/>
    <n v="0"/>
    <n v="0"/>
    <n v="0"/>
    <n v="0"/>
    <n v="0"/>
    <n v="0"/>
    <n v="0"/>
    <n v="0"/>
    <n v="5000000"/>
    <n v="5000000"/>
  </r>
  <r>
    <x v="0"/>
    <s v="01"/>
    <x v="0"/>
    <s v="0103"/>
    <x v="0"/>
    <s v="010304"/>
    <x v="0"/>
    <x v="0"/>
    <x v="0"/>
    <n v="2"/>
    <x v="3"/>
    <x v="0"/>
    <x v="2"/>
    <x v="2"/>
    <s v="25"/>
    <x v="25"/>
    <s v="351"/>
    <s v="Conservación y mantenimiento menor de inmuebles"/>
    <s v="35101"/>
    <x v="28"/>
    <s v="74"/>
    <x v="35"/>
    <x v="28"/>
    <s v="0008"/>
    <x v="7"/>
    <s v="0019"/>
    <s v="DIRECCIÓN ADMINISTRATIVA"/>
    <s v="CONSERVACIÓN Y MANTENIMIENTO MENOR DE INMUEBLES-RECURSOS FISCALES-CAMELLONES"/>
    <n v="0"/>
    <n v="0"/>
    <n v="0"/>
    <n v="0"/>
    <n v="0"/>
    <n v="0"/>
    <n v="0"/>
    <n v="0"/>
    <n v="0"/>
    <n v="0"/>
    <n v="0"/>
  </r>
  <r>
    <x v="0"/>
    <s v="01"/>
    <x v="0"/>
    <s v="0103"/>
    <x v="0"/>
    <s v="010304"/>
    <x v="0"/>
    <x v="0"/>
    <x v="0"/>
    <n v="2"/>
    <x v="3"/>
    <x v="0"/>
    <x v="2"/>
    <x v="2"/>
    <s v="25"/>
    <x v="25"/>
    <s v="357"/>
    <s v="Instalación, reparación y mantenimiento de maquinaria, otros equipos y herramienta"/>
    <s v="35701"/>
    <x v="29"/>
    <s v="00"/>
    <x v="0"/>
    <x v="29"/>
    <s v="0008"/>
    <x v="7"/>
    <s v="0019"/>
    <s v="DIRECCIÓN ADMINISTRATIVA"/>
    <s v="INSTALACIÓN, REPARACIÓN Y MANTENIMIENTO DE MAQUINARIA, OTROS EQUIPOS Y HERRAMIENTA-RECURSOS FISCALES-SIN DESCRIPCIÓN PARA DESTINOS 00"/>
    <n v="2000000"/>
    <n v="-2000000"/>
    <n v="0"/>
    <n v="0"/>
    <n v="0"/>
    <n v="0"/>
    <n v="0"/>
    <n v="0"/>
    <n v="0"/>
    <n v="0"/>
    <n v="0"/>
  </r>
  <r>
    <x v="0"/>
    <s v="01"/>
    <x v="0"/>
    <s v="0103"/>
    <x v="0"/>
    <s v="010304"/>
    <x v="0"/>
    <x v="0"/>
    <x v="0"/>
    <n v="2"/>
    <x v="3"/>
    <x v="0"/>
    <x v="2"/>
    <x v="2"/>
    <s v="25"/>
    <x v="25"/>
    <s v="359"/>
    <s v="Servicios de jardinería y fumigación"/>
    <s v="35901"/>
    <x v="110"/>
    <s v="00"/>
    <x v="0"/>
    <x v="112"/>
    <s v="0008"/>
    <x v="7"/>
    <s v="0019"/>
    <s v="DIRECCIÓN ADMINISTRATIVA"/>
    <s v="SERVICIOS DE JARDINERÍA Y FUMIGACIÓN-RECURSOS FISCALES-SIN DESCRIPCIÓN PARA DESTINOS 00"/>
    <n v="0"/>
    <n v="21202435.199999999"/>
    <n v="21202435.199999999"/>
    <n v="0"/>
    <n v="3202435.2"/>
    <n v="0"/>
    <n v="0"/>
    <n v="0"/>
    <n v="21202435.199999999"/>
    <n v="0"/>
    <n v="21202435.199999999"/>
  </r>
  <r>
    <x v="0"/>
    <s v="01"/>
    <x v="0"/>
    <s v="0103"/>
    <x v="0"/>
    <s v="010304"/>
    <x v="0"/>
    <x v="0"/>
    <x v="0"/>
    <n v="2"/>
    <x v="3"/>
    <x v="1"/>
    <x v="3"/>
    <x v="3"/>
    <s v="25"/>
    <x v="25"/>
    <n v="561"/>
    <s v="Maquinaria, otros equipos y herramientas"/>
    <n v="56101"/>
    <x v="111"/>
    <s v="00"/>
    <x v="0"/>
    <x v="113"/>
    <s v="0008"/>
    <x v="7"/>
    <s v="0019"/>
    <s v="DIRECCIÓN ADMINISTRATIVA"/>
    <m/>
    <n v="0"/>
    <n v="0"/>
    <n v="0"/>
    <n v="0"/>
    <n v="0"/>
    <n v="0"/>
    <n v="0"/>
    <n v="0"/>
    <n v="0"/>
    <n v="308700"/>
    <n v="308700"/>
  </r>
  <r>
    <x v="0"/>
    <s v="01"/>
    <x v="0"/>
    <s v="0103"/>
    <x v="0"/>
    <s v="010304"/>
    <x v="0"/>
    <x v="0"/>
    <x v="0"/>
    <n v="2"/>
    <x v="3"/>
    <x v="1"/>
    <x v="3"/>
    <x v="3"/>
    <s v="25"/>
    <x v="25"/>
    <s v="567"/>
    <s v="Herramientas y máquinas-herramienta"/>
    <s v="56701"/>
    <x v="97"/>
    <s v="00"/>
    <x v="0"/>
    <x v="98"/>
    <s v="0008"/>
    <x v="7"/>
    <s v="0019"/>
    <s v="DIRECCIÓN ADMINISTRATIVA"/>
    <s v="HERRAMIENTAS Y MÁQUINAS-HERRAMIENTA-RECURSOS FISCALES-SIN DESCRIPCIÓN PARA DESTINOS 00"/>
    <n v="1500000"/>
    <n v="0"/>
    <n v="1500000"/>
    <n v="0"/>
    <n v="0"/>
    <n v="0"/>
    <n v="0"/>
    <n v="0"/>
    <n v="1500000"/>
    <n v="0"/>
    <n v="1500000"/>
  </r>
  <r>
    <x v="0"/>
    <s v="02"/>
    <x v="1"/>
    <s v="0202"/>
    <x v="4"/>
    <s v="020204"/>
    <x v="6"/>
    <x v="0"/>
    <x v="0"/>
    <n v="3"/>
    <x v="4"/>
    <x v="0"/>
    <x v="1"/>
    <x v="1"/>
    <s v="26"/>
    <x v="26"/>
    <s v="246"/>
    <s v="Material eléctrico y electrónico"/>
    <s v="24601"/>
    <x v="15"/>
    <s v="00"/>
    <x v="0"/>
    <x v="15"/>
    <s v="0008"/>
    <x v="7"/>
    <s v="0020"/>
    <s v="DIRECCIÓN DE ALUMBRADO PÚBLICO"/>
    <s v="MATERIAL ELÉCTRICO Y ELECTRÓNICO-RECURSOS FISCALES-SIN DESCRIPCIÓN PARA DESTINOS 00"/>
    <n v="10000000"/>
    <n v="0"/>
    <n v="10000000"/>
    <n v="9201208.1899999995"/>
    <n v="0"/>
    <n v="0"/>
    <n v="0"/>
    <n v="0"/>
    <n v="798791.81000000052"/>
    <n v="-798791.81"/>
    <n v="9201208.1899999995"/>
  </r>
  <r>
    <x v="0"/>
    <s v="02"/>
    <x v="1"/>
    <s v="0202"/>
    <x v="4"/>
    <s v="020204"/>
    <x v="6"/>
    <x v="0"/>
    <x v="0"/>
    <n v="3"/>
    <x v="4"/>
    <x v="0"/>
    <x v="1"/>
    <x v="1"/>
    <s v="26"/>
    <x v="26"/>
    <s v="246"/>
    <s v="Material eléctrico y electrónico"/>
    <s v="24601"/>
    <x v="15"/>
    <s v="24"/>
    <x v="36"/>
    <x v="15"/>
    <s v="0008"/>
    <x v="7"/>
    <s v="0020"/>
    <s v="DIRECCIÓN DE ALUMBRADO PÚBLICO"/>
    <s v="MATERIAL ELÉCTRICO Y ELECTRÓNICO-RECURSOS FISCALES-RENOVACIÓN DE LUMINARIAS LED"/>
    <n v="20180000"/>
    <n v="0"/>
    <n v="20180000"/>
    <n v="0"/>
    <n v="20170196"/>
    <n v="0"/>
    <n v="0"/>
    <n v="0"/>
    <n v="20180000"/>
    <n v="0"/>
    <n v="20180000"/>
  </r>
  <r>
    <x v="0"/>
    <s v="02"/>
    <x v="1"/>
    <s v="0202"/>
    <x v="4"/>
    <s v="020204"/>
    <x v="6"/>
    <x v="0"/>
    <x v="0"/>
    <n v="3"/>
    <x v="4"/>
    <x v="0"/>
    <x v="1"/>
    <x v="1"/>
    <s v="26"/>
    <x v="26"/>
    <s v="246"/>
    <s v="Material eléctrico y electrónico"/>
    <s v="24601"/>
    <x v="15"/>
    <s v="25"/>
    <x v="37"/>
    <x v="15"/>
    <s v="0008"/>
    <x v="7"/>
    <s v="0020"/>
    <s v="DIRECCIÓN DE ALUMBRADO PÚBLICO"/>
    <s v="MATERIAL ELÉCTRICO Y ELECTRÓNICO-RECURSOS FISCALES-POSTES PARA ALUMBRADO"/>
    <n v="1000000"/>
    <n v="0"/>
    <n v="1000000"/>
    <n v="0"/>
    <n v="0"/>
    <n v="0"/>
    <n v="0"/>
    <n v="0"/>
    <n v="1000000"/>
    <n v="-1000000"/>
    <n v="0"/>
  </r>
  <r>
    <x v="0"/>
    <s v="02"/>
    <x v="1"/>
    <s v="0202"/>
    <x v="4"/>
    <s v="020204"/>
    <x v="6"/>
    <x v="0"/>
    <x v="0"/>
    <n v="3"/>
    <x v="4"/>
    <x v="0"/>
    <x v="1"/>
    <x v="1"/>
    <s v="26"/>
    <x v="26"/>
    <s v="272"/>
    <s v="Prendas de seguridad y protección personal"/>
    <s v="27201"/>
    <x v="17"/>
    <s v="00"/>
    <x v="0"/>
    <x v="17"/>
    <s v="0008"/>
    <x v="7"/>
    <s v="0020"/>
    <s v="DIRECCIÓN DE ALUMBRADO PÚBLICO"/>
    <s v="PRENDAS DE SEGURIDAD Y PROTECCIÓN PERSONAL-RECURSOS FISCALES-SIN DESCRIPCIÓN PARA DESTINOS 00"/>
    <n v="200000"/>
    <n v="0"/>
    <n v="200000"/>
    <n v="189154.53"/>
    <n v="0"/>
    <n v="0"/>
    <n v="0"/>
    <n v="0"/>
    <n v="10845.470000000001"/>
    <n v="0"/>
    <n v="200000"/>
  </r>
  <r>
    <x v="0"/>
    <s v="02"/>
    <x v="1"/>
    <s v="0202"/>
    <x v="4"/>
    <s v="020204"/>
    <x v="6"/>
    <x v="0"/>
    <x v="0"/>
    <n v="3"/>
    <x v="4"/>
    <x v="0"/>
    <x v="1"/>
    <x v="1"/>
    <s v="26"/>
    <x v="26"/>
    <s v="291"/>
    <s v="Herramientas menores"/>
    <s v="29101"/>
    <x v="18"/>
    <s v="00"/>
    <x v="0"/>
    <x v="18"/>
    <s v="0008"/>
    <x v="7"/>
    <s v="0020"/>
    <s v="DIRECCIÓN DE ALUMBRADO PÚBLICO"/>
    <s v="HERRAMIENTAS MENORES-RECURSOS FISCALES-SIN DESCRIPCIÓN PARA DESTINOS 00"/>
    <n v="200000"/>
    <n v="0"/>
    <n v="200000"/>
    <n v="0"/>
    <n v="0"/>
    <n v="0"/>
    <n v="0"/>
    <n v="0"/>
    <n v="200000"/>
    <n v="298791.81"/>
    <n v="498791.81"/>
  </r>
  <r>
    <x v="0"/>
    <s v="02"/>
    <x v="1"/>
    <s v="0202"/>
    <x v="4"/>
    <s v="020204"/>
    <x v="6"/>
    <x v="0"/>
    <x v="0"/>
    <n v="3"/>
    <x v="4"/>
    <x v="0"/>
    <x v="2"/>
    <x v="2"/>
    <s v="26"/>
    <x v="26"/>
    <s v="311"/>
    <s v="Energía eléctrica"/>
    <s v="31101"/>
    <x v="52"/>
    <s v="00"/>
    <x v="0"/>
    <x v="52"/>
    <s v="0008"/>
    <x v="7"/>
    <s v="0020"/>
    <s v="DIRECCIÓN DE ALUMBRADO PÚBLICO"/>
    <m/>
    <n v="0"/>
    <n v="0"/>
    <n v="0"/>
    <n v="0"/>
    <n v="0"/>
    <n v="0"/>
    <n v="0"/>
    <n v="0"/>
    <n v="0"/>
    <n v="100000"/>
    <n v="100000"/>
  </r>
  <r>
    <x v="7"/>
    <s v="02"/>
    <x v="1"/>
    <s v="0202"/>
    <x v="4"/>
    <s v="020204"/>
    <x v="6"/>
    <x v="0"/>
    <x v="0"/>
    <n v="3"/>
    <x v="4"/>
    <x v="0"/>
    <x v="2"/>
    <x v="2"/>
    <s v="26"/>
    <x v="26"/>
    <s v="311"/>
    <s v="Energía eléctrica"/>
    <s v="31101"/>
    <x v="52"/>
    <s v="00"/>
    <x v="0"/>
    <x v="52"/>
    <s v="0008"/>
    <x v="7"/>
    <s v="0020"/>
    <s v="DIRECCIÓN DE ALUMBRADO PÚBLICO"/>
    <s v="ENERGÍA ELÉCTRICA-RECURSOS FEDERALES-SIN DESCRIPCIÓN PARA DESTINOS 00"/>
    <n v="60000000"/>
    <n v="3000000"/>
    <n v="63000000"/>
    <n v="10932355"/>
    <n v="15838878.01"/>
    <n v="10944067"/>
    <n v="5501180"/>
    <n v="10944067"/>
    <n v="52067645"/>
    <n v="0"/>
    <n v="63000000"/>
  </r>
  <r>
    <x v="0"/>
    <s v="02"/>
    <x v="1"/>
    <s v="0202"/>
    <x v="4"/>
    <s v="020204"/>
    <x v="6"/>
    <x v="0"/>
    <x v="0"/>
    <n v="3"/>
    <x v="4"/>
    <x v="0"/>
    <x v="2"/>
    <x v="2"/>
    <s v="26"/>
    <x v="26"/>
    <s v="358"/>
    <s v="Servicios de limpieza y manejo de desechos"/>
    <s v="35801"/>
    <x v="64"/>
    <s v="00"/>
    <x v="0"/>
    <x v="64"/>
    <s v="0008"/>
    <x v="7"/>
    <s v="0020"/>
    <s v="DIRECCIÓN DE ALUMBRADO PÚBLICO"/>
    <m/>
    <n v="0"/>
    <n v="0"/>
    <n v="0"/>
    <n v="0"/>
    <n v="0"/>
    <n v="0"/>
    <n v="0"/>
    <n v="0"/>
    <n v="0"/>
    <n v="1500000"/>
    <n v="1500000"/>
  </r>
  <r>
    <x v="0"/>
    <s v="02"/>
    <x v="1"/>
    <s v="0202"/>
    <x v="4"/>
    <s v="020204"/>
    <x v="6"/>
    <x v="0"/>
    <x v="0"/>
    <n v="3"/>
    <x v="4"/>
    <x v="0"/>
    <x v="2"/>
    <x v="2"/>
    <s v="26"/>
    <x v="26"/>
    <s v="357"/>
    <s v="Instalación, reparación y mantenimiento de maquinaria, otros equipos y herramienta"/>
    <s v="35701"/>
    <x v="29"/>
    <s v="00"/>
    <x v="0"/>
    <x v="29"/>
    <s v="0008"/>
    <x v="7"/>
    <s v="0020"/>
    <s v="DIRECCIÓN DE ALUMBRADO PÚBLICO"/>
    <s v="INSTALACIÓN, REPARACIÓN Y MANTENIMIENTO DE MAQUINARIA, OTROS EQUIPOS Y HERRAMIENTA-RECURSOS FISCALES-SIN DESCRIPCIÓN PARA DESTINOS 00"/>
    <n v="2100000"/>
    <n v="0"/>
    <n v="2100000"/>
    <n v="0"/>
    <n v="0"/>
    <n v="0"/>
    <n v="0"/>
    <n v="0"/>
    <n v="2100000"/>
    <n v="0"/>
    <n v="2100000"/>
  </r>
  <r>
    <x v="0"/>
    <s v="02"/>
    <x v="1"/>
    <s v="0201"/>
    <x v="3"/>
    <s v="020101"/>
    <x v="7"/>
    <x v="0"/>
    <x v="0"/>
    <n v="3"/>
    <x v="4"/>
    <x v="0"/>
    <x v="1"/>
    <x v="1"/>
    <s v="27"/>
    <x v="27"/>
    <s v="216"/>
    <s v="Material de limpieza"/>
    <s v="21601"/>
    <x v="13"/>
    <s v="00"/>
    <x v="0"/>
    <x v="13"/>
    <s v="0008"/>
    <x v="7"/>
    <s v="0021"/>
    <s v="DIRECCIÓN DE ASEO PÚBLICO"/>
    <s v="MATERIAL DE LIMPIEZA-RECURSOS FISCALES-SIN DESCRIPCIÓN PARA DESTINOS 00"/>
    <n v="170000"/>
    <n v="0"/>
    <n v="170000"/>
    <n v="0"/>
    <n v="0"/>
    <n v="0"/>
    <n v="0"/>
    <n v="0"/>
    <n v="170000"/>
    <n v="0"/>
    <n v="170000"/>
  </r>
  <r>
    <x v="0"/>
    <s v="02"/>
    <x v="1"/>
    <s v="0201"/>
    <x v="3"/>
    <s v="020101"/>
    <x v="7"/>
    <x v="0"/>
    <x v="0"/>
    <n v="3"/>
    <x v="4"/>
    <x v="0"/>
    <x v="1"/>
    <x v="1"/>
    <s v="27"/>
    <x v="27"/>
    <s v="272"/>
    <s v="Prendas de seguridad y protección personal"/>
    <s v="27201"/>
    <x v="17"/>
    <s v="00"/>
    <x v="0"/>
    <x v="17"/>
    <s v="0008"/>
    <x v="7"/>
    <s v="0021"/>
    <s v="DIRECCIÓN DE ASEO PÚBLICO"/>
    <s v="PRENDAS DE SEGURIDAD Y PROTECCIÓN PERSONAL-RECURSOS FISCALES-SIN DESCRIPCIÓN PARA DESTINOS 00"/>
    <n v="100000"/>
    <n v="0"/>
    <n v="100000"/>
    <n v="0"/>
    <n v="0"/>
    <n v="0"/>
    <n v="0"/>
    <n v="0"/>
    <n v="100000"/>
    <n v="0"/>
    <n v="100000"/>
  </r>
  <r>
    <x v="0"/>
    <s v="02"/>
    <x v="1"/>
    <s v="0201"/>
    <x v="3"/>
    <s v="020101"/>
    <x v="7"/>
    <x v="0"/>
    <x v="0"/>
    <n v="3"/>
    <x v="4"/>
    <x v="0"/>
    <x v="1"/>
    <x v="1"/>
    <s v="27"/>
    <x v="27"/>
    <s v="291"/>
    <s v="Herramientas menores"/>
    <s v="29101"/>
    <x v="18"/>
    <s v="00"/>
    <x v="0"/>
    <x v="18"/>
    <s v="0008"/>
    <x v="7"/>
    <s v="0021"/>
    <s v="DIRECCIÓN DE ASEO PÚBLICO"/>
    <s v="HERRAMIENTAS MENORES-RECURSOS FISCALES-SIN DESCRIPCIÓN PARA DESTINOS 00"/>
    <n v="100000"/>
    <n v="0"/>
    <n v="100000"/>
    <n v="0"/>
    <n v="0"/>
    <n v="0"/>
    <n v="0"/>
    <n v="0"/>
    <n v="100000"/>
    <n v="0"/>
    <n v="100000"/>
  </r>
  <r>
    <x v="7"/>
    <s v="02"/>
    <x v="1"/>
    <s v="0201"/>
    <x v="3"/>
    <s v="020101"/>
    <x v="7"/>
    <x v="0"/>
    <x v="0"/>
    <n v="3"/>
    <x v="4"/>
    <x v="0"/>
    <x v="2"/>
    <x v="2"/>
    <s v="27"/>
    <x v="27"/>
    <s v="358"/>
    <s v="Servicios de limpieza y manejo de desechos"/>
    <s v="35801"/>
    <x v="64"/>
    <s v="00"/>
    <x v="0"/>
    <x v="64"/>
    <s v="0008"/>
    <x v="7"/>
    <s v="0021"/>
    <s v="DIRECCIÓN DE ASEO PÚBLICO"/>
    <s v="SERVICIOS DE LIMPIEZA Y MANEJO DE DESECHOS-RECURSOS FEDERALES-SIN DESCRIPCIÓN PARA DESTINOS 00"/>
    <n v="216425740"/>
    <n v="40000000"/>
    <n v="256425740"/>
    <n v="72755761.920000002"/>
    <n v="116155080.54000001"/>
    <n v="0"/>
    <n v="0"/>
    <n v="0"/>
    <n v="183669978.07999998"/>
    <n v="-1250000"/>
    <n v="255175740"/>
  </r>
  <r>
    <x v="0"/>
    <s v="02"/>
    <x v="1"/>
    <s v="0201"/>
    <x v="3"/>
    <s v="020105"/>
    <x v="5"/>
    <x v="0"/>
    <x v="0"/>
    <n v="6"/>
    <x v="0"/>
    <x v="0"/>
    <x v="1"/>
    <x v="1"/>
    <s v="28"/>
    <x v="24"/>
    <s v="271"/>
    <s v="Vestuario y uniformes"/>
    <s v="27101"/>
    <x v="91"/>
    <s v="00"/>
    <x v="0"/>
    <x v="92"/>
    <s v="0008"/>
    <x v="7"/>
    <s v="0022"/>
    <s v="DIRECCIÓN DE MOVILIDAD"/>
    <s v="VESTUARIO Y UNIFORMES-RECURSOS FISCALES-SIN DESCRIPCIÓN PARA DESTINOS 00"/>
    <n v="1500000"/>
    <n v="-1500000"/>
    <n v="0"/>
    <n v="0"/>
    <n v="0"/>
    <n v="0"/>
    <n v="0"/>
    <n v="0"/>
    <n v="0"/>
    <n v="0"/>
    <n v="0"/>
  </r>
  <r>
    <x v="0"/>
    <s v="01"/>
    <x v="0"/>
    <s v="0103"/>
    <x v="0"/>
    <s v="010304"/>
    <x v="0"/>
    <x v="0"/>
    <x v="0"/>
    <n v="2"/>
    <x v="3"/>
    <x v="0"/>
    <x v="1"/>
    <x v="1"/>
    <s v="29"/>
    <x v="28"/>
    <s v="216"/>
    <s v="Material de limpieza"/>
    <s v="21601"/>
    <x v="13"/>
    <s v="00"/>
    <x v="0"/>
    <x v="13"/>
    <s v="0008"/>
    <x v="7"/>
    <s v="0023"/>
    <s v="DIRECCIÓN DE RASTROS MUNICIPALES"/>
    <s v="MATERIAL DE LIMPIEZA-RECURSOS FISCALES-SIN DESCRIPCIÓN PARA DESTINOS 00"/>
    <n v="50000"/>
    <n v="0"/>
    <n v="50000"/>
    <n v="0"/>
    <n v="0"/>
    <n v="0"/>
    <n v="0"/>
    <n v="0"/>
    <n v="50000"/>
    <n v="0"/>
    <n v="50000"/>
  </r>
  <r>
    <x v="0"/>
    <s v="01"/>
    <x v="0"/>
    <s v="0103"/>
    <x v="0"/>
    <s v="010304"/>
    <x v="0"/>
    <x v="0"/>
    <x v="0"/>
    <n v="2"/>
    <x v="3"/>
    <x v="0"/>
    <x v="1"/>
    <x v="1"/>
    <s v="29"/>
    <x v="28"/>
    <s v="222"/>
    <s v="Productos alimenticios para animales"/>
    <s v="22201"/>
    <x v="112"/>
    <s v="00"/>
    <x v="0"/>
    <x v="114"/>
    <s v="0008"/>
    <x v="7"/>
    <s v="0023"/>
    <s v="DIRECCIÓN DE RASTROS MUNICIPALES"/>
    <s v="PRODUCTOS ALIMENTICIOS PARA ANIMALES-RECURSOS FISCALES-SIN DESCRIPCIÓN PARA DESTINOS 00"/>
    <n v="40000"/>
    <n v="0"/>
    <n v="40000"/>
    <n v="0"/>
    <n v="0"/>
    <n v="0"/>
    <n v="0"/>
    <n v="0"/>
    <n v="40000"/>
    <n v="0"/>
    <n v="40000"/>
  </r>
  <r>
    <x v="0"/>
    <s v="01"/>
    <x v="0"/>
    <s v="0103"/>
    <x v="0"/>
    <s v="010304"/>
    <x v="0"/>
    <x v="0"/>
    <x v="0"/>
    <n v="2"/>
    <x v="3"/>
    <x v="0"/>
    <x v="1"/>
    <x v="1"/>
    <s v="29"/>
    <x v="28"/>
    <s v="252"/>
    <s v="Fertilizantes, pesticidas y otros agroquímicos"/>
    <s v="25201"/>
    <x v="106"/>
    <s v="00"/>
    <x v="0"/>
    <x v="107"/>
    <s v="0008"/>
    <x v="7"/>
    <s v="0023"/>
    <s v="DIRECCIÓN DE RASTROS MUNICIPALES"/>
    <s v="FERTILIZANTES, PESTICIDAS Y OTROS AGROQUÍMICOS-RECURSOS FISCALES-SIN DESCRIPCIÓN PARA DESTINOS 00"/>
    <n v="40000"/>
    <n v="0"/>
    <n v="40000"/>
    <n v="0"/>
    <n v="0"/>
    <n v="0"/>
    <n v="0"/>
    <n v="0"/>
    <n v="40000"/>
    <n v="0"/>
    <n v="40000"/>
  </r>
  <r>
    <x v="0"/>
    <s v="01"/>
    <x v="0"/>
    <s v="0103"/>
    <x v="0"/>
    <s v="010304"/>
    <x v="0"/>
    <x v="0"/>
    <x v="0"/>
    <n v="2"/>
    <x v="3"/>
    <x v="0"/>
    <x v="1"/>
    <x v="1"/>
    <s v="29"/>
    <x v="28"/>
    <s v="272"/>
    <s v="Prendas de seguridad y protección personal"/>
    <s v="27201"/>
    <x v="17"/>
    <s v="00"/>
    <x v="0"/>
    <x v="17"/>
    <s v="0008"/>
    <x v="7"/>
    <s v="0023"/>
    <s v="DIRECCIÓN DE RASTROS MUNICIPALES"/>
    <s v="PRENDAS DE SEGURIDAD Y PROTECCIÓN PERSONAL-RECURSOS FISCALES-SIN DESCRIPCIÓN PARA DESTINOS 00"/>
    <n v="90000"/>
    <n v="0"/>
    <n v="90000"/>
    <n v="0"/>
    <n v="0"/>
    <n v="0"/>
    <n v="0"/>
    <n v="0"/>
    <n v="90000"/>
    <n v="0"/>
    <n v="90000"/>
  </r>
  <r>
    <x v="0"/>
    <s v="01"/>
    <x v="0"/>
    <s v="0103"/>
    <x v="0"/>
    <s v="010304"/>
    <x v="0"/>
    <x v="0"/>
    <x v="0"/>
    <n v="2"/>
    <x v="3"/>
    <x v="0"/>
    <x v="1"/>
    <x v="1"/>
    <s v="29"/>
    <x v="28"/>
    <s v="291"/>
    <s v="Herramientas menores"/>
    <s v="29101"/>
    <x v="18"/>
    <s v="00"/>
    <x v="0"/>
    <x v="18"/>
    <s v="0008"/>
    <x v="7"/>
    <s v="0023"/>
    <s v="DIRECCIÓN DE RASTROS MUNICIPALES"/>
    <s v="HERRAMIENTAS MENORES-RECURSOS FISCALES-SIN DESCRIPCIÓN PARA DESTINOS 00"/>
    <n v="200000"/>
    <n v="0"/>
    <n v="200000"/>
    <n v="0"/>
    <n v="0"/>
    <n v="0"/>
    <n v="0"/>
    <n v="0"/>
    <n v="200000"/>
    <n v="0"/>
    <n v="200000"/>
  </r>
  <r>
    <x v="0"/>
    <s v="01"/>
    <x v="0"/>
    <s v="0103"/>
    <x v="0"/>
    <s v="010304"/>
    <x v="0"/>
    <x v="0"/>
    <x v="0"/>
    <n v="2"/>
    <x v="3"/>
    <x v="0"/>
    <x v="2"/>
    <x v="2"/>
    <s v="29"/>
    <x v="28"/>
    <s v="357"/>
    <s v="Instalación, reparación y mantenimiento de maquinaria, otros equipos y herramienta"/>
    <s v="35701"/>
    <x v="29"/>
    <s v="00"/>
    <x v="0"/>
    <x v="29"/>
    <s v="0008"/>
    <x v="7"/>
    <s v="0023"/>
    <s v="DIRECCIÓN DE RASTROS MUNICIPALES"/>
    <s v="INSTALACIÓN, REPARACIÓN Y MANTENIMIENTO DE MAQUINARIA, OTROS EQUIPOS Y HERRAMIENTA-RECURSOS FISCALES-SIN DESCRIPCIÓN PARA DESTINOS 00"/>
    <n v="400000"/>
    <n v="0"/>
    <n v="400000"/>
    <n v="0"/>
    <n v="0"/>
    <n v="0"/>
    <n v="0"/>
    <n v="0"/>
    <n v="400000"/>
    <n v="0"/>
    <n v="400000"/>
  </r>
  <r>
    <x v="0"/>
    <s v="01"/>
    <x v="0"/>
    <s v="0103"/>
    <x v="0"/>
    <s v="010304"/>
    <x v="0"/>
    <x v="0"/>
    <x v="0"/>
    <n v="2"/>
    <x v="3"/>
    <x v="1"/>
    <x v="3"/>
    <x v="3"/>
    <s v="29"/>
    <x v="28"/>
    <s v="562"/>
    <s v="Maquinaria y equipo industrial"/>
    <s v="56201"/>
    <x v="113"/>
    <s v="00"/>
    <x v="0"/>
    <x v="115"/>
    <s v="0008"/>
    <x v="7"/>
    <s v="0023"/>
    <s v="DIRECCIÓN DE RASTROS MUNICIPALES"/>
    <s v="MAQUINARIA Y EQUIPO INDUSTRIAL-RECURSOS FISCALES-SIN DESCRIPCIÓN PARA DESTINOS 00"/>
    <n v="180000"/>
    <n v="0"/>
    <n v="180000"/>
    <n v="0"/>
    <n v="0"/>
    <n v="0"/>
    <n v="0"/>
    <n v="0"/>
    <n v="180000"/>
    <n v="0"/>
    <n v="180000"/>
  </r>
  <r>
    <x v="0"/>
    <s v="02"/>
    <x v="1"/>
    <s v="0201"/>
    <x v="3"/>
    <s v="020105"/>
    <x v="5"/>
    <x v="3"/>
    <x v="3"/>
    <n v="6"/>
    <x v="0"/>
    <x v="0"/>
    <x v="1"/>
    <x v="1"/>
    <s v="30"/>
    <x v="29"/>
    <s v="222"/>
    <s v="Productos alimenticios para animales"/>
    <s v="22201"/>
    <x v="112"/>
    <s v="00"/>
    <x v="0"/>
    <x v="114"/>
    <s v="0008"/>
    <x v="7"/>
    <s v="0024"/>
    <s v="UNIDAD DE ACOPIO Y SALUD ANIMAL TLAJOMUL"/>
    <s v="PRODUCTOS ALIMENTICIOS PARA ANIMALES-RECURSOS FISCALES-SIN DESCRIPCIÓN PARA DESTINOS 00"/>
    <n v="800000"/>
    <n v="0"/>
    <n v="800000"/>
    <n v="53134"/>
    <n v="110230.8"/>
    <n v="0"/>
    <n v="0"/>
    <n v="0"/>
    <n v="746866"/>
    <n v="0"/>
    <n v="800000"/>
  </r>
  <r>
    <x v="0"/>
    <s v="02"/>
    <x v="1"/>
    <s v="0201"/>
    <x v="3"/>
    <s v="020105"/>
    <x v="5"/>
    <x v="3"/>
    <x v="3"/>
    <n v="6"/>
    <x v="0"/>
    <x v="0"/>
    <x v="1"/>
    <x v="1"/>
    <s v="30"/>
    <x v="29"/>
    <s v="253"/>
    <s v="Medicinas y productos farmacéuticos"/>
    <s v="25301"/>
    <x v="102"/>
    <s v="00"/>
    <x v="0"/>
    <x v="103"/>
    <s v="0008"/>
    <x v="7"/>
    <s v="0024"/>
    <s v="UNIDAD DE ACOPIO Y SALUD ANIMAL TLAJOMUL"/>
    <s v="MEDICINAS Y PRODUCTOS FARMACÉUTICOS-RECURSOS FISCALES-SIN DESCRIPCIÓN PARA DESTINOS 00"/>
    <n v="1000000"/>
    <n v="0"/>
    <n v="1000000"/>
    <n v="0"/>
    <n v="109524.92"/>
    <n v="0"/>
    <n v="0"/>
    <n v="0"/>
    <n v="1000000"/>
    <n v="0"/>
    <n v="1000000"/>
  </r>
  <r>
    <x v="0"/>
    <s v="02"/>
    <x v="1"/>
    <s v="0201"/>
    <x v="3"/>
    <s v="020105"/>
    <x v="5"/>
    <x v="3"/>
    <x v="3"/>
    <n v="6"/>
    <x v="0"/>
    <x v="0"/>
    <x v="1"/>
    <x v="1"/>
    <s v="30"/>
    <x v="29"/>
    <s v="254"/>
    <s v="Materiales, accesorios y suministros médicos"/>
    <s v="25401"/>
    <x v="103"/>
    <s v="00"/>
    <x v="0"/>
    <x v="104"/>
    <s v="0008"/>
    <x v="7"/>
    <s v="0024"/>
    <s v="UNIDAD DE ACOPIO Y SALUD ANIMAL TLAJOMUL"/>
    <s v="MATERIALES, ACCESORIOS Y SUMINISTROS MÉDICOS-RECURSOS FISCALES-SIN DESCRIPCIÓN PARA DESTINOS 00"/>
    <n v="500000"/>
    <n v="0"/>
    <n v="500000"/>
    <n v="0"/>
    <n v="0"/>
    <n v="0"/>
    <n v="0"/>
    <n v="0"/>
    <n v="500000"/>
    <n v="0"/>
    <n v="500000"/>
  </r>
  <r>
    <x v="0"/>
    <s v="02"/>
    <x v="1"/>
    <s v="0201"/>
    <x v="3"/>
    <s v="020105"/>
    <x v="5"/>
    <x v="3"/>
    <x v="3"/>
    <n v="6"/>
    <x v="0"/>
    <x v="0"/>
    <x v="1"/>
    <x v="1"/>
    <s v="30"/>
    <x v="29"/>
    <s v="272"/>
    <s v="Prendas de seguridad y protección personal"/>
    <s v="27201"/>
    <x v="17"/>
    <s v="00"/>
    <x v="0"/>
    <x v="17"/>
    <s v="0008"/>
    <x v="7"/>
    <s v="0024"/>
    <s v="UNIDAD DE ACOPIO Y SALUD ANIMAL TLAJOMUL"/>
    <s v="PRENDAS DE SEGURIDAD Y PROTECCIÓN PERSONAL-RECURSOS FISCALES-SIN DESCRIPCIÓN PARA DESTINOS 00"/>
    <n v="50000"/>
    <n v="0"/>
    <n v="50000"/>
    <n v="0"/>
    <n v="0"/>
    <n v="0"/>
    <n v="0"/>
    <n v="0"/>
    <n v="50000"/>
    <n v="0"/>
    <n v="50000"/>
  </r>
  <r>
    <x v="0"/>
    <s v="02"/>
    <x v="1"/>
    <s v="0201"/>
    <x v="3"/>
    <s v="020105"/>
    <x v="5"/>
    <x v="3"/>
    <x v="3"/>
    <n v="6"/>
    <x v="0"/>
    <x v="0"/>
    <x v="1"/>
    <x v="1"/>
    <s v="30"/>
    <x v="29"/>
    <s v="291"/>
    <s v="Herramientas menores"/>
    <s v="29101"/>
    <x v="18"/>
    <s v="00"/>
    <x v="0"/>
    <x v="18"/>
    <s v="0008"/>
    <x v="7"/>
    <s v="0024"/>
    <s v="UNIDAD DE ACOPIO Y SALUD ANIMAL TLAJOMUL"/>
    <s v="HERRAMIENTAS MENORES-RECURSOS FISCALES-SIN DESCRIPCIÓN PARA DESTINOS 00"/>
    <n v="50000"/>
    <n v="0"/>
    <n v="50000"/>
    <n v="0"/>
    <n v="0"/>
    <n v="0"/>
    <n v="0"/>
    <n v="0"/>
    <n v="50000"/>
    <n v="0"/>
    <n v="50000"/>
  </r>
  <r>
    <x v="0"/>
    <s v="02"/>
    <x v="1"/>
    <s v="0201"/>
    <x v="3"/>
    <s v="020105"/>
    <x v="5"/>
    <x v="3"/>
    <x v="3"/>
    <n v="6"/>
    <x v="0"/>
    <x v="0"/>
    <x v="2"/>
    <x v="2"/>
    <s v="30"/>
    <x v="29"/>
    <s v="382"/>
    <s v="Gastos de orden social y cultural"/>
    <s v="38201"/>
    <x v="65"/>
    <s v="00"/>
    <x v="0"/>
    <x v="65"/>
    <s v="0008"/>
    <x v="7"/>
    <s v="0024"/>
    <s v="UNIDAD DE ACOPIO Y SALUD ANIMAL TLAJOMUL"/>
    <s v="GASTOS DE ORDEN  SOCIAL Y CULTURAL-RECURSOS FISCALES-SIN DESCRIPCIÓN PARA DESTINOS 00"/>
    <n v="200000"/>
    <n v="0"/>
    <n v="200000"/>
    <n v="0"/>
    <n v="0"/>
    <n v="0"/>
    <n v="0"/>
    <n v="0"/>
    <n v="200000"/>
    <n v="0"/>
    <n v="200000"/>
  </r>
  <r>
    <x v="0"/>
    <s v="02"/>
    <x v="1"/>
    <s v="0201"/>
    <x v="3"/>
    <s v="020105"/>
    <x v="5"/>
    <x v="3"/>
    <x v="3"/>
    <n v="6"/>
    <x v="0"/>
    <x v="1"/>
    <x v="3"/>
    <x v="3"/>
    <s v="30"/>
    <x v="29"/>
    <s v="531"/>
    <s v="Equipo médico y de laboratorio"/>
    <s v="53101"/>
    <x v="108"/>
    <s v="00"/>
    <x v="0"/>
    <x v="109"/>
    <s v="0008"/>
    <x v="7"/>
    <s v="0024"/>
    <s v="UNIDAD DE ACOPIO Y SALUD ANIMAL TLAJOMUL"/>
    <s v="EQUIPO MÉDICO Y DE LABORATORIO-RECURSOS FISCALES-SIN DESCRIPCIÓN PARA DESTINOS 00"/>
    <n v="500000"/>
    <n v="0"/>
    <n v="500000"/>
    <n v="0"/>
    <n v="0"/>
    <n v="0"/>
    <n v="0"/>
    <n v="0"/>
    <n v="500000"/>
    <n v="0"/>
    <n v="500000"/>
  </r>
  <r>
    <x v="0"/>
    <s v="02"/>
    <x v="1"/>
    <s v="0201"/>
    <x v="3"/>
    <s v="020105"/>
    <x v="5"/>
    <x v="3"/>
    <x v="3"/>
    <n v="6"/>
    <x v="0"/>
    <x v="1"/>
    <x v="3"/>
    <x v="3"/>
    <s v="30"/>
    <x v="29"/>
    <s v="569"/>
    <s v="Otros equipos"/>
    <s v="56901"/>
    <x v="105"/>
    <s v="00"/>
    <x v="0"/>
    <x v="106"/>
    <s v="0008"/>
    <x v="7"/>
    <s v="0024"/>
    <s v="UNIDAD DE ACOPIO Y SALUD ANIMAL TLAJOMUL"/>
    <s v="OTROS EQUIPOS-RECURSOS FISCALES-SIN DESCRIPCIÓN PARA DESTINOS 00"/>
    <n v="150000"/>
    <n v="0"/>
    <n v="150000"/>
    <n v="0"/>
    <n v="0"/>
    <n v="0"/>
    <n v="0"/>
    <n v="0"/>
    <n v="150000"/>
    <n v="0"/>
    <n v="150000"/>
  </r>
  <r>
    <x v="0"/>
    <s v="01"/>
    <x v="0"/>
    <s v="0103"/>
    <x v="0"/>
    <s v="010304"/>
    <x v="0"/>
    <x v="4"/>
    <x v="4"/>
    <n v="2"/>
    <x v="3"/>
    <x v="0"/>
    <x v="2"/>
    <x v="2"/>
    <s v="31"/>
    <x v="30"/>
    <s v="376"/>
    <s v="Viáticos en el extranjero"/>
    <s v="37601"/>
    <x v="114"/>
    <s v="00"/>
    <x v="0"/>
    <x v="116"/>
    <s v="0009"/>
    <x v="8"/>
    <s v="0025"/>
    <s v="DESPACHO DE LA COORDINACIÓN GENERAL DE CERCANÍA Y CORRESPONSABILIDAD SOCIAL"/>
    <s v="VIÁTICOS EN EL EXTRANJERO-RECURSOS FISCALES 2026-SIN DESCRIPCIÓN PARA DESTINOS 00"/>
    <n v="0"/>
    <n v="400000"/>
    <n v="400000"/>
    <n v="0"/>
    <n v="0"/>
    <n v="0"/>
    <n v="0"/>
    <n v="0"/>
    <n v="400000"/>
    <n v="0"/>
    <n v="400000"/>
  </r>
  <r>
    <x v="0"/>
    <s v="01"/>
    <x v="0"/>
    <s v="0103"/>
    <x v="0"/>
    <s v="010304"/>
    <x v="0"/>
    <x v="4"/>
    <x v="4"/>
    <n v="2"/>
    <x v="3"/>
    <x v="0"/>
    <x v="2"/>
    <x v="2"/>
    <s v="31"/>
    <x v="30"/>
    <s v="382"/>
    <s v="Gastos de orden social y cultural"/>
    <s v="38201"/>
    <x v="65"/>
    <s v="00"/>
    <x v="0"/>
    <x v="65"/>
    <s v="0009"/>
    <x v="8"/>
    <s v="0025"/>
    <s v="DESPACHO DE LA COORDINACIÓN GENERAL DE CERCANÍA Y CORRESPONSABILIDAD SOCIAL"/>
    <s v="GASTOS DE ORDEN  SOCIAL Y CULTURAL-RECURSOS FISCALES-SIN DESCRIPCIÓN PARA DESTINOS 00"/>
    <n v="400000"/>
    <n v="-400000"/>
    <n v="0"/>
    <n v="0"/>
    <n v="0"/>
    <n v="0"/>
    <n v="0"/>
    <n v="0"/>
    <n v="0"/>
    <n v="0"/>
    <n v="0"/>
  </r>
  <r>
    <x v="0"/>
    <s v="01"/>
    <x v="0"/>
    <s v="0103"/>
    <x v="0"/>
    <s v="010304"/>
    <x v="0"/>
    <x v="4"/>
    <x v="4"/>
    <n v="2"/>
    <x v="3"/>
    <x v="0"/>
    <x v="2"/>
    <x v="2"/>
    <s v="31"/>
    <x v="30"/>
    <s v="382"/>
    <s v="Gastos de orden social y cultural"/>
    <s v="38201"/>
    <x v="65"/>
    <s v="30"/>
    <x v="38"/>
    <x v="65"/>
    <s v="0009"/>
    <x v="8"/>
    <s v="0025"/>
    <s v="DESPACHO DE LA COORDINACIÓN GENERAL DE CERCANÍA Y CORRESPONSABILIDAD SOCIAL"/>
    <s v="GASTOS DE ORDEN  SOCIAL Y CULTURAL-RECURSOS FISCALES-EVENTO CUIDADORAS Y ESTUDIANTES DE SECUNDARIA"/>
    <n v="450000"/>
    <n v="0"/>
    <n v="450000"/>
    <n v="0"/>
    <n v="0"/>
    <n v="0"/>
    <n v="0"/>
    <n v="0"/>
    <n v="450000"/>
    <n v="0"/>
    <n v="450000"/>
  </r>
  <r>
    <x v="0"/>
    <s v="01"/>
    <x v="0"/>
    <s v="0103"/>
    <x v="0"/>
    <s v="010304"/>
    <x v="0"/>
    <x v="4"/>
    <x v="4"/>
    <n v="2"/>
    <x v="3"/>
    <x v="0"/>
    <x v="0"/>
    <x v="0"/>
    <s v="32"/>
    <x v="31"/>
    <s v="441"/>
    <s v="Ayudas sociales a personas"/>
    <s v="44101"/>
    <x v="0"/>
    <s v="00"/>
    <x v="0"/>
    <x v="0"/>
    <s v="0009"/>
    <x v="8"/>
    <s v="0025"/>
    <s v="DESPACHO DE LA COORDINACIÓN GENERAL DE CERCANÍA Y CORRESPONSABILIDAD SOCIAL"/>
    <s v="AYUDAS SOCIALES A PERSONAS-RECURSOS FISCALES-SIN DESCRIPCIÓN PARA DESTINOS 00"/>
    <n v="2000000"/>
    <n v="0"/>
    <n v="2000000"/>
    <n v="0"/>
    <n v="0"/>
    <n v="0"/>
    <n v="0"/>
    <n v="0"/>
    <n v="2000000"/>
    <n v="0"/>
    <n v="2000000"/>
  </r>
  <r>
    <x v="0"/>
    <s v="02"/>
    <x v="1"/>
    <s v="0204"/>
    <x v="5"/>
    <s v="020402"/>
    <x v="8"/>
    <x v="0"/>
    <x v="0"/>
    <n v="2"/>
    <x v="3"/>
    <x v="0"/>
    <x v="2"/>
    <x v="2"/>
    <s v="33"/>
    <x v="32"/>
    <s v="334"/>
    <s v="Servicios de capacitación"/>
    <s v="33401"/>
    <x v="58"/>
    <s v="00"/>
    <x v="0"/>
    <x v="58"/>
    <s v="0009"/>
    <x v="8"/>
    <s v="0026"/>
    <s v="DIRECCIÓN DE CULTURA"/>
    <s v="SERVICIOS DE CAPACITACIÓN-RECURSOS FISCALES-SIN DESCRIPCIÓN PARA DESTINOS 00"/>
    <n v="230000"/>
    <n v="0"/>
    <n v="230000"/>
    <n v="0"/>
    <n v="0"/>
    <n v="0"/>
    <n v="0"/>
    <n v="0"/>
    <n v="230000"/>
    <n v="0"/>
    <n v="230000"/>
  </r>
  <r>
    <x v="0"/>
    <s v="02"/>
    <x v="1"/>
    <s v="0204"/>
    <x v="5"/>
    <s v="020402"/>
    <x v="8"/>
    <x v="0"/>
    <x v="0"/>
    <n v="2"/>
    <x v="3"/>
    <x v="0"/>
    <x v="2"/>
    <x v="2"/>
    <s v="33"/>
    <x v="32"/>
    <s v="382"/>
    <s v="Gastos de orden social y cultural"/>
    <s v="38201"/>
    <x v="65"/>
    <s v="00"/>
    <x v="0"/>
    <x v="65"/>
    <s v="0009"/>
    <x v="8"/>
    <s v="0026"/>
    <s v="DIRECCIÓN DE CULTURA"/>
    <s v="GASTOS DE ORDEN  SOCIAL Y CULTURAL-RECURSOS FISCALES-SIN DESCRIPCIÓN PARA DESTINOS 00"/>
    <n v="150000"/>
    <n v="0"/>
    <n v="150000"/>
    <n v="0"/>
    <n v="0"/>
    <n v="0"/>
    <n v="0"/>
    <n v="0"/>
    <n v="150000"/>
    <n v="0"/>
    <n v="150000"/>
  </r>
  <r>
    <x v="0"/>
    <s v="02"/>
    <x v="1"/>
    <s v="0204"/>
    <x v="5"/>
    <s v="020402"/>
    <x v="8"/>
    <x v="0"/>
    <x v="0"/>
    <n v="2"/>
    <x v="3"/>
    <x v="0"/>
    <x v="2"/>
    <x v="2"/>
    <s v="33"/>
    <x v="32"/>
    <s v="382"/>
    <s v="Gastos de orden social y cultural"/>
    <s v="38201"/>
    <x v="65"/>
    <n v="85"/>
    <x v="39"/>
    <x v="65"/>
    <s v="0009"/>
    <x v="8"/>
    <s v="0026"/>
    <s v="DIRECCIÓN DE CULTURA"/>
    <m/>
    <n v="0"/>
    <n v="0"/>
    <n v="0"/>
    <n v="0"/>
    <n v="0"/>
    <n v="0"/>
    <n v="0"/>
    <n v="0"/>
    <n v="0"/>
    <n v="50000"/>
    <n v="50000"/>
  </r>
  <r>
    <x v="9"/>
    <s v="02"/>
    <x v="1"/>
    <s v="0204"/>
    <x v="5"/>
    <s v="020402"/>
    <x v="8"/>
    <x v="0"/>
    <x v="0"/>
    <n v="2"/>
    <x v="3"/>
    <x v="0"/>
    <x v="2"/>
    <x v="2"/>
    <s v="33"/>
    <x v="32"/>
    <n v="339"/>
    <s v="Servicios profesionales, científicos y técnicos integrales"/>
    <n v="33901"/>
    <x v="25"/>
    <n v="86"/>
    <x v="39"/>
    <x v="25"/>
    <s v="0009"/>
    <x v="8"/>
    <s v="0026"/>
    <s v="DIRECCIÓN DE CULTURA"/>
    <m/>
    <n v="0"/>
    <n v="0"/>
    <n v="0"/>
    <n v="0"/>
    <n v="0"/>
    <n v="0"/>
    <n v="0"/>
    <n v="0"/>
    <n v="0"/>
    <n v="340000"/>
    <n v="340000"/>
  </r>
  <r>
    <x v="9"/>
    <s v="02"/>
    <x v="1"/>
    <s v="0204"/>
    <x v="5"/>
    <s v="020402"/>
    <x v="8"/>
    <x v="0"/>
    <x v="0"/>
    <n v="2"/>
    <x v="3"/>
    <x v="0"/>
    <x v="2"/>
    <x v="2"/>
    <s v="33"/>
    <x v="32"/>
    <n v="375"/>
    <s v="Viáticos en el país"/>
    <n v="37501"/>
    <x v="32"/>
    <n v="87"/>
    <x v="39"/>
    <x v="32"/>
    <s v="0009"/>
    <x v="8"/>
    <s v="0026"/>
    <s v="DIRECCIÓN DE CULTURA"/>
    <m/>
    <n v="0"/>
    <n v="0"/>
    <n v="0"/>
    <n v="0"/>
    <n v="0"/>
    <n v="0"/>
    <n v="0"/>
    <n v="0"/>
    <n v="0"/>
    <n v="60000"/>
    <n v="60000"/>
  </r>
  <r>
    <x v="0"/>
    <s v="02"/>
    <x v="1"/>
    <s v="0204"/>
    <x v="5"/>
    <s v="020402"/>
    <x v="8"/>
    <x v="0"/>
    <x v="0"/>
    <n v="2"/>
    <x v="3"/>
    <x v="0"/>
    <x v="2"/>
    <x v="2"/>
    <s v="33"/>
    <x v="32"/>
    <s v="384"/>
    <s v="Exposiciones"/>
    <s v="38401"/>
    <x v="115"/>
    <s v="00"/>
    <x v="0"/>
    <x v="117"/>
    <s v="0009"/>
    <x v="8"/>
    <s v="0026"/>
    <s v="DIRECCIÓN DE CULTURA"/>
    <s v="EXPOSICIONES-RECURSOS FISCALES-SIN DESCRIPCIÓN PARA DESTINOS 00"/>
    <n v="100000"/>
    <n v="0"/>
    <n v="100000"/>
    <n v="0"/>
    <n v="0"/>
    <n v="0"/>
    <n v="0"/>
    <n v="0"/>
    <n v="100000"/>
    <n v="0"/>
    <n v="100000"/>
  </r>
  <r>
    <x v="0"/>
    <s v="01"/>
    <x v="0"/>
    <s v="0103"/>
    <x v="0"/>
    <s v="010304"/>
    <x v="0"/>
    <x v="0"/>
    <x v="0"/>
    <n v="1"/>
    <x v="2"/>
    <x v="0"/>
    <x v="2"/>
    <x v="2"/>
    <s v="34"/>
    <x v="33"/>
    <s v="351"/>
    <s v="Conservación y mantenimiento menor de inmuebles"/>
    <s v="35101"/>
    <x v="28"/>
    <s v="00"/>
    <x v="0"/>
    <x v="28"/>
    <s v="0009"/>
    <x v="8"/>
    <s v="0027"/>
    <s v="DIRECCION DE DESARROLLO Y CERCANIA SOCIA"/>
    <s v="CONSERVACIÓN Y MANTENIMIENTO MENOR DE INMUEBLES-RECURSOS FISCALES-SIN DESCRIPCIÓN PARA DESTINOS 00"/>
    <n v="29232000"/>
    <n v="0"/>
    <n v="29232000"/>
    <n v="2436000"/>
    <n v="4872000"/>
    <n v="0"/>
    <n v="0"/>
    <n v="0"/>
    <n v="26796000"/>
    <n v="0"/>
    <n v="29232000"/>
  </r>
  <r>
    <x v="0"/>
    <s v="01"/>
    <x v="0"/>
    <s v="0103"/>
    <x v="0"/>
    <s v="010304"/>
    <x v="0"/>
    <x v="0"/>
    <x v="0"/>
    <n v="1"/>
    <x v="2"/>
    <x v="0"/>
    <x v="2"/>
    <x v="2"/>
    <s v="35"/>
    <x v="34"/>
    <s v="382"/>
    <s v="Gastos de orden social y cultural"/>
    <s v="38201"/>
    <x v="65"/>
    <s v="00"/>
    <x v="0"/>
    <x v="65"/>
    <s v="0009"/>
    <x v="8"/>
    <s v="0027"/>
    <s v="DIRECCION DE DESARROLLO Y CERCANIA SOCIA"/>
    <s v="GASTOS DE ORDEN  SOCIAL Y CULTURAL-RECURSOS FISCALES-SIN DESCRIPCIÓN PARA DESTINOS 00"/>
    <n v="4500000"/>
    <n v="0"/>
    <n v="4500000"/>
    <n v="0"/>
    <n v="0"/>
    <n v="0"/>
    <n v="0"/>
    <n v="0"/>
    <n v="4500000"/>
    <n v="0"/>
    <n v="4500000"/>
  </r>
  <r>
    <x v="0"/>
    <s v="01"/>
    <x v="0"/>
    <s v="0103"/>
    <x v="0"/>
    <s v="010304"/>
    <x v="0"/>
    <x v="0"/>
    <x v="0"/>
    <n v="2"/>
    <x v="3"/>
    <x v="0"/>
    <x v="1"/>
    <x v="1"/>
    <s v="36"/>
    <x v="35"/>
    <s v="249"/>
    <s v="Otros materiales y artículos de construcción y reparación"/>
    <s v="24901"/>
    <x v="49"/>
    <s v="00"/>
    <x v="0"/>
    <x v="49"/>
    <s v="0009"/>
    <x v="8"/>
    <s v="0028"/>
    <s v="DIRECCIÓN DE EDUCACIÓN"/>
    <s v="OTROS MATERIALES Y ARTÍCULOS DE CONSTRUCCIÓN Y REPARACIÓN-RECURSOS FISCALES-SIN DESCRIPCIÓN PARA DESTINOS 00"/>
    <n v="150000"/>
    <n v="0"/>
    <n v="150000"/>
    <n v="0"/>
    <n v="0"/>
    <n v="0"/>
    <n v="0"/>
    <n v="0"/>
    <n v="150000"/>
    <n v="0"/>
    <n v="150000"/>
  </r>
  <r>
    <x v="0"/>
    <s v="01"/>
    <x v="0"/>
    <s v="0103"/>
    <x v="0"/>
    <s v="010304"/>
    <x v="0"/>
    <x v="0"/>
    <x v="0"/>
    <n v="2"/>
    <x v="3"/>
    <x v="0"/>
    <x v="1"/>
    <x v="1"/>
    <s v="36"/>
    <x v="35"/>
    <s v="252"/>
    <s v="Fertilizantes, pesticidas y otros agroquímicos"/>
    <s v="25201"/>
    <x v="106"/>
    <s v="00"/>
    <x v="0"/>
    <x v="107"/>
    <s v="0009"/>
    <x v="8"/>
    <s v="0028"/>
    <s v="DIRECCIÓN DE EDUCACIÓN"/>
    <s v="FERTILIZANTES, PESTICIDAS Y OTROS AGROQUÍMICOS-RECURSOS FISCALES-SIN DESCRIPCIÓN PARA DESTINOS 00"/>
    <n v="50000"/>
    <n v="0"/>
    <n v="50000"/>
    <n v="0"/>
    <n v="0"/>
    <n v="0"/>
    <n v="0"/>
    <n v="0"/>
    <n v="50000"/>
    <n v="0"/>
    <n v="50000"/>
  </r>
  <r>
    <x v="0"/>
    <s v="01"/>
    <x v="0"/>
    <s v="0103"/>
    <x v="0"/>
    <s v="010304"/>
    <x v="0"/>
    <x v="0"/>
    <x v="0"/>
    <n v="2"/>
    <x v="3"/>
    <x v="0"/>
    <x v="2"/>
    <x v="2"/>
    <s v="36"/>
    <x v="35"/>
    <s v="382"/>
    <s v="Gastos de orden social y cultural"/>
    <s v="38201"/>
    <x v="65"/>
    <s v="00"/>
    <x v="0"/>
    <x v="65"/>
    <s v="0009"/>
    <x v="8"/>
    <s v="0028"/>
    <s v="DIRECCIÓN DE EDUCACIÓN"/>
    <s v="GASTOS DE ORDEN  SOCIAL Y CULTURAL-RECURSOS FISCALES-SIN DESCRIPCIÓN PARA DESTINOS 00"/>
    <n v="50000"/>
    <n v="0"/>
    <n v="50000"/>
    <n v="0"/>
    <n v="0"/>
    <n v="0"/>
    <n v="0"/>
    <n v="0"/>
    <n v="50000"/>
    <n v="0"/>
    <n v="50000"/>
  </r>
  <r>
    <x v="0"/>
    <s v="01"/>
    <x v="0"/>
    <s v="0103"/>
    <x v="0"/>
    <s v="010304"/>
    <x v="0"/>
    <x v="0"/>
    <x v="0"/>
    <n v="2"/>
    <x v="3"/>
    <x v="0"/>
    <x v="2"/>
    <x v="2"/>
    <s v="36"/>
    <x v="35"/>
    <s v="382"/>
    <s v="Gastos de orden social y cultural"/>
    <s v="38201"/>
    <x v="65"/>
    <s v="29"/>
    <x v="40"/>
    <x v="65"/>
    <s v="0009"/>
    <x v="8"/>
    <s v="0028"/>
    <s v="DIRECCIÓN DE EDUCACIÓN"/>
    <s v="GASTOS DE ORDEN  SOCIAL Y CULTURAL-RECURSOS FISCALES-DIA DEL MAESTRO"/>
    <n v="1000000"/>
    <n v="0"/>
    <n v="1000000"/>
    <n v="1000000"/>
    <n v="0"/>
    <n v="0"/>
    <n v="0"/>
    <n v="0"/>
    <n v="0"/>
    <n v="0"/>
    <n v="1000000"/>
  </r>
  <r>
    <x v="0"/>
    <s v="01"/>
    <x v="0"/>
    <s v="0103"/>
    <x v="0"/>
    <s v="010304"/>
    <x v="0"/>
    <x v="0"/>
    <x v="0"/>
    <n v="2"/>
    <x v="3"/>
    <x v="0"/>
    <x v="0"/>
    <x v="0"/>
    <s v="36"/>
    <x v="35"/>
    <s v="443"/>
    <s v="Ayudas sociales a instituciones de enseñanza"/>
    <s v="44301"/>
    <x v="116"/>
    <s v="00"/>
    <x v="0"/>
    <x v="118"/>
    <s v="0009"/>
    <x v="8"/>
    <s v="0028"/>
    <s v="DIRECCIÓN DE EDUCACIÓN"/>
    <s v="AYUDAS SOCIALES A INSTITUCIONES DE ENSEÑANZA-RECURSOS FISCALES-SIN DESCRIPCIÓN PARA DESTINOS 00"/>
    <n v="3900000"/>
    <n v="0"/>
    <n v="3900000"/>
    <n v="0"/>
    <n v="0"/>
    <n v="0"/>
    <n v="0"/>
    <n v="0"/>
    <n v="3900000"/>
    <n v="0"/>
    <n v="3900000"/>
  </r>
  <r>
    <x v="0"/>
    <s v="01"/>
    <x v="0"/>
    <s v="0103"/>
    <x v="0"/>
    <s v="010304"/>
    <x v="0"/>
    <x v="0"/>
    <x v="0"/>
    <n v="2"/>
    <x v="3"/>
    <x v="1"/>
    <x v="3"/>
    <x v="3"/>
    <s v="36"/>
    <x v="35"/>
    <s v="567"/>
    <s v="Herramientas y máquinas-herramienta"/>
    <s v="56701"/>
    <x v="97"/>
    <s v="00"/>
    <x v="0"/>
    <x v="98"/>
    <s v="0009"/>
    <x v="8"/>
    <s v="0028"/>
    <s v="DIRECCIÓN DE EDUCACIÓN"/>
    <s v="HERRAMIENTAS Y MÁQUINAS-HERRAMIENTA-RECURSOS FISCALES-SIN DESCRIPCIÓN PARA DESTINOS 00"/>
    <n v="50000"/>
    <n v="0"/>
    <n v="50000"/>
    <n v="30488.27"/>
    <n v="0"/>
    <n v="0"/>
    <n v="0"/>
    <n v="0"/>
    <n v="19511.73"/>
    <n v="0"/>
    <n v="50000"/>
  </r>
  <r>
    <x v="0"/>
    <s v="01"/>
    <x v="0"/>
    <s v="0103"/>
    <x v="0"/>
    <s v="010304"/>
    <x v="0"/>
    <x v="0"/>
    <x v="0"/>
    <n v="2"/>
    <x v="3"/>
    <x v="0"/>
    <x v="0"/>
    <x v="0"/>
    <n v="79"/>
    <x v="36"/>
    <n v="441"/>
    <s v="Ayudas sociales a personas"/>
    <s v="44101"/>
    <x v="0"/>
    <s v="00"/>
    <x v="0"/>
    <x v="0"/>
    <s v="0009"/>
    <x v="8"/>
    <s v="0028"/>
    <s v="DIRECCIÓN DE EDUCACIÓN"/>
    <m/>
    <n v="0"/>
    <n v="0"/>
    <n v="0"/>
    <n v="0"/>
    <n v="0"/>
    <n v="0"/>
    <n v="0"/>
    <n v="0"/>
    <n v="0"/>
    <n v="2000000"/>
    <n v="2000000"/>
  </r>
  <r>
    <x v="0"/>
    <s v="01"/>
    <x v="0"/>
    <s v="0103"/>
    <x v="0"/>
    <s v="010304"/>
    <x v="0"/>
    <x v="4"/>
    <x v="4"/>
    <n v="2"/>
    <x v="3"/>
    <x v="0"/>
    <x v="1"/>
    <x v="1"/>
    <s v="37"/>
    <x v="37"/>
    <s v="249"/>
    <s v="Otros materiales y artículos de construcción y reparación"/>
    <s v="24901"/>
    <x v="49"/>
    <s v="00"/>
    <x v="0"/>
    <x v="49"/>
    <s v="0009"/>
    <x v="8"/>
    <s v="0029"/>
    <s v="DIRECCIÓN DE POLÍTICA SOCIAL"/>
    <s v="OTROS MATERIALES Y ARTÍCULOS DE CONSTRUCCIÓN Y REPARACIÓN-RECURSOS FISCALES-SIN DESCRIPCIÓN PARA DESTINOS 00"/>
    <n v="1175000"/>
    <n v="0"/>
    <n v="1175000"/>
    <n v="0"/>
    <n v="0"/>
    <n v="0"/>
    <n v="0"/>
    <n v="0"/>
    <n v="1175000"/>
    <n v="-690000"/>
    <n v="485000"/>
  </r>
  <r>
    <x v="0"/>
    <s v="01"/>
    <x v="0"/>
    <s v="0103"/>
    <x v="0"/>
    <s v="010304"/>
    <x v="0"/>
    <x v="4"/>
    <x v="4"/>
    <n v="2"/>
    <x v="3"/>
    <x v="0"/>
    <x v="1"/>
    <x v="1"/>
    <s v="37"/>
    <x v="37"/>
    <n v="211"/>
    <s v="Materiales, útiles y equipos menores de oficina"/>
    <n v="21101"/>
    <x v="2"/>
    <s v="00"/>
    <x v="0"/>
    <x v="2"/>
    <s v="0009"/>
    <x v="8"/>
    <s v="0029"/>
    <s v="DIRECCIÓN DE POLÍTICA SOCIAL"/>
    <n v="0"/>
    <n v="0"/>
    <n v="0"/>
    <n v="0"/>
    <n v="0"/>
    <n v="0"/>
    <n v="0"/>
    <n v="0"/>
    <n v="0"/>
    <n v="0"/>
    <n v="50000"/>
    <n v="50000"/>
  </r>
  <r>
    <x v="0"/>
    <s v="01"/>
    <x v="0"/>
    <s v="0103"/>
    <x v="0"/>
    <s v="010304"/>
    <x v="0"/>
    <x v="4"/>
    <x v="4"/>
    <n v="2"/>
    <x v="3"/>
    <x v="1"/>
    <x v="3"/>
    <x v="3"/>
    <s v="37"/>
    <x v="37"/>
    <n v="515"/>
    <s v="Equipo de cómputo y de tecnologías de la información"/>
    <n v="51501"/>
    <x v="34"/>
    <s v="00"/>
    <x v="0"/>
    <x v="34"/>
    <s v="0009"/>
    <x v="8"/>
    <s v="0029"/>
    <s v="DIRECCIÓN DE POLÍTICA SOCIAL"/>
    <n v="0"/>
    <n v="0"/>
    <n v="0"/>
    <n v="0"/>
    <n v="0"/>
    <n v="0"/>
    <n v="0"/>
    <n v="0"/>
    <n v="0"/>
    <n v="0"/>
    <n v="115000"/>
    <n v="115000"/>
  </r>
  <r>
    <x v="0"/>
    <s v="01"/>
    <x v="0"/>
    <s v="0103"/>
    <x v="0"/>
    <s v="010304"/>
    <x v="0"/>
    <x v="4"/>
    <x v="4"/>
    <n v="2"/>
    <x v="3"/>
    <x v="1"/>
    <x v="3"/>
    <x v="3"/>
    <s v="37"/>
    <x v="37"/>
    <n v="519"/>
    <s v="Otros mobiliarios y equipos de administración"/>
    <n v="51901"/>
    <x v="35"/>
    <s v="00"/>
    <x v="0"/>
    <x v="35"/>
    <s v="0009"/>
    <x v="8"/>
    <s v="0029"/>
    <s v="DIRECCIÓN DE POLÍTICA SOCIAL"/>
    <n v="0"/>
    <n v="0"/>
    <n v="0"/>
    <n v="0"/>
    <n v="0"/>
    <n v="0"/>
    <n v="0"/>
    <n v="0"/>
    <n v="0"/>
    <n v="0"/>
    <n v="18000"/>
    <n v="18000"/>
  </r>
  <r>
    <x v="0"/>
    <s v="01"/>
    <x v="0"/>
    <s v="0103"/>
    <x v="0"/>
    <s v="010304"/>
    <x v="0"/>
    <x v="4"/>
    <x v="4"/>
    <n v="2"/>
    <x v="3"/>
    <x v="1"/>
    <x v="3"/>
    <x v="3"/>
    <s v="37"/>
    <x v="37"/>
    <n v="521"/>
    <s v="Equipos y aparatos audiovisuales"/>
    <n v="52101"/>
    <x v="117"/>
    <s v="00"/>
    <x v="0"/>
    <x v="119"/>
    <s v="0009"/>
    <x v="8"/>
    <s v="0029"/>
    <s v="DIRECCIÓN DE POLÍTICA SOCIAL"/>
    <n v="0"/>
    <n v="0"/>
    <n v="0"/>
    <n v="0"/>
    <n v="0"/>
    <n v="0"/>
    <n v="0"/>
    <n v="0"/>
    <n v="0"/>
    <n v="0"/>
    <n v="15000"/>
    <n v="15000"/>
  </r>
  <r>
    <x v="0"/>
    <s v="01"/>
    <x v="0"/>
    <s v="0103"/>
    <x v="0"/>
    <s v="010304"/>
    <x v="0"/>
    <x v="4"/>
    <x v="4"/>
    <n v="2"/>
    <x v="3"/>
    <x v="0"/>
    <x v="1"/>
    <x v="1"/>
    <s v="37"/>
    <x v="37"/>
    <n v="212"/>
    <s v="Materiales y útiles de impresión y reproducción"/>
    <n v="21201"/>
    <x v="118"/>
    <s v="00"/>
    <x v="0"/>
    <x v="120"/>
    <s v="0009"/>
    <x v="8"/>
    <s v="0029"/>
    <s v="DIRECCIÓN DE POLÍTICA SOCIAL"/>
    <n v="0"/>
    <n v="0"/>
    <n v="0"/>
    <n v="0"/>
    <n v="0"/>
    <n v="0"/>
    <n v="0"/>
    <n v="0"/>
    <n v="0"/>
    <n v="0"/>
    <n v="10000"/>
    <n v="10000"/>
  </r>
  <r>
    <x v="0"/>
    <s v="01"/>
    <x v="0"/>
    <s v="0103"/>
    <x v="0"/>
    <s v="010304"/>
    <x v="0"/>
    <x v="4"/>
    <x v="4"/>
    <n v="2"/>
    <x v="3"/>
    <x v="0"/>
    <x v="1"/>
    <x v="1"/>
    <s v="37"/>
    <x v="37"/>
    <n v="291"/>
    <s v="Herramientas menores"/>
    <n v="29101"/>
    <x v="18"/>
    <s v="00"/>
    <x v="0"/>
    <x v="18"/>
    <s v="0009"/>
    <x v="8"/>
    <s v="0029"/>
    <s v="DIRECCIÓN DE POLÍTICA SOCIAL"/>
    <n v="0"/>
    <n v="0"/>
    <n v="0"/>
    <n v="0"/>
    <n v="0"/>
    <n v="0"/>
    <n v="0"/>
    <n v="0"/>
    <n v="0"/>
    <n v="0"/>
    <n v="150000"/>
    <n v="150000"/>
  </r>
  <r>
    <x v="0"/>
    <s v="01"/>
    <x v="0"/>
    <s v="0103"/>
    <x v="0"/>
    <s v="010304"/>
    <x v="0"/>
    <x v="4"/>
    <x v="4"/>
    <n v="2"/>
    <x v="3"/>
    <x v="0"/>
    <x v="1"/>
    <x v="1"/>
    <s v="37"/>
    <x v="37"/>
    <n v="272"/>
    <s v="Prendas de seguridad y protección personal"/>
    <n v="27201"/>
    <x v="17"/>
    <s v="00"/>
    <x v="0"/>
    <x v="17"/>
    <s v="0009"/>
    <x v="8"/>
    <s v="0029"/>
    <s v="DIRECCIÓN DE POLÍTICA SOCIAL"/>
    <n v="0"/>
    <n v="0"/>
    <n v="0"/>
    <n v="0"/>
    <n v="0"/>
    <n v="0"/>
    <n v="0"/>
    <n v="0"/>
    <n v="0"/>
    <n v="0"/>
    <n v="100000"/>
    <n v="100000"/>
  </r>
  <r>
    <x v="0"/>
    <s v="01"/>
    <x v="0"/>
    <s v="0103"/>
    <x v="0"/>
    <s v="010304"/>
    <x v="0"/>
    <x v="4"/>
    <x v="4"/>
    <n v="2"/>
    <x v="3"/>
    <x v="1"/>
    <x v="3"/>
    <x v="3"/>
    <s v="37"/>
    <x v="37"/>
    <n v="567"/>
    <s v="Herramientas y máquinas-herramienta"/>
    <n v="56701"/>
    <x v="97"/>
    <s v="00"/>
    <x v="0"/>
    <x v="98"/>
    <s v="0009"/>
    <x v="8"/>
    <s v="0029"/>
    <s v="DIRECCIÓN DE POLÍTICA SOCIAL"/>
    <n v="0"/>
    <n v="0"/>
    <n v="0"/>
    <n v="0"/>
    <n v="0"/>
    <n v="0"/>
    <n v="0"/>
    <n v="0"/>
    <n v="0"/>
    <n v="0"/>
    <n v="232000"/>
    <n v="232000"/>
  </r>
  <r>
    <x v="0"/>
    <s v="01"/>
    <x v="0"/>
    <s v="0103"/>
    <x v="0"/>
    <s v="010304"/>
    <x v="0"/>
    <x v="4"/>
    <x v="4"/>
    <n v="2"/>
    <x v="3"/>
    <x v="0"/>
    <x v="0"/>
    <x v="0"/>
    <s v="37"/>
    <x v="37"/>
    <s v="441"/>
    <s v="Ayudas sociales a personas"/>
    <s v="44101"/>
    <x v="0"/>
    <s v="00"/>
    <x v="0"/>
    <x v="0"/>
    <s v="0009"/>
    <x v="8"/>
    <s v="0029"/>
    <s v="DIRECCIÓN DE POLÍTICA SOCIAL"/>
    <s v="AYUDAS SOCIALES A PERSONAS-RECURSOS FISCALES-SIN DESCRIPCIÓN PARA DESTINOS 00"/>
    <n v="20000000"/>
    <n v="0"/>
    <n v="20000000"/>
    <n v="0"/>
    <n v="0"/>
    <n v="0"/>
    <n v="0"/>
    <n v="0"/>
    <n v="20000000"/>
    <n v="0"/>
    <n v="20000000"/>
  </r>
  <r>
    <x v="0"/>
    <s v="01"/>
    <x v="0"/>
    <s v="0103"/>
    <x v="0"/>
    <s v="010304"/>
    <x v="0"/>
    <x v="4"/>
    <x v="4"/>
    <n v="2"/>
    <x v="3"/>
    <x v="0"/>
    <x v="0"/>
    <x v="0"/>
    <s v="39"/>
    <x v="38"/>
    <s v="441"/>
    <s v="Ayudas sociales a personas"/>
    <s v="44101"/>
    <x v="0"/>
    <s v="28"/>
    <x v="41"/>
    <x v="0"/>
    <s v="0009"/>
    <x v="8"/>
    <s v="0029"/>
    <s v="DIRECCIÓN DE POLÍTICA SOCIAL"/>
    <s v="AYUDAS SOCIALES A PERSONAS-RECURSOS FISCALES-RENTA TU CASA"/>
    <n v="2000000"/>
    <n v="0"/>
    <n v="2000000"/>
    <n v="0"/>
    <n v="0"/>
    <n v="0"/>
    <n v="0"/>
    <n v="0"/>
    <n v="2000000"/>
    <n v="0"/>
    <n v="2000000"/>
  </r>
  <r>
    <x v="0"/>
    <s v="01"/>
    <x v="0"/>
    <s v="0103"/>
    <x v="0"/>
    <s v="010304"/>
    <x v="0"/>
    <x v="4"/>
    <x v="4"/>
    <n v="2"/>
    <x v="3"/>
    <x v="0"/>
    <x v="0"/>
    <x v="0"/>
    <s v="40"/>
    <x v="39"/>
    <s v="441"/>
    <s v="Ayudas sociales a personas"/>
    <s v="44101"/>
    <x v="0"/>
    <s v="26"/>
    <x v="42"/>
    <x v="0"/>
    <s v="0009"/>
    <x v="8"/>
    <s v="0029"/>
    <s v="DIRECCIÓN DE POLÍTICA SOCIAL"/>
    <s v="AYUDAS SOCIALES A PERSONAS-RECURSOS FISCALES-MOCHILAS Y ÚTILES ESCOLARES"/>
    <n v="100738501.97"/>
    <n v="0"/>
    <n v="100738501.97"/>
    <n v="0"/>
    <n v="0"/>
    <n v="0"/>
    <n v="0"/>
    <n v="0"/>
    <n v="100738501.97"/>
    <n v="3582829.6200000048"/>
    <n v="104321331.59"/>
  </r>
  <r>
    <x v="0"/>
    <s v="01"/>
    <x v="0"/>
    <s v="0103"/>
    <x v="0"/>
    <s v="010304"/>
    <x v="0"/>
    <x v="4"/>
    <x v="4"/>
    <n v="2"/>
    <x v="3"/>
    <x v="0"/>
    <x v="0"/>
    <x v="0"/>
    <s v="41"/>
    <x v="40"/>
    <s v="441"/>
    <s v="Ayudas sociales a personas"/>
    <s v="44101"/>
    <x v="0"/>
    <s v="27"/>
    <x v="43"/>
    <x v="0"/>
    <s v="0009"/>
    <x v="8"/>
    <s v="0029"/>
    <s v="DIRECCIÓN DE POLÍTICA SOCIAL"/>
    <s v="AYUDAS SOCIALES A PERSONAS-RECURSOS FISCALES-ESTUDIANTES DE SECUNDARIA"/>
    <n v="12000000"/>
    <n v="0"/>
    <n v="12000000"/>
    <n v="0"/>
    <n v="0"/>
    <n v="0"/>
    <n v="0"/>
    <n v="0"/>
    <n v="12000000"/>
    <n v="0"/>
    <n v="12000000"/>
  </r>
  <r>
    <x v="0"/>
    <s v="01"/>
    <x v="0"/>
    <s v="0103"/>
    <x v="0"/>
    <s v="010304"/>
    <x v="0"/>
    <x v="4"/>
    <x v="4"/>
    <n v="2"/>
    <x v="3"/>
    <x v="0"/>
    <x v="0"/>
    <x v="0"/>
    <s v="41"/>
    <x v="40"/>
    <s v="441"/>
    <s v="Ayudas sociales a personas"/>
    <s v="44101"/>
    <x v="0"/>
    <s v="75"/>
    <x v="44"/>
    <x v="0"/>
    <s v="0009"/>
    <x v="8"/>
    <s v="0029"/>
    <s v="DIRECCIÓN DE POLÍTICA SOCIAL"/>
    <s v="AYUDAS SOCIALES A PERSONAS-RECURSOS FISCALES-CHIP"/>
    <n v="0"/>
    <n v="6000000"/>
    <n v="6000000"/>
    <n v="0"/>
    <n v="0"/>
    <n v="0"/>
    <n v="0"/>
    <n v="0"/>
    <n v="6000000"/>
    <n v="0"/>
    <n v="6000000"/>
  </r>
  <r>
    <x v="0"/>
    <s v="01"/>
    <x v="0"/>
    <s v="0103"/>
    <x v="0"/>
    <s v="010304"/>
    <x v="0"/>
    <x v="4"/>
    <x v="4"/>
    <n v="2"/>
    <x v="3"/>
    <x v="0"/>
    <x v="0"/>
    <x v="0"/>
    <s v="38"/>
    <x v="41"/>
    <s v="442"/>
    <s v="Becas y otras ayudas para programas de capacitación"/>
    <s v="44201"/>
    <x v="119"/>
    <s v="31"/>
    <x v="45"/>
    <x v="121"/>
    <s v="0009"/>
    <x v="8"/>
    <s v="0029"/>
    <s v="DIRECCIÓN DE POLÍTICA SOCIAL"/>
    <s v="BECAS Y OTRAS AYUDAS PARA PROGRAMAS DE CAPACITACIÓN-RECURSOS FISCALES-ABC"/>
    <n v="200000"/>
    <n v="0"/>
    <n v="200000"/>
    <n v="0"/>
    <n v="0"/>
    <n v="0"/>
    <n v="0"/>
    <n v="0"/>
    <n v="200000"/>
    <n v="0"/>
    <n v="200000"/>
  </r>
  <r>
    <x v="0"/>
    <s v="01"/>
    <x v="0"/>
    <s v="0103"/>
    <x v="0"/>
    <s v="010304"/>
    <x v="0"/>
    <x v="0"/>
    <x v="0"/>
    <n v="1"/>
    <x v="2"/>
    <x v="0"/>
    <x v="1"/>
    <x v="1"/>
    <s v="42"/>
    <x v="42"/>
    <s v="217"/>
    <s v="Materiales y útiles de enseñanza"/>
    <s v="21701"/>
    <x v="120"/>
    <s v="00"/>
    <x v="0"/>
    <x v="122"/>
    <s v="0009"/>
    <x v="8"/>
    <s v="0030"/>
    <s v="DIRECCIÓN DE RED DE BASES Y COLMENAS"/>
    <s v="MATERIALES Y ÚTILES DE ENSEÑANZA-RECURSOS FISCALES-SIN DESCRIPCIÓN PARA DESTINOS 00"/>
    <n v="200000"/>
    <n v="0"/>
    <n v="200000"/>
    <n v="0"/>
    <n v="0"/>
    <n v="0"/>
    <n v="0"/>
    <n v="0"/>
    <n v="200000"/>
    <n v="0"/>
    <n v="200000"/>
  </r>
  <r>
    <x v="0"/>
    <s v="01"/>
    <x v="0"/>
    <s v="0103"/>
    <x v="0"/>
    <s v="010304"/>
    <x v="0"/>
    <x v="0"/>
    <x v="0"/>
    <n v="1"/>
    <x v="2"/>
    <x v="0"/>
    <x v="1"/>
    <x v="1"/>
    <s v="42"/>
    <x v="42"/>
    <s v="298"/>
    <s v="Refacciones y accesorios menores de maquinaria y otros equipos"/>
    <s v="29801"/>
    <x v="51"/>
    <s v="00"/>
    <x v="0"/>
    <x v="51"/>
    <s v="0009"/>
    <x v="8"/>
    <s v="0030"/>
    <s v="DIRECCIÓN DE RED DE BASES Y COLMENAS"/>
    <m/>
    <n v="0"/>
    <n v="0"/>
    <n v="0"/>
    <n v="0"/>
    <n v="0"/>
    <n v="0"/>
    <n v="0"/>
    <n v="0"/>
    <n v="0"/>
    <n v="10000"/>
    <n v="10000"/>
  </r>
  <r>
    <x v="0"/>
    <s v="01"/>
    <x v="0"/>
    <s v="0103"/>
    <x v="0"/>
    <s v="010304"/>
    <x v="0"/>
    <x v="0"/>
    <x v="0"/>
    <n v="1"/>
    <x v="2"/>
    <x v="0"/>
    <x v="2"/>
    <x v="2"/>
    <s v="42"/>
    <x v="42"/>
    <s v="382"/>
    <s v="Gastos de orden social y cultural"/>
    <s v="38201"/>
    <x v="65"/>
    <s v="00"/>
    <x v="0"/>
    <x v="65"/>
    <s v="0009"/>
    <x v="8"/>
    <s v="0030"/>
    <s v="DIRECCIÓN DE RED DE BASES Y COLMENAS"/>
    <s v="GASTOS DE ORDEN  SOCIAL Y CULTURAL-RECURSOS FISCALES-SIN DESCRIPCIÓN PARA DESTINOS 00"/>
    <n v="1500000"/>
    <n v="0"/>
    <n v="1500000"/>
    <n v="1223800"/>
    <n v="0"/>
    <n v="0"/>
    <n v="0"/>
    <n v="0"/>
    <n v="276200"/>
    <n v="0"/>
    <n v="1500000"/>
  </r>
  <r>
    <x v="0"/>
    <s v="01"/>
    <x v="0"/>
    <s v="0103"/>
    <x v="0"/>
    <s v="010304"/>
    <x v="0"/>
    <x v="0"/>
    <x v="0"/>
    <n v="1"/>
    <x v="2"/>
    <x v="1"/>
    <x v="3"/>
    <x v="3"/>
    <s v="42"/>
    <x v="42"/>
    <s v="567"/>
    <s v="Herramientas y máquinas-herramienta"/>
    <s v="56701"/>
    <x v="97"/>
    <s v="00"/>
    <x v="0"/>
    <x v="98"/>
    <s v="0009"/>
    <x v="8"/>
    <s v="0030"/>
    <s v="DIRECCIÓN DE RED DE BASES Y COLMENAS"/>
    <s v="HERRAMIENTAS Y MÁQUINAS-HERRAMIENTA-RECURSOS FISCALES-SIN DESCRIPCIÓN PARA DESTINOS 00"/>
    <n v="150000"/>
    <n v="0"/>
    <n v="150000"/>
    <n v="0"/>
    <n v="0"/>
    <n v="0"/>
    <n v="0"/>
    <n v="0"/>
    <n v="150000"/>
    <n v="0"/>
    <n v="150000"/>
  </r>
  <r>
    <x v="0"/>
    <s v="02"/>
    <x v="1"/>
    <s v="0202"/>
    <x v="4"/>
    <s v="020203"/>
    <x v="9"/>
    <x v="0"/>
    <x v="0"/>
    <n v="6"/>
    <x v="0"/>
    <x v="0"/>
    <x v="1"/>
    <x v="1"/>
    <s v="43"/>
    <x v="43"/>
    <s v="241"/>
    <s v="Productos minerales no metálicos"/>
    <s v="24101"/>
    <x v="46"/>
    <s v="00"/>
    <x v="0"/>
    <x v="46"/>
    <s v="0010"/>
    <x v="9"/>
    <s v="0031"/>
    <s v="DIRECCIÓN DE AGUA POTABLE E INFRAESTRUCTURA HIDRAULICA"/>
    <s v="PRODUCTOS MINERALES NO METÁLICOS-RECURSOS FISCALES-SIN DESCRIPCIÓN PARA DESTINOS 00"/>
    <n v="50000"/>
    <n v="0"/>
    <n v="50000"/>
    <n v="0"/>
    <n v="0"/>
    <n v="0"/>
    <n v="0"/>
    <n v="0"/>
    <n v="50000"/>
    <n v="0"/>
    <n v="50000"/>
  </r>
  <r>
    <x v="0"/>
    <s v="01"/>
    <x v="0"/>
    <s v="0103"/>
    <x v="0"/>
    <s v="010304"/>
    <x v="0"/>
    <x v="0"/>
    <x v="0"/>
    <n v="6"/>
    <x v="0"/>
    <x v="0"/>
    <x v="2"/>
    <x v="2"/>
    <n v="78"/>
    <x v="44"/>
    <n v="333"/>
    <s v="Servicios de consultoría administrativa, procesos, técnica y en tecnologías de la información"/>
    <n v="33301"/>
    <x v="23"/>
    <s v="00"/>
    <x v="0"/>
    <x v="23"/>
    <s v="0010"/>
    <x v="9"/>
    <s v="049"/>
    <s v="DESPACHO DE LA COORDINACIÓN  DE GESTIÓN DEL TERRITORIO"/>
    <m/>
    <n v="0"/>
    <n v="0"/>
    <n v="0"/>
    <n v="0"/>
    <n v="0"/>
    <n v="0"/>
    <n v="0"/>
    <n v="0"/>
    <n v="0"/>
    <n v="2600000"/>
    <n v="2600000"/>
  </r>
  <r>
    <x v="0"/>
    <s v="01"/>
    <x v="0"/>
    <s v="0103"/>
    <x v="0"/>
    <s v="010304"/>
    <x v="0"/>
    <x v="0"/>
    <x v="0"/>
    <n v="6"/>
    <x v="0"/>
    <x v="0"/>
    <x v="2"/>
    <x v="2"/>
    <n v="78"/>
    <x v="44"/>
    <n v="339"/>
    <s v="Servicios profesionales, científicos y técnicos integrales"/>
    <n v="33901"/>
    <x v="25"/>
    <s v="00"/>
    <x v="0"/>
    <x v="25"/>
    <s v="0010"/>
    <x v="9"/>
    <s v="049"/>
    <s v="DESPACHO DE LA COORDINACIÓN  DE GESTIÓN DEL TERRITORIO"/>
    <m/>
    <n v="0"/>
    <n v="0"/>
    <n v="0"/>
    <n v="0"/>
    <n v="0"/>
    <n v="0"/>
    <n v="0"/>
    <n v="0"/>
    <n v="0"/>
    <n v="220000"/>
    <n v="220000"/>
  </r>
  <r>
    <x v="0"/>
    <s v="02"/>
    <x v="1"/>
    <s v="0202"/>
    <x v="4"/>
    <s v="020203"/>
    <x v="9"/>
    <x v="0"/>
    <x v="0"/>
    <n v="6"/>
    <x v="0"/>
    <x v="0"/>
    <x v="1"/>
    <x v="1"/>
    <s v="43"/>
    <x v="43"/>
    <s v="242"/>
    <s v="Cemento y productos de concreto"/>
    <s v="24201"/>
    <x v="47"/>
    <s v="00"/>
    <x v="0"/>
    <x v="47"/>
    <s v="0010"/>
    <x v="9"/>
    <s v="0031"/>
    <s v="DIRECCIÓN DE AGUA POTABLE E INFRAESTRUCTURA HIDRAULICA"/>
    <s v="CEMENTO Y PRODUCTOS DE CONCRETO-RECURSOS FISCALES-SIN DESCRIPCIÓN PARA DESTINOS 00"/>
    <n v="900000"/>
    <n v="0"/>
    <n v="900000"/>
    <n v="891811.48"/>
    <n v="0"/>
    <n v="0"/>
    <n v="0"/>
    <n v="0"/>
    <n v="8188.5200000000186"/>
    <n v="0"/>
    <n v="900000"/>
  </r>
  <r>
    <x v="0"/>
    <s v="02"/>
    <x v="1"/>
    <s v="0202"/>
    <x v="4"/>
    <s v="020203"/>
    <x v="9"/>
    <x v="0"/>
    <x v="0"/>
    <n v="6"/>
    <x v="0"/>
    <x v="0"/>
    <x v="1"/>
    <x v="1"/>
    <s v="43"/>
    <x v="43"/>
    <s v="246"/>
    <s v="Material eléctrico y electrónico"/>
    <s v="24601"/>
    <x v="15"/>
    <s v="00"/>
    <x v="0"/>
    <x v="15"/>
    <s v="0010"/>
    <x v="9"/>
    <s v="0031"/>
    <s v="DIRECCIÓN DE AGUA POTABLE E INFRAESTRUCTURA HIDRAULICA"/>
    <s v="MATERIAL ELÉCTRICO Y ELECTRÓNICO-RECURSOS FISCALES-SIN DESCRIPCIÓN PARA DESTINOS 00"/>
    <n v="1000000"/>
    <n v="0"/>
    <n v="1000000"/>
    <n v="0"/>
    <n v="0"/>
    <n v="0"/>
    <n v="0"/>
    <n v="0"/>
    <n v="1000000"/>
    <n v="0"/>
    <n v="1000000"/>
  </r>
  <r>
    <x v="0"/>
    <s v="02"/>
    <x v="1"/>
    <s v="0202"/>
    <x v="4"/>
    <s v="020203"/>
    <x v="9"/>
    <x v="0"/>
    <x v="0"/>
    <n v="6"/>
    <x v="0"/>
    <x v="0"/>
    <x v="1"/>
    <x v="1"/>
    <s v="43"/>
    <x v="43"/>
    <s v="247"/>
    <s v="Artículos metálicos para la construcción"/>
    <s v="24701"/>
    <x v="16"/>
    <s v="00"/>
    <x v="0"/>
    <x v="16"/>
    <s v="0010"/>
    <x v="9"/>
    <s v="0031"/>
    <s v="DIRECCIÓN DE AGUA POTABLE E INFRAESTRUCTURA HIDRAULICA"/>
    <s v="ARTÍCULOS METÁLICOS PARA LA CONSTRUCCIÓN-RECURSOS FISCALES-SIN DESCRIPCIÓN PARA DESTINOS 00"/>
    <n v="2500000"/>
    <n v="0"/>
    <n v="2500000"/>
    <n v="0"/>
    <n v="0"/>
    <n v="0"/>
    <n v="0"/>
    <n v="0"/>
    <n v="2500000"/>
    <n v="0"/>
    <n v="2500000"/>
  </r>
  <r>
    <x v="0"/>
    <s v="02"/>
    <x v="1"/>
    <s v="0202"/>
    <x v="4"/>
    <s v="020203"/>
    <x v="9"/>
    <x v="0"/>
    <x v="0"/>
    <n v="6"/>
    <x v="0"/>
    <x v="0"/>
    <x v="1"/>
    <x v="1"/>
    <s v="43"/>
    <x v="43"/>
    <s v="251"/>
    <s v="Productos químicos básicos"/>
    <s v="25101"/>
    <x v="121"/>
    <s v="00"/>
    <x v="0"/>
    <x v="123"/>
    <s v="0010"/>
    <x v="9"/>
    <s v="0031"/>
    <s v="DIRECCIÓN DE AGUA POTABLE E INFRAESTRUCTURA HIDRAULICA"/>
    <s v="PRODUCTOS QUÍMICOS BÁSICOS-RECURSOS FISCALES-SIN DESCRIPCIÓN PARA DESTINOS 00"/>
    <n v="2000000"/>
    <n v="0"/>
    <n v="2000000"/>
    <n v="0"/>
    <n v="1911297.37"/>
    <n v="0"/>
    <n v="0"/>
    <n v="0"/>
    <n v="2000000"/>
    <n v="0"/>
    <n v="2000000"/>
  </r>
  <r>
    <x v="0"/>
    <s v="02"/>
    <x v="1"/>
    <s v="0202"/>
    <x v="4"/>
    <s v="020203"/>
    <x v="9"/>
    <x v="0"/>
    <x v="0"/>
    <n v="6"/>
    <x v="0"/>
    <x v="0"/>
    <x v="1"/>
    <x v="1"/>
    <s v="43"/>
    <x v="43"/>
    <s v="256"/>
    <s v="Fibras sintéticas, hules, plásticos y derivados"/>
    <s v="25601"/>
    <x v="122"/>
    <s v="00"/>
    <x v="0"/>
    <x v="124"/>
    <s v="0010"/>
    <x v="9"/>
    <s v="0031"/>
    <s v="DIRECCIÓN DE AGUA POTABLE E INFRAESTRUCTURA HIDRAULICA"/>
    <s v="FIBRAS SINTÉTICAS, HULES PLÁSTICOS Y DERIVADOS-RECURSOS FISCALES-SIN DESCRIPCIÓN PARA DESTINOS 00"/>
    <n v="2500000"/>
    <n v="0"/>
    <n v="2500000"/>
    <n v="0"/>
    <n v="0"/>
    <n v="0"/>
    <n v="0"/>
    <n v="0"/>
    <n v="2500000"/>
    <n v="0"/>
    <n v="2500000"/>
  </r>
  <r>
    <x v="0"/>
    <s v="02"/>
    <x v="1"/>
    <s v="0202"/>
    <x v="4"/>
    <s v="020203"/>
    <x v="9"/>
    <x v="0"/>
    <x v="0"/>
    <n v="6"/>
    <x v="0"/>
    <x v="0"/>
    <x v="1"/>
    <x v="1"/>
    <s v="43"/>
    <x v="43"/>
    <s v="272"/>
    <s v="Prendas de seguridad y protección personal"/>
    <s v="27201"/>
    <x v="17"/>
    <s v="00"/>
    <x v="0"/>
    <x v="17"/>
    <s v="0010"/>
    <x v="9"/>
    <s v="0031"/>
    <s v="DIRECCIÓN DE AGUA POTABLE E INFRAESTRUCTURA HIDRAULICA"/>
    <s v="PRENDAS DE SEGURIDAD Y PROTECCIÓN PERSONAL-RECURSOS FISCALES-SIN DESCRIPCIÓN PARA DESTINOS 00"/>
    <n v="400000"/>
    <n v="0"/>
    <n v="400000"/>
    <n v="385737.98"/>
    <n v="0"/>
    <n v="0"/>
    <n v="0"/>
    <n v="0"/>
    <n v="14262.020000000019"/>
    <n v="0"/>
    <n v="400000"/>
  </r>
  <r>
    <x v="0"/>
    <s v="02"/>
    <x v="1"/>
    <s v="0202"/>
    <x v="4"/>
    <s v="020203"/>
    <x v="9"/>
    <x v="0"/>
    <x v="0"/>
    <n v="6"/>
    <x v="0"/>
    <x v="0"/>
    <x v="1"/>
    <x v="1"/>
    <s v="43"/>
    <x v="43"/>
    <s v="291"/>
    <s v="Herramientas menores"/>
    <s v="29101"/>
    <x v="18"/>
    <s v="00"/>
    <x v="0"/>
    <x v="18"/>
    <s v="0010"/>
    <x v="9"/>
    <s v="0031"/>
    <s v="DIRECCIÓN DE AGUA POTABLE E INFRAESTRUCTURA HIDRAULICA"/>
    <s v="HERRAMIENTAS MENORES-RECURSOS FISCALES-SIN DESCRIPCIÓN PARA DESTINOS 00"/>
    <n v="500000"/>
    <n v="0"/>
    <n v="500000"/>
    <n v="0"/>
    <n v="0"/>
    <n v="0"/>
    <n v="0"/>
    <n v="0"/>
    <n v="500000"/>
    <n v="0"/>
    <n v="500000"/>
  </r>
  <r>
    <x v="0"/>
    <s v="02"/>
    <x v="1"/>
    <s v="0202"/>
    <x v="4"/>
    <s v="020203"/>
    <x v="9"/>
    <x v="0"/>
    <x v="0"/>
    <n v="6"/>
    <x v="0"/>
    <x v="0"/>
    <x v="1"/>
    <x v="1"/>
    <s v="43"/>
    <x v="43"/>
    <s v="298"/>
    <s v="Refacciones y accesorios menores de maquinaria y otros equipos"/>
    <s v="29801"/>
    <x v="51"/>
    <s v="00"/>
    <x v="0"/>
    <x v="51"/>
    <s v="0010"/>
    <x v="9"/>
    <s v="0031"/>
    <s v="DIRECCIÓN DE AGUA POTABLE E INFRAESTRUCTURA HIDRAULICA"/>
    <s v="REFACCIONES Y ACCESORIOS MENORES DE MAQUINARIA Y OTROS EQUIPOS-RECURSOS FISCALES-SIN DESCRIPCIÓN PARA DESTINOS 00"/>
    <n v="500000"/>
    <n v="0"/>
    <n v="500000"/>
    <n v="499653.76"/>
    <n v="0"/>
    <n v="0"/>
    <n v="0"/>
    <n v="0"/>
    <n v="346.23999999999069"/>
    <n v="0"/>
    <n v="500000"/>
  </r>
  <r>
    <x v="0"/>
    <s v="02"/>
    <x v="1"/>
    <s v="0202"/>
    <x v="4"/>
    <s v="020203"/>
    <x v="9"/>
    <x v="0"/>
    <x v="0"/>
    <n v="6"/>
    <x v="0"/>
    <x v="0"/>
    <x v="2"/>
    <x v="2"/>
    <s v="43"/>
    <x v="43"/>
    <s v="311"/>
    <s v="Energía eléctrica"/>
    <s v="31101"/>
    <x v="52"/>
    <s v="00"/>
    <x v="0"/>
    <x v="52"/>
    <s v="0010"/>
    <x v="9"/>
    <s v="0031"/>
    <s v="DIRECCIÓN DE AGUA POTABLE E INFRAESTRUCTURA HIDRAULICA"/>
    <s v="ENERGÍA ELÉCTRICA-RECURSOS FISCALES-SIN DESCRIPCIÓN PARA DESTINOS 00"/>
    <n v="43803489.270000003"/>
    <n v="201121269.78"/>
    <n v="244924759.05000001"/>
    <n v="39710177.009999998"/>
    <n v="58222890.990000002"/>
    <n v="40814490"/>
    <n v="40814490"/>
    <n v="40814490"/>
    <n v="205214582.04000002"/>
    <n v="0"/>
    <n v="244924759.05000001"/>
  </r>
  <r>
    <x v="7"/>
    <s v="02"/>
    <x v="1"/>
    <s v="0202"/>
    <x v="4"/>
    <s v="020203"/>
    <x v="9"/>
    <x v="0"/>
    <x v="0"/>
    <n v="6"/>
    <x v="0"/>
    <x v="0"/>
    <x v="2"/>
    <x v="2"/>
    <s v="43"/>
    <x v="43"/>
    <s v="311"/>
    <s v="Energía eléctrica"/>
    <s v="31101"/>
    <x v="52"/>
    <s v="00"/>
    <x v="0"/>
    <x v="52"/>
    <s v="0010"/>
    <x v="9"/>
    <s v="0031"/>
    <s v="DIRECCIÓN DE AGUA POTABLE E INFRAESTRUCTURA HIDRAULICA"/>
    <s v="ENERGÍA ELÉCTRICA-RECURSOS FEDERALES-SIN DESCRIPCIÓN PARA DESTINOS 00"/>
    <n v="164121269.78"/>
    <n v="-164121269.78"/>
    <n v="0"/>
    <n v="0"/>
    <n v="0"/>
    <n v="0"/>
    <n v="0"/>
    <n v="0"/>
    <n v="0"/>
    <n v="0"/>
    <n v="0"/>
  </r>
  <r>
    <x v="0"/>
    <s v="02"/>
    <x v="1"/>
    <s v="0202"/>
    <x v="4"/>
    <s v="020203"/>
    <x v="9"/>
    <x v="0"/>
    <x v="0"/>
    <n v="6"/>
    <x v="0"/>
    <x v="0"/>
    <x v="2"/>
    <x v="2"/>
    <s v="43"/>
    <x v="43"/>
    <s v="326"/>
    <s v="Arrendamiento de maquinaria, otros equipos y herramientas"/>
    <s v="32601"/>
    <x v="56"/>
    <s v="00"/>
    <x v="0"/>
    <x v="56"/>
    <s v="0010"/>
    <x v="9"/>
    <s v="0031"/>
    <s v="DIRECCIÓN DE AGUA POTABLE E INFRAESTRUCTURA HIDRAULICA"/>
    <s v="ARRENDAMIENTO DE MAQUINARIA, OTROS EQUIPOS Y HERRAMIENTAS-RECURSOS FISCALES-SIN DESCRIPCIÓN PARA DESTINOS 00"/>
    <n v="50000000"/>
    <n v="20000000"/>
    <n v="70000000"/>
    <n v="0"/>
    <n v="19229976.100000001"/>
    <n v="0"/>
    <n v="0"/>
    <n v="0"/>
    <n v="70000000"/>
    <n v="35000000"/>
    <n v="105000000"/>
  </r>
  <r>
    <x v="0"/>
    <s v="02"/>
    <x v="1"/>
    <s v="0202"/>
    <x v="4"/>
    <s v="020203"/>
    <x v="9"/>
    <x v="0"/>
    <x v="0"/>
    <n v="6"/>
    <x v="0"/>
    <x v="0"/>
    <x v="2"/>
    <x v="2"/>
    <s v="43"/>
    <x v="43"/>
    <s v="331"/>
    <s v="Servicios legales, de contabilidad, auditoría y relacionados"/>
    <s v="33101"/>
    <x v="4"/>
    <s v="00"/>
    <x v="0"/>
    <x v="4"/>
    <s v="0010"/>
    <x v="9"/>
    <s v="0031"/>
    <s v="DIRECCIÓN DE AGUA POTABLE E INFRAESTRUCTURA HIDRAULICA"/>
    <s v="SERVICIOS LEGALES, DE CONTABILIDAD, AUDITORÍA Y RELACIONADOS-RECURSOS FISCALES-SIN DESCRIPCIÓN PARA DESTINOS 00"/>
    <n v="2000000"/>
    <n v="0"/>
    <n v="2000000"/>
    <n v="0"/>
    <n v="0"/>
    <n v="0"/>
    <n v="0"/>
    <n v="0"/>
    <n v="2000000"/>
    <n v="0"/>
    <n v="2000000"/>
  </r>
  <r>
    <x v="0"/>
    <s v="02"/>
    <x v="1"/>
    <s v="0202"/>
    <x v="4"/>
    <s v="020203"/>
    <x v="9"/>
    <x v="0"/>
    <x v="0"/>
    <n v="6"/>
    <x v="0"/>
    <x v="0"/>
    <x v="2"/>
    <x v="2"/>
    <s v="43"/>
    <x v="43"/>
    <s v="332"/>
    <s v="Servicios de diseño, arquitectura, ingeniería y actividades relacionadas"/>
    <s v="33201"/>
    <x v="123"/>
    <s v="00"/>
    <x v="0"/>
    <x v="125"/>
    <s v="0010"/>
    <x v="9"/>
    <s v="0031"/>
    <s v="DIRECCIÓN DE AGUA POTABLE E INFRAESTRUCTURA HIDRAULICA"/>
    <s v="SERVICIOS DE DISEÑO, ARQUITECTURA, INGENIERÍA Y ACTIVIDADES RELACIONADAS-RECURSOS FISCALES-SIN DESCRIPCIÓN PARA DESTINOS 00"/>
    <n v="8500000"/>
    <n v="0"/>
    <n v="8500000"/>
    <n v="0"/>
    <n v="0"/>
    <n v="0"/>
    <n v="0"/>
    <n v="0"/>
    <n v="8500000"/>
    <n v="0"/>
    <n v="8500000"/>
  </r>
  <r>
    <x v="0"/>
    <s v="02"/>
    <x v="1"/>
    <s v="0202"/>
    <x v="4"/>
    <s v="020203"/>
    <x v="9"/>
    <x v="0"/>
    <x v="0"/>
    <n v="6"/>
    <x v="0"/>
    <x v="0"/>
    <x v="2"/>
    <x v="2"/>
    <s v="43"/>
    <x v="43"/>
    <s v="357"/>
    <s v="Instalación, reparación y mantenimiento de maquinaria, otros equipos y herramienta"/>
    <s v="35701"/>
    <x v="29"/>
    <s v="00"/>
    <x v="0"/>
    <x v="29"/>
    <s v="0010"/>
    <x v="9"/>
    <s v="0031"/>
    <s v="DIRECCIÓN DE AGUA POTABLE E INFRAESTRUCTURA HIDRAULICA"/>
    <s v="INSTALACIÓN, REPARACIÓN Y MANTENIMIENTO DE MAQUINARIA, OTROS EQUIPOS Y HERRAMIENTA-RECURSOS FISCALES-SIN DESCRIPCIÓN PARA DESTINOS 00"/>
    <n v="170000000"/>
    <n v="0"/>
    <n v="170000000"/>
    <n v="53613631.090000004"/>
    <n v="82932456.469999999"/>
    <n v="0"/>
    <n v="0"/>
    <n v="0"/>
    <n v="116386368.91"/>
    <n v="0"/>
    <n v="170000000"/>
  </r>
  <r>
    <x v="0"/>
    <s v="02"/>
    <x v="1"/>
    <s v="0202"/>
    <x v="4"/>
    <s v="020203"/>
    <x v="9"/>
    <x v="0"/>
    <x v="0"/>
    <n v="6"/>
    <x v="0"/>
    <x v="0"/>
    <x v="2"/>
    <x v="2"/>
    <s v="43"/>
    <x v="43"/>
    <s v="357"/>
    <s v="Instalación, reparación y mantenimiento de maquinaria, otros equipos y herramienta"/>
    <s v="35701"/>
    <x v="29"/>
    <s v="32"/>
    <x v="46"/>
    <x v="29"/>
    <s v="0010"/>
    <x v="9"/>
    <s v="0031"/>
    <s v="DIRECCIÓN DE AGUA POTABLE E INFRAESTRUCTURA HIDRAULICA"/>
    <s v="INSTALACIÓN, REPARACIÓN Y MANTENIMIENTO DE MAQUINARIA, OTROS EQUIPOS Y HERRAMIENTA-RECURSOS FISCALES-CORRECTIVOS"/>
    <n v="0"/>
    <n v="30000000"/>
    <n v="30000000"/>
    <n v="30000000"/>
    <n v="0"/>
    <n v="0"/>
    <n v="0"/>
    <n v="0"/>
    <n v="0"/>
    <n v="0"/>
    <n v="30000000"/>
  </r>
  <r>
    <x v="0"/>
    <s v="02"/>
    <x v="1"/>
    <s v="0202"/>
    <x v="4"/>
    <s v="020203"/>
    <x v="9"/>
    <x v="0"/>
    <x v="0"/>
    <n v="6"/>
    <x v="0"/>
    <x v="0"/>
    <x v="2"/>
    <x v="2"/>
    <s v="43"/>
    <x v="43"/>
    <s v="357"/>
    <s v="Instalación, reparación y mantenimiento de maquinaria, otros equipos y herramienta"/>
    <s v="35701"/>
    <x v="29"/>
    <s v="33"/>
    <x v="47"/>
    <x v="29"/>
    <s v="0010"/>
    <x v="9"/>
    <s v="0031"/>
    <s v="DIRECCIÓN DE AGUA POTABLE E INFRAESTRUCTURA HIDRAULICA"/>
    <s v="INSTALACIÓN, REPARACIÓN Y MANTENIMIENTO DE MAQUINARIA, OTROS EQUIPOS Y HERRAMIENTA-RECURSOS FISCALES-CORRECTIVOS"/>
    <n v="50000000"/>
    <n v="30000000"/>
    <n v="80000000"/>
    <n v="20951401.539999999"/>
    <n v="0"/>
    <n v="0"/>
    <n v="0"/>
    <n v="0"/>
    <n v="59048598.460000001"/>
    <n v="0"/>
    <n v="80000000"/>
  </r>
  <r>
    <x v="7"/>
    <s v="02"/>
    <x v="1"/>
    <s v="0202"/>
    <x v="4"/>
    <s v="020203"/>
    <x v="9"/>
    <x v="0"/>
    <x v="0"/>
    <n v="6"/>
    <x v="0"/>
    <x v="0"/>
    <x v="2"/>
    <x v="2"/>
    <s v="43"/>
    <x v="43"/>
    <s v="357"/>
    <s v="Instalación, reparación y mantenimiento de maquinaria, otros equipos y herramienta"/>
    <s v="35701"/>
    <x v="29"/>
    <s v="32"/>
    <x v="47"/>
    <x v="29"/>
    <s v="0010"/>
    <x v="9"/>
    <s v="0031"/>
    <s v="DIRECCIÓN DE AGUA POTABLE E INFRAESTRUCTURA HIDRAULICA"/>
    <s v="INSTALACIÓN, REPARACIÓN Y MANTENIMIENTO DE MAQUINARIA, OTROS EQUIPOS Y HERRAMIENTA-RECURSOS FEDERALES-CORRECTIVOS"/>
    <n v="50000000"/>
    <n v="-50000000"/>
    <n v="0"/>
    <n v="0"/>
    <n v="0"/>
    <n v="0"/>
    <n v="0"/>
    <n v="0"/>
    <n v="0"/>
    <n v="0"/>
    <n v="0"/>
  </r>
  <r>
    <x v="0"/>
    <s v="02"/>
    <x v="1"/>
    <s v="0202"/>
    <x v="4"/>
    <s v="020203"/>
    <x v="9"/>
    <x v="0"/>
    <x v="0"/>
    <n v="6"/>
    <x v="0"/>
    <x v="0"/>
    <x v="2"/>
    <x v="2"/>
    <s v="43"/>
    <x v="43"/>
    <s v="392"/>
    <s v="Impuestos y derechos"/>
    <s v="39202"/>
    <x v="40"/>
    <s v="34"/>
    <x v="48"/>
    <x v="66"/>
    <s v="0010"/>
    <x v="9"/>
    <s v="0031"/>
    <s v="DIRECCIÓN DE AGUA POTABLE E INFRAESTRUCTURA HIDRAULICA"/>
    <s v="IMPUESTOS Y DERECHOS-RECURSOS FISCALES-CNA"/>
    <n v="11200000"/>
    <n v="0"/>
    <n v="11200000"/>
    <n v="0"/>
    <n v="0"/>
    <n v="0"/>
    <n v="2695495"/>
    <n v="2695495"/>
    <n v="11200000"/>
    <n v="0"/>
    <n v="11200000"/>
  </r>
  <r>
    <x v="0"/>
    <s v="02"/>
    <x v="1"/>
    <s v="0202"/>
    <x v="4"/>
    <s v="020203"/>
    <x v="9"/>
    <x v="0"/>
    <x v="0"/>
    <n v="6"/>
    <x v="0"/>
    <x v="1"/>
    <x v="3"/>
    <x v="3"/>
    <s v="43"/>
    <x v="43"/>
    <s v="566"/>
    <s v="Equipos de generación eléctrica, aparatos y accesorios eléctricos"/>
    <s v="56601"/>
    <x v="71"/>
    <s v="00"/>
    <x v="0"/>
    <x v="111"/>
    <s v="0010"/>
    <x v="9"/>
    <s v="0031"/>
    <s v="DIRECCIÓN DE AGUA POTABLE E INFRAESTRUCTURA HIDRAULICA"/>
    <s v="EQUIPO DE GENERACIÓN ELÉCTRICA, APARATOS Y ACCESORIOS ELÉCTRICOS-RECURSOS FISCALES-SIN DESCRIPCIÓN PARA DESTINOS 00"/>
    <n v="0"/>
    <n v="5000000"/>
    <n v="5000000"/>
    <n v="4975331.34"/>
    <n v="0"/>
    <n v="0"/>
    <n v="0"/>
    <n v="0"/>
    <n v="24668.660000000149"/>
    <n v="0"/>
    <n v="5000000"/>
  </r>
  <r>
    <x v="0"/>
    <s v="01"/>
    <x v="0"/>
    <s v="0103"/>
    <x v="0"/>
    <s v="010304"/>
    <x v="0"/>
    <x v="0"/>
    <x v="0"/>
    <n v="6"/>
    <x v="0"/>
    <x v="0"/>
    <x v="0"/>
    <x v="0"/>
    <s v="44"/>
    <x v="45"/>
    <s v="441"/>
    <s v="Ayudas sociales a personas"/>
    <s v="44101"/>
    <x v="0"/>
    <s v="35"/>
    <x v="49"/>
    <x v="0"/>
    <s v="0010"/>
    <x v="9"/>
    <s v="0032"/>
    <s v="DIRECCIÓN DE GESTION DEL MEDIO AMBIENTE"/>
    <s v="AYUDAS SOCIALES A PERSONAS-RECURSOS FISCALES-PROGRAMA DE APOYO A LADRILLEROS"/>
    <n v="400000"/>
    <n v="70000"/>
    <n v="470000"/>
    <n v="0"/>
    <n v="0"/>
    <n v="0"/>
    <n v="0"/>
    <n v="0"/>
    <n v="470000"/>
    <n v="0"/>
    <n v="470000"/>
  </r>
  <r>
    <x v="0"/>
    <s v="01"/>
    <x v="0"/>
    <s v="0103"/>
    <x v="0"/>
    <s v="010304"/>
    <x v="0"/>
    <x v="0"/>
    <x v="0"/>
    <n v="6"/>
    <x v="0"/>
    <x v="1"/>
    <x v="3"/>
    <x v="3"/>
    <s v="45"/>
    <x v="46"/>
    <s v="578"/>
    <s v="ÁRBOLES Y PLANTAS"/>
    <s v="57801"/>
    <x v="124"/>
    <s v="00"/>
    <x v="0"/>
    <x v="126"/>
    <s v="0010"/>
    <x v="9"/>
    <s v="0032"/>
    <s v="DIRECCIÓN DE GESTION DEL MEDIO AMBIENTE"/>
    <s v="ÁRBOLES Y PLANTAS-RECURSOS FISCALES-SIN DESCRIPCIÓN PARA DESTINOS 00"/>
    <n v="200000"/>
    <n v="0"/>
    <n v="200000"/>
    <n v="0"/>
    <n v="0"/>
    <n v="0"/>
    <n v="0"/>
    <n v="0"/>
    <n v="200000"/>
    <n v="0"/>
    <n v="200000"/>
  </r>
  <r>
    <x v="0"/>
    <s v="01"/>
    <x v="0"/>
    <s v="0103"/>
    <x v="0"/>
    <s v="010304"/>
    <x v="0"/>
    <x v="5"/>
    <x v="5"/>
    <n v="1"/>
    <x v="2"/>
    <x v="1"/>
    <x v="4"/>
    <x v="4"/>
    <s v="46"/>
    <x v="47"/>
    <s v="612"/>
    <s v="Edificación no habitacional"/>
    <s v="61201"/>
    <x v="125"/>
    <s v="00"/>
    <x v="0"/>
    <x v="127"/>
    <s v="0010"/>
    <x v="9"/>
    <s v="0033"/>
    <s v="DIRECCIÓN DE OBRAS PÚBLICAS"/>
    <s v="EDIFICACIÓN NO  HABITACIONAL-RECURSOS FISCALES-SIN DESCRIPCIÓN PARA DESTINOS 00"/>
    <n v="221450365.80000001"/>
    <n v="0"/>
    <n v="221450365.80000001"/>
    <n v="0"/>
    <n v="221450365.80000001"/>
    <n v="0"/>
    <n v="0"/>
    <n v="0"/>
    <n v="221450365.80000001"/>
    <n v="0"/>
    <n v="221450365.80000001"/>
  </r>
  <r>
    <x v="0"/>
    <s v="01"/>
    <x v="0"/>
    <s v="0103"/>
    <x v="0"/>
    <s v="010304"/>
    <x v="0"/>
    <x v="5"/>
    <x v="5"/>
    <n v="1"/>
    <x v="2"/>
    <x v="1"/>
    <x v="4"/>
    <x v="4"/>
    <s v="46"/>
    <x v="47"/>
    <s v="612"/>
    <s v="Edificación no habitacional"/>
    <s v="61201"/>
    <x v="125"/>
    <s v="36"/>
    <x v="50"/>
    <x v="127"/>
    <s v="0010"/>
    <x v="9"/>
    <s v="0033"/>
    <s v="DIRECCIÓN DE OBRAS PÚBLICAS"/>
    <s v="EDIFICACIÓN NO  HABITACIONAL-RECURSOS FISCALES-C5"/>
    <n v="37122359.280000001"/>
    <n v="0"/>
    <n v="37122359.280000001"/>
    <n v="37122359.280000001"/>
    <n v="0"/>
    <n v="0"/>
    <n v="0"/>
    <n v="0"/>
    <n v="0"/>
    <n v="0"/>
    <n v="37122359.280000001"/>
  </r>
  <r>
    <x v="0"/>
    <s v="01"/>
    <x v="0"/>
    <s v="0103"/>
    <x v="0"/>
    <s v="010304"/>
    <x v="0"/>
    <x v="5"/>
    <x v="5"/>
    <n v="1"/>
    <x v="2"/>
    <x v="1"/>
    <x v="4"/>
    <x v="4"/>
    <s v="47"/>
    <x v="48"/>
    <s v="612"/>
    <s v="Edificación no habitacional"/>
    <s v="61201"/>
    <x v="125"/>
    <s v="00"/>
    <x v="0"/>
    <x v="127"/>
    <s v="0010"/>
    <x v="9"/>
    <s v="0033"/>
    <s v="DIRECCIÓN DE OBRAS PÚBLICAS"/>
    <s v="EDIFICACIÓN NO  HABITACIONAL-RECURSOS FISCALES-SIN DESCRIPCIÓN PARA DESTINOS 00"/>
    <n v="24500000"/>
    <n v="0"/>
    <n v="24500000"/>
    <n v="0"/>
    <n v="0"/>
    <n v="0"/>
    <n v="0"/>
    <n v="0"/>
    <n v="24500000"/>
    <n v="0"/>
    <n v="24500000"/>
  </r>
  <r>
    <x v="0"/>
    <s v="01"/>
    <x v="0"/>
    <s v="0103"/>
    <x v="0"/>
    <s v="010304"/>
    <x v="0"/>
    <x v="5"/>
    <x v="5"/>
    <n v="1"/>
    <x v="2"/>
    <x v="1"/>
    <x v="4"/>
    <x v="4"/>
    <s v="48"/>
    <x v="49"/>
    <s v="612"/>
    <s v="Edificación no habitacional"/>
    <s v="61201"/>
    <x v="125"/>
    <s v="00"/>
    <x v="0"/>
    <x v="127"/>
    <s v="0010"/>
    <x v="9"/>
    <s v="0033"/>
    <s v="DIRECCIÓN DE OBRAS PÚBLICAS"/>
    <s v="EDIFICACIÓN NO  HABITACIONAL-RECURSOS FISCALES-SIN DESCRIPCIÓN PARA DESTINOS 00"/>
    <n v="0"/>
    <n v="77940000"/>
    <n v="77940000"/>
    <n v="7500000"/>
    <n v="0"/>
    <n v="0"/>
    <n v="0"/>
    <n v="0"/>
    <n v="50000000"/>
    <n v="0"/>
    <n v="77940000"/>
  </r>
  <r>
    <x v="7"/>
    <s v="01"/>
    <x v="0"/>
    <s v="0103"/>
    <x v="0"/>
    <s v="010304"/>
    <x v="0"/>
    <x v="5"/>
    <x v="5"/>
    <n v="1"/>
    <x v="2"/>
    <x v="1"/>
    <x v="4"/>
    <x v="4"/>
    <s v="48"/>
    <x v="49"/>
    <s v="612"/>
    <s v="Edificación no habitacional"/>
    <s v="61201"/>
    <x v="125"/>
    <s v="00"/>
    <x v="0"/>
    <x v="127"/>
    <s v="0010"/>
    <x v="9"/>
    <s v="0033"/>
    <s v="DIRECCIÓN DE OBRAS PÚBLICAS"/>
    <s v="EDIFICACIÓN NO  HABITACIONAL-RECURSOS FEDERALES-SIN DESCRIPCIÓN PARA DESTINOS 00"/>
    <n v="3110768.37"/>
    <n v="24234596.780000001"/>
    <n v="27345365.149999999"/>
    <n v="0"/>
    <n v="0"/>
    <n v="0"/>
    <n v="0"/>
    <n v="0"/>
    <n v="27345365.149999999"/>
    <n v="0"/>
    <n v="27345365.149999999"/>
  </r>
  <r>
    <x v="0"/>
    <s v="01"/>
    <x v="0"/>
    <s v="0103"/>
    <x v="0"/>
    <s v="010304"/>
    <x v="0"/>
    <x v="5"/>
    <x v="5"/>
    <n v="1"/>
    <x v="2"/>
    <x v="1"/>
    <x v="4"/>
    <x v="4"/>
    <s v="48"/>
    <x v="49"/>
    <s v="613"/>
    <s v="Construcción de obras para el abastecimiento de agua, petróleo, gas, electricidad y telecomunicaciones"/>
    <s v="61301"/>
    <x v="126"/>
    <n v="90"/>
    <x v="11"/>
    <x v="128"/>
    <s v="0010"/>
    <x v="9"/>
    <s v="0033"/>
    <s v="DIRECCIÓN DE OBRAS PÚBLICAS"/>
    <m/>
    <n v="0"/>
    <n v="0"/>
    <n v="0"/>
    <n v="0"/>
    <n v="0"/>
    <n v="0"/>
    <n v="0"/>
    <n v="0"/>
    <n v="0"/>
    <n v="34616477.340000004"/>
    <n v="34616477.340000004"/>
  </r>
  <r>
    <x v="0"/>
    <s v="01"/>
    <x v="0"/>
    <s v="0103"/>
    <x v="0"/>
    <s v="010304"/>
    <x v="0"/>
    <x v="5"/>
    <x v="5"/>
    <n v="1"/>
    <x v="2"/>
    <x v="1"/>
    <x v="4"/>
    <x v="4"/>
    <s v="46"/>
    <x v="47"/>
    <s v="613"/>
    <s v="Construcción de obras para el abastecimiento de agua, petróleo, gas, electricidad y telecomunicaciones"/>
    <s v="61301"/>
    <x v="126"/>
    <s v="00"/>
    <x v="0"/>
    <x v="128"/>
    <s v="0010"/>
    <x v="9"/>
    <s v="0033"/>
    <s v="DIRECCIÓN DE OBRAS PÚBLICAS"/>
    <s v="CONSTRUCCIÓN DE OBRAS PARA EL ABASTECIMIENTO DE AGUA, PETRÓLEO, GAS, ELECTRICIDAD Y TELECOMUNICACIONES-RECURSOS FISCALES-SIN DESCRIPCIÓN PARA DESTINOS 00"/>
    <n v="26624817.600000001"/>
    <n v="0"/>
    <n v="26624817.600000001"/>
    <n v="0"/>
    <n v="26624817.600000001"/>
    <n v="0"/>
    <n v="0"/>
    <n v="0"/>
    <n v="26624817.600000001"/>
    <n v="0"/>
    <n v="26624817.600000001"/>
  </r>
  <r>
    <x v="2"/>
    <s v="01"/>
    <x v="0"/>
    <s v="0103"/>
    <x v="0"/>
    <s v="010304"/>
    <x v="0"/>
    <x v="5"/>
    <x v="5"/>
    <n v="1"/>
    <x v="2"/>
    <x v="1"/>
    <x v="4"/>
    <x v="4"/>
    <s v="46"/>
    <x v="47"/>
    <s v="615"/>
    <s v="Construcción de vías de comunicación"/>
    <s v="61501"/>
    <x v="127"/>
    <s v="00"/>
    <x v="0"/>
    <x v="129"/>
    <s v="0010"/>
    <x v="9"/>
    <s v="0033"/>
    <s v="DIRECCIÓN DE OBRAS PÚBLICAS"/>
    <m/>
    <n v="0"/>
    <n v="0"/>
    <n v="0"/>
    <n v="0"/>
    <n v="0"/>
    <n v="0"/>
    <n v="0"/>
    <n v="0"/>
    <n v="0"/>
    <n v="140000000"/>
    <n v="140000000"/>
  </r>
  <r>
    <x v="0"/>
    <s v="01"/>
    <x v="0"/>
    <s v="0103"/>
    <x v="0"/>
    <s v="010304"/>
    <x v="0"/>
    <x v="5"/>
    <x v="5"/>
    <n v="1"/>
    <x v="2"/>
    <x v="1"/>
    <x v="4"/>
    <x v="4"/>
    <s v="46"/>
    <x v="47"/>
    <s v="613"/>
    <s v="Construcción de obras para el abastecimiento de agua, petróleo, gas, electricidad y telecomunicaciones"/>
    <s v="61301"/>
    <x v="126"/>
    <s v="37"/>
    <x v="51"/>
    <x v="128"/>
    <s v="0010"/>
    <x v="9"/>
    <s v="0033"/>
    <s v="DIRECCIÓN DE OBRAS PÚBLICAS"/>
    <s v="CONSTRUCCIÓN DE OBRAS PARA EL ABASTECIMIENTO DE AGUA, PETRÓLEO, GAS, ELECTRICIDAD Y TELECOMUNICACIONES-RECURSOS FISCALES-MULTIANUAL DE POZOS"/>
    <n v="62500000"/>
    <n v="345365.15"/>
    <n v="62845365.149999999"/>
    <n v="60909672.039999999"/>
    <n v="0"/>
    <n v="0"/>
    <n v="0"/>
    <n v="0"/>
    <n v="1935693.1099999994"/>
    <n v="0"/>
    <n v="62845365.149999999"/>
  </r>
  <r>
    <x v="0"/>
    <s v="01"/>
    <x v="0"/>
    <s v="0103"/>
    <x v="0"/>
    <s v="010304"/>
    <x v="0"/>
    <x v="5"/>
    <x v="5"/>
    <n v="1"/>
    <x v="2"/>
    <x v="1"/>
    <x v="4"/>
    <x v="4"/>
    <s v="48"/>
    <x v="49"/>
    <s v="613"/>
    <s v="Construcción de obras para el abastecimiento de agua, petróleo, gas, electricidad y telecomunicaciones"/>
    <s v="61301"/>
    <x v="126"/>
    <s v="00"/>
    <x v="0"/>
    <x v="128"/>
    <s v="0010"/>
    <x v="9"/>
    <s v="0033"/>
    <s v="DIRECCIÓN DE OBRAS PÚBLICAS"/>
    <s v="CONSTRUCCIÓN DE OBRAS PARA EL ABASTECIMIENTO DE AGUA, PETRÓLEO, GAS, ELECTRICIDAD Y TELECOMUNICACIONES-RECURSOS FISCALES-SIN DESCRIPCIÓN PARA DESTINOS 00"/>
    <n v="4000000"/>
    <n v="75489707.819999993"/>
    <n v="79489707.819999993"/>
    <n v="4600000"/>
    <n v="0"/>
    <n v="0"/>
    <n v="0"/>
    <n v="0"/>
    <n v="74889707.819999993"/>
    <n v="0"/>
    <n v="79489707.819999993"/>
  </r>
  <r>
    <x v="10"/>
    <s v="01"/>
    <x v="0"/>
    <s v="0103"/>
    <x v="0"/>
    <s v="010304"/>
    <x v="0"/>
    <x v="5"/>
    <x v="5"/>
    <n v="1"/>
    <x v="2"/>
    <x v="1"/>
    <x v="4"/>
    <x v="4"/>
    <s v="48"/>
    <x v="49"/>
    <s v="613"/>
    <s v="Construcción de obras para el abastecimiento de agua, petróleo, gas, electricidad y telecomunicaciones"/>
    <s v="61301"/>
    <x v="126"/>
    <s v="00"/>
    <x v="0"/>
    <x v="128"/>
    <s v="0010"/>
    <x v="9"/>
    <s v="0033"/>
    <s v="DIRECCIÓN DE OBRAS PÚBLICAS"/>
    <s v="CONSTRUCCIÓN DE OBRAS PARA EL ABASTECIMIENTO DE AGUA, PETRÓLEO, GAS, ELECTRICIDAD Y TELECOMUNICACIONES-RECURSOS FEDERALES-SIN DESCRIPCIÓN PARA DESTINOS 00"/>
    <n v="37975438.600000001"/>
    <n v="-1065939"/>
    <n v="36909499.600000001"/>
    <n v="0"/>
    <n v="0"/>
    <n v="0"/>
    <n v="0"/>
    <n v="0"/>
    <n v="36909499.600000001"/>
    <n v="0"/>
    <n v="36909499.600000001"/>
  </r>
  <r>
    <x v="10"/>
    <s v="01"/>
    <x v="0"/>
    <s v="0103"/>
    <x v="0"/>
    <s v="010304"/>
    <x v="0"/>
    <x v="5"/>
    <x v="5"/>
    <n v="1"/>
    <x v="2"/>
    <x v="1"/>
    <x v="4"/>
    <x v="4"/>
    <s v="48"/>
    <x v="49"/>
    <s v="613"/>
    <s v="Construcción de obras para el abastecimiento de agua, petróleo, gas, electricidad y telecomunicaciones"/>
    <s v="61301"/>
    <x v="126"/>
    <s v="79"/>
    <x v="52"/>
    <x v="128"/>
    <s v="0010"/>
    <x v="9"/>
    <s v="0033"/>
    <s v="DIRECCIÓN DE OBRAS PÚBLICAS"/>
    <s v="CONSTRUCCIÓN DE OBRAS PARA EL ABASTECIMIENTO DE AGUA, PETRÓLEO, GAS, ELECTRICIDAD Y TELECOMUNICACIONES-RECURSOS FEDERALES-INTERESES"/>
    <n v="0"/>
    <n v="1065939"/>
    <n v="1065939"/>
    <n v="0"/>
    <n v="0"/>
    <n v="0"/>
    <n v="0"/>
    <n v="0"/>
    <n v="1065939"/>
    <n v="0"/>
    <n v="1065939"/>
  </r>
  <r>
    <x v="0"/>
    <s v="01"/>
    <x v="0"/>
    <s v="0103"/>
    <x v="0"/>
    <s v="010304"/>
    <x v="0"/>
    <x v="5"/>
    <x v="5"/>
    <n v="1"/>
    <x v="2"/>
    <x v="1"/>
    <x v="4"/>
    <x v="4"/>
    <s v="46"/>
    <x v="47"/>
    <s v="615"/>
    <s v="Construcción de vías de comunicación"/>
    <s v="61501"/>
    <x v="127"/>
    <s v="00"/>
    <x v="0"/>
    <x v="129"/>
    <s v="0010"/>
    <x v="9"/>
    <s v="0033"/>
    <s v="DIRECCIÓN DE OBRAS PÚBLICAS"/>
    <s v="CONSTRUCCIÓN DE VÍAS DE COMUNICACIÓN-RECURSOS FISCALES-SIN DESCRIPCIÓN PARA DESTINOS 00"/>
    <n v="270180971.16000003"/>
    <n v="0"/>
    <n v="270180971.16000003"/>
    <n v="0"/>
    <n v="266523929.02000001"/>
    <n v="3657042.14"/>
    <n v="3657042.14"/>
    <n v="3657042.14"/>
    <n v="270180971.16000003"/>
    <n v="0"/>
    <n v="270180971.16000003"/>
  </r>
  <r>
    <x v="0"/>
    <s v="01"/>
    <x v="0"/>
    <s v="0103"/>
    <x v="0"/>
    <s v="010304"/>
    <x v="0"/>
    <x v="5"/>
    <x v="5"/>
    <n v="1"/>
    <x v="2"/>
    <x v="1"/>
    <x v="4"/>
    <x v="4"/>
    <s v="47"/>
    <x v="48"/>
    <s v="615"/>
    <s v="Construcción de vías de comunicación"/>
    <s v="61501"/>
    <x v="127"/>
    <s v="00"/>
    <x v="0"/>
    <x v="129"/>
    <s v="0010"/>
    <x v="9"/>
    <s v="0033"/>
    <s v="DIRECCIÓN DE OBRAS PÚBLICAS"/>
    <s v="CONSTRUCCIÓN DE VÍAS DE COMUNICACIÓN-RECURSOS FISCALES-SIN DESCRIPCIÓN PARA DESTINOS 00"/>
    <n v="35000000"/>
    <n v="0"/>
    <n v="35000000"/>
    <n v="0"/>
    <n v="0"/>
    <n v="0"/>
    <n v="0"/>
    <n v="0"/>
    <n v="35000000"/>
    <n v="0"/>
    <n v="35000000"/>
  </r>
  <r>
    <x v="2"/>
    <s v="01"/>
    <x v="0"/>
    <s v="0103"/>
    <x v="0"/>
    <s v="010304"/>
    <x v="0"/>
    <x v="5"/>
    <x v="5"/>
    <n v="1"/>
    <x v="2"/>
    <x v="1"/>
    <x v="4"/>
    <x v="4"/>
    <s v="46"/>
    <x v="47"/>
    <s v="613"/>
    <s v="Construcción de obras para el abastecimiento de agua, petróleo, gas, electricidad y telecomunicaciones"/>
    <s v="61301"/>
    <x v="126"/>
    <n v="88"/>
    <x v="53"/>
    <x v="128"/>
    <s v="0010"/>
    <x v="9"/>
    <s v="0033"/>
    <s v="DIRECCIÓN DE OBRAS PÚBLICAS"/>
    <m/>
    <n v="0"/>
    <n v="0"/>
    <n v="0"/>
    <n v="0"/>
    <n v="0"/>
    <n v="0"/>
    <n v="0"/>
    <n v="0"/>
    <n v="0"/>
    <n v="2000000"/>
    <n v="2000000"/>
  </r>
  <r>
    <x v="2"/>
    <s v="01"/>
    <x v="0"/>
    <s v="0103"/>
    <x v="0"/>
    <s v="010304"/>
    <x v="0"/>
    <x v="5"/>
    <x v="5"/>
    <n v="1"/>
    <x v="2"/>
    <x v="1"/>
    <x v="4"/>
    <x v="4"/>
    <s v="46"/>
    <x v="47"/>
    <s v="613"/>
    <s v="Construcción de obras para el abastecimiento de agua, petróleo, gas, electricidad y telecomunicaciones"/>
    <s v="61301"/>
    <x v="126"/>
    <n v="89"/>
    <x v="54"/>
    <x v="128"/>
    <s v="0010"/>
    <x v="9"/>
    <s v="0033"/>
    <s v="DIRECCIÓN DE OBRAS PÚBLICAS"/>
    <m/>
    <n v="0"/>
    <n v="0"/>
    <n v="0"/>
    <n v="0"/>
    <n v="0"/>
    <n v="0"/>
    <n v="0"/>
    <n v="0"/>
    <n v="0"/>
    <n v="68500000"/>
    <n v="68500000"/>
  </r>
  <r>
    <x v="2"/>
    <s v="01"/>
    <x v="0"/>
    <s v="0103"/>
    <x v="0"/>
    <s v="010304"/>
    <x v="0"/>
    <x v="5"/>
    <x v="5"/>
    <n v="1"/>
    <x v="2"/>
    <x v="1"/>
    <x v="4"/>
    <x v="4"/>
    <s v="46"/>
    <x v="47"/>
    <s v="615"/>
    <s v="Construcción de vías de comunicación"/>
    <s v="61501"/>
    <x v="127"/>
    <n v="89"/>
    <x v="54"/>
    <x v="129"/>
    <s v="0010"/>
    <x v="9"/>
    <s v="0033"/>
    <s v="DIRECCIÓN DE OBRAS PÚBLICAS"/>
    <m/>
    <n v="0"/>
    <n v="0"/>
    <n v="0"/>
    <n v="110000000"/>
    <n v="110000000"/>
    <m/>
    <m/>
    <m/>
    <m/>
    <n v="41500000"/>
    <n v="41500000"/>
  </r>
  <r>
    <x v="0"/>
    <s v="01"/>
    <x v="0"/>
    <s v="0103"/>
    <x v="0"/>
    <s v="010304"/>
    <x v="0"/>
    <x v="5"/>
    <x v="5"/>
    <n v="1"/>
    <x v="2"/>
    <x v="1"/>
    <x v="4"/>
    <x v="4"/>
    <s v="48"/>
    <x v="49"/>
    <s v="615"/>
    <s v="Construcción de vías de comunicación"/>
    <s v="61501"/>
    <x v="127"/>
    <s v="00"/>
    <x v="0"/>
    <x v="129"/>
    <s v="0010"/>
    <x v="9"/>
    <s v="0033"/>
    <s v="DIRECCIÓN DE OBRAS PÚBLICAS"/>
    <s v="CONSTRUCCIÓN DE VÍAS DE COMUNICACIÓN-RECURSOS FISCALES-SIN DESCRIPCIÓN PARA DESTINOS 00"/>
    <n v="46000000"/>
    <n v="220960000"/>
    <n v="266960000"/>
    <n v="22250000"/>
    <n v="15471074.189999999"/>
    <n v="0"/>
    <n v="0"/>
    <n v="0"/>
    <n v="265650000"/>
    <n v="0"/>
    <n v="266960000"/>
  </r>
  <r>
    <x v="0"/>
    <s v="01"/>
    <x v="0"/>
    <s v="0103"/>
    <x v="0"/>
    <s v="010304"/>
    <x v="0"/>
    <x v="5"/>
    <x v="5"/>
    <n v="1"/>
    <x v="2"/>
    <x v="1"/>
    <x v="4"/>
    <x v="4"/>
    <s v="48"/>
    <x v="49"/>
    <n v="632"/>
    <s v="Ejecución de proyectos productivos no incluidos en conceptos anteriores de este capítulo"/>
    <n v="63201"/>
    <x v="38"/>
    <n v="0"/>
    <x v="0"/>
    <x v="38"/>
    <s v="0010"/>
    <x v="9"/>
    <s v="0033"/>
    <s v="DIRECCIÓN DE OBRAS PÚBLICAS"/>
    <s v="EJECUCIÓN DE PROYECTOS PRODUCTIVOS NO INCLUIDOS EN CONCEPTOS ANTERIORES DE ESTE CAPÍTULO-RECURSOS FISCALES-SIN DESCRIPCIÓN PARA DESTINOS 00"/>
    <n v="0"/>
    <n v="500000"/>
    <n v="500000"/>
    <n v="0"/>
    <n v="0"/>
    <n v="0"/>
    <n v="0"/>
    <n v="0"/>
    <n v="0"/>
    <n v="0"/>
    <n v="500000"/>
  </r>
  <r>
    <x v="10"/>
    <s v="01"/>
    <x v="0"/>
    <s v="0103"/>
    <x v="0"/>
    <s v="010304"/>
    <x v="0"/>
    <x v="5"/>
    <x v="5"/>
    <n v="1"/>
    <x v="2"/>
    <x v="1"/>
    <x v="4"/>
    <x v="4"/>
    <s v="48"/>
    <x v="49"/>
    <s v="615"/>
    <s v="Construcción de vías de comunicación"/>
    <s v="61501"/>
    <x v="127"/>
    <s v="00"/>
    <x v="0"/>
    <x v="129"/>
    <s v="0010"/>
    <x v="9"/>
    <s v="0033"/>
    <s v="DIRECCIÓN DE OBRAS PÚBLICAS"/>
    <s v="CONSTRUCCIÓN DE VÍAS DE COMUNICACIÓN-RECURSOS FEDERALES-SIN DESCRIPCIÓN PARA DESTINOS 00"/>
    <n v="66730231.399999999"/>
    <n v="0"/>
    <n v="66730231.399999999"/>
    <n v="0"/>
    <n v="0"/>
    <n v="0"/>
    <n v="0"/>
    <n v="0"/>
    <n v="66730231.399999999"/>
    <n v="0"/>
    <n v="66730231.399999999"/>
  </r>
  <r>
    <x v="7"/>
    <s v="01"/>
    <x v="0"/>
    <s v="0103"/>
    <x v="0"/>
    <s v="010304"/>
    <x v="0"/>
    <x v="5"/>
    <x v="5"/>
    <n v="1"/>
    <x v="2"/>
    <x v="1"/>
    <x v="4"/>
    <x v="4"/>
    <s v="48"/>
    <x v="49"/>
    <s v="615"/>
    <s v="Construcción de vías de comunicación"/>
    <s v="61501"/>
    <x v="127"/>
    <s v="00"/>
    <x v="0"/>
    <x v="129"/>
    <s v="0010"/>
    <x v="9"/>
    <s v="0033"/>
    <s v="DIRECCIÓN DE OBRAS PÚBLICAS"/>
    <s v="CONSTRUCCIÓN DE VÍAS DE COMUNICACIÓN-RECURSOS FEDERALES-SIN DESCRIPCIÓN PARA DESTINOS 00"/>
    <n v="0"/>
    <n v="188559257.03"/>
    <n v="188559257.03"/>
    <n v="3110768.25"/>
    <n v="0"/>
    <n v="0"/>
    <n v="0"/>
    <n v="0"/>
    <n v="185448488.78"/>
    <n v="0"/>
    <n v="188559257.03"/>
  </r>
  <r>
    <x v="0"/>
    <s v="02"/>
    <x v="1"/>
    <s v="0202"/>
    <x v="4"/>
    <s v="020207"/>
    <x v="10"/>
    <x v="0"/>
    <x v="0"/>
    <n v="5"/>
    <x v="5"/>
    <x v="0"/>
    <x v="1"/>
    <x v="1"/>
    <s v="49"/>
    <x v="50"/>
    <s v="244"/>
    <s v="Madera y productos de madera"/>
    <s v="24401"/>
    <x v="14"/>
    <s v="00"/>
    <x v="0"/>
    <x v="14"/>
    <s v="0011"/>
    <x v="10"/>
    <s v="0034"/>
    <s v="DESPACHO DE LA COORDINACIÓN GENERAL DE DE POTENCIA ECONÓMICA"/>
    <s v="MADERA Y PRODUCTOS DE MADERA-RECURSOS FISCALES-SIN DESCRIPCIÓN PARA DESTINOS 00"/>
    <n v="80000"/>
    <n v="0"/>
    <n v="80000"/>
    <n v="0"/>
    <n v="0"/>
    <n v="0"/>
    <n v="0"/>
    <n v="0"/>
    <n v="80000"/>
    <n v="0"/>
    <n v="80000"/>
  </r>
  <r>
    <x v="0"/>
    <s v="02"/>
    <x v="1"/>
    <s v="0202"/>
    <x v="4"/>
    <s v="020207"/>
    <x v="10"/>
    <x v="0"/>
    <x v="0"/>
    <n v="5"/>
    <x v="5"/>
    <x v="0"/>
    <x v="2"/>
    <x v="2"/>
    <s v="49"/>
    <x v="50"/>
    <s v="382"/>
    <s v="Gastos de orden social y cultural"/>
    <s v="38201"/>
    <x v="65"/>
    <s v="49"/>
    <x v="55"/>
    <x v="65"/>
    <s v="0011"/>
    <x v="10"/>
    <s v="0034"/>
    <s v="DESPACHO DE LA COORDINACIÓN GENERAL DE DE POTENCIA ECONÓMICA"/>
    <s v="GASTOS DE ORDEN  SOCIAL Y CULTURAL-RECURSOS FISCALES-FORO EMPRESARIAL"/>
    <n v="300000"/>
    <n v="0"/>
    <n v="300000"/>
    <n v="0"/>
    <n v="0"/>
    <n v="0"/>
    <n v="0"/>
    <n v="0"/>
    <n v="300000"/>
    <n v="0"/>
    <n v="300000"/>
  </r>
  <r>
    <x v="0"/>
    <s v="02"/>
    <x v="1"/>
    <s v="0202"/>
    <x v="4"/>
    <s v="020207"/>
    <x v="10"/>
    <x v="0"/>
    <x v="0"/>
    <n v="5"/>
    <x v="5"/>
    <x v="0"/>
    <x v="2"/>
    <x v="2"/>
    <s v="49"/>
    <x v="50"/>
    <s v="382"/>
    <s v="Gastos de orden social y cultural"/>
    <s v="38201"/>
    <x v="65"/>
    <s v="50"/>
    <x v="56"/>
    <x v="65"/>
    <s v="0011"/>
    <x v="10"/>
    <s v="0034"/>
    <s v="DESPACHO DE LA COORDINACIÓN GENERAL DE DE POTENCIA ECONÓMICA"/>
    <s v="GASTOS DE ORDEN  SOCIAL Y CULTURAL-RECURSOS FISCALES-FERIAS DEL EMPLEO"/>
    <n v="270000"/>
    <n v="0"/>
    <n v="270000"/>
    <n v="0"/>
    <n v="0"/>
    <n v="0"/>
    <n v="0"/>
    <n v="0"/>
    <n v="270000"/>
    <n v="0"/>
    <n v="270000"/>
  </r>
  <r>
    <x v="0"/>
    <s v="02"/>
    <x v="1"/>
    <s v="0202"/>
    <x v="4"/>
    <s v="020207"/>
    <x v="10"/>
    <x v="0"/>
    <x v="0"/>
    <n v="5"/>
    <x v="5"/>
    <x v="1"/>
    <x v="3"/>
    <x v="3"/>
    <s v="49"/>
    <x v="50"/>
    <s v="567"/>
    <s v="Herramientas y máquinas-herramienta"/>
    <s v="56701"/>
    <x v="97"/>
    <s v="00"/>
    <x v="0"/>
    <x v="98"/>
    <s v="0011"/>
    <x v="10"/>
    <s v="0034"/>
    <s v="DESPACHO DE LA COORDINACIÓN GENERAL DE DE POTENCIA ECONÓMICA"/>
    <s v="HERRAMIENTAS Y MÁQUINAS-HERRAMIENTA-RECURSOS FISCALES-SIN DESCRIPCIÓN PARA DESTINOS 00"/>
    <n v="50000"/>
    <n v="0"/>
    <n v="50000"/>
    <n v="0"/>
    <n v="0"/>
    <n v="0"/>
    <n v="0"/>
    <n v="0"/>
    <n v="50000"/>
    <n v="0"/>
    <n v="50000"/>
  </r>
  <r>
    <x v="0"/>
    <s v="03"/>
    <x v="2"/>
    <s v="0302"/>
    <x v="6"/>
    <s v="030201"/>
    <x v="11"/>
    <x v="0"/>
    <x v="0"/>
    <n v="5"/>
    <x v="5"/>
    <x v="0"/>
    <x v="1"/>
    <x v="1"/>
    <s v="54"/>
    <x v="51"/>
    <s v="235"/>
    <s v="Productos químicos, farmacéuticos y de laboratorio adquiridos como materia prima"/>
    <s v="23501"/>
    <x v="128"/>
    <s v="00"/>
    <x v="0"/>
    <x v="130"/>
    <s v="0011"/>
    <x v="10"/>
    <s v="0035"/>
    <s v="DIRECCIÓN DE DESARROLLO RURAL"/>
    <s v="PRODUCTOS QUÍMICOS, FARMACÉUTICOS Y DE LABORATORIO ADQUIRIDOS COMO MATERIA PRIMA-RECURSOS FISCALES-SIN DESCRIPCIÓN PARA DESTINOS 00"/>
    <n v="500000"/>
    <n v="0"/>
    <n v="500000"/>
    <n v="0"/>
    <n v="0"/>
    <n v="0"/>
    <n v="0"/>
    <n v="0"/>
    <n v="500000"/>
    <n v="0"/>
    <n v="500000"/>
  </r>
  <r>
    <x v="0"/>
    <s v="03"/>
    <x v="2"/>
    <s v="0302"/>
    <x v="6"/>
    <s v="030201"/>
    <x v="11"/>
    <x v="0"/>
    <x v="0"/>
    <n v="5"/>
    <x v="5"/>
    <x v="0"/>
    <x v="1"/>
    <x v="1"/>
    <s v="55"/>
    <x v="52"/>
    <s v="239"/>
    <s v="Otros productos adquiridos como materia prima"/>
    <s v="23901"/>
    <x v="129"/>
    <s v="00"/>
    <x v="0"/>
    <x v="131"/>
    <s v="0011"/>
    <x v="10"/>
    <s v="0035"/>
    <s v="DIRECCIÓN DE DESARROLLO RURAL"/>
    <s v="OTROS PRODUCTOS ADQUIRIDOS COMO MATERIA PRIMA-RECURSOS FISCALES-SIN DESCRIPCIÓN PARA DESTINOS 00"/>
    <n v="920000"/>
    <n v="0"/>
    <n v="920000"/>
    <n v="0"/>
    <n v="0"/>
    <n v="0"/>
    <n v="0"/>
    <n v="0"/>
    <n v="920000"/>
    <n v="0"/>
    <n v="920000"/>
  </r>
  <r>
    <x v="0"/>
    <s v="03"/>
    <x v="2"/>
    <s v="0302"/>
    <x v="6"/>
    <s v="030201"/>
    <x v="11"/>
    <x v="0"/>
    <x v="0"/>
    <n v="5"/>
    <x v="5"/>
    <x v="0"/>
    <x v="1"/>
    <x v="1"/>
    <s v="59"/>
    <x v="53"/>
    <s v="272"/>
    <s v="Prendas de seguridad y protección personal"/>
    <s v="27201"/>
    <x v="17"/>
    <s v="00"/>
    <x v="0"/>
    <x v="17"/>
    <s v="0011"/>
    <x v="10"/>
    <s v="0035"/>
    <s v="DIRECCIÓN DE DESARROLLO RURAL"/>
    <s v="PRENDAS DE SEGURIDAD Y PROTECCIÓN PERSONAL-RECURSOS FISCALES-SIN DESCRIPCIÓN PARA DESTINOS 00"/>
    <n v="320000"/>
    <n v="0"/>
    <n v="320000"/>
    <n v="0"/>
    <n v="0"/>
    <n v="0"/>
    <n v="0"/>
    <n v="0"/>
    <n v="320000"/>
    <n v="0"/>
    <n v="320000"/>
  </r>
  <r>
    <x v="0"/>
    <s v="03"/>
    <x v="2"/>
    <s v="0302"/>
    <x v="6"/>
    <s v="030201"/>
    <x v="11"/>
    <x v="0"/>
    <x v="0"/>
    <n v="5"/>
    <x v="5"/>
    <x v="0"/>
    <x v="1"/>
    <x v="1"/>
    <s v="59"/>
    <x v="53"/>
    <s v="291"/>
    <s v="Herramientas menores"/>
    <s v="29101"/>
    <x v="18"/>
    <s v="00"/>
    <x v="0"/>
    <x v="18"/>
    <s v="0011"/>
    <x v="10"/>
    <s v="0035"/>
    <s v="DIRECCIÓN DE DESARROLLO RURAL"/>
    <s v="HERRAMIENTAS MENORES-RECURSOS FISCALES-SIN DESCRIPCIÓN PARA DESTINOS 00"/>
    <n v="55000"/>
    <n v="0"/>
    <n v="55000"/>
    <n v="0"/>
    <n v="0"/>
    <n v="0"/>
    <n v="0"/>
    <n v="0"/>
    <n v="55000"/>
    <n v="0"/>
    <n v="55000"/>
  </r>
  <r>
    <x v="0"/>
    <s v="03"/>
    <x v="2"/>
    <s v="0302"/>
    <x v="6"/>
    <s v="030201"/>
    <x v="11"/>
    <x v="0"/>
    <x v="0"/>
    <n v="5"/>
    <x v="5"/>
    <x v="0"/>
    <x v="2"/>
    <x v="2"/>
    <s v="59"/>
    <x v="53"/>
    <s v="345"/>
    <s v="Seguro de bienes patrimoniales"/>
    <s v="34501"/>
    <x v="60"/>
    <s v="00"/>
    <x v="0"/>
    <x v="60"/>
    <s v="0011"/>
    <x v="10"/>
    <s v="0035"/>
    <s v="DIRECCIÓN DE DESARROLLO RURAL"/>
    <s v="SEGURO DE BIENES PATRIMONIALES-RECURSOS FISCALES-SIN DESCRIPCIÓN PARA DESTINOS 00"/>
    <n v="400000"/>
    <n v="0"/>
    <n v="400000"/>
    <n v="0"/>
    <n v="0"/>
    <n v="0"/>
    <n v="0"/>
    <n v="0"/>
    <n v="400000"/>
    <n v="0"/>
    <n v="400000"/>
  </r>
  <r>
    <x v="0"/>
    <s v="03"/>
    <x v="2"/>
    <s v="0302"/>
    <x v="6"/>
    <s v="030201"/>
    <x v="11"/>
    <x v="0"/>
    <x v="0"/>
    <n v="5"/>
    <x v="5"/>
    <x v="0"/>
    <x v="2"/>
    <x v="2"/>
    <s v="56"/>
    <x v="54"/>
    <s v="382"/>
    <s v="Gastos de orden social y cultural"/>
    <s v="38201"/>
    <x v="65"/>
    <s v="45"/>
    <x v="57"/>
    <x v="65"/>
    <s v="0011"/>
    <x v="10"/>
    <s v="0035"/>
    <s v="DIRECCIÓN DE DESARROLLO RURAL"/>
    <s v="GASTOS DE ORDEN  SOCIAL Y CULTURAL-RECURSOS FISCALES-EXPO AGROPECUARIA"/>
    <n v="500000"/>
    <n v="0"/>
    <n v="500000"/>
    <n v="0"/>
    <n v="0"/>
    <n v="0"/>
    <n v="0"/>
    <n v="0"/>
    <n v="500000"/>
    <n v="-198612.23"/>
    <n v="301387.77"/>
  </r>
  <r>
    <x v="0"/>
    <s v="03"/>
    <x v="2"/>
    <s v="0302"/>
    <x v="6"/>
    <s v="030201"/>
    <x v="11"/>
    <x v="4"/>
    <x v="4"/>
    <n v="5"/>
    <x v="5"/>
    <x v="0"/>
    <x v="0"/>
    <x v="0"/>
    <s v="50"/>
    <x v="55"/>
    <s v="431"/>
    <s v="Subsidios a la producción"/>
    <s v="43101"/>
    <x v="130"/>
    <s v="53"/>
    <x v="58"/>
    <x v="132"/>
    <s v="0011"/>
    <x v="10"/>
    <s v="0035"/>
    <s v="DIRECCIÓN DE DESARROLLO RURAL"/>
    <s v="SUBSIDIOS A LA PRODUCCIÓN-RECURSOS FISCALES-APICULTORES"/>
    <n v="250000"/>
    <n v="0"/>
    <n v="250000"/>
    <n v="0"/>
    <n v="0"/>
    <n v="0"/>
    <n v="0"/>
    <n v="0"/>
    <n v="250000"/>
    <n v="0"/>
    <n v="250000"/>
  </r>
  <r>
    <x v="0"/>
    <s v="03"/>
    <x v="2"/>
    <s v="0302"/>
    <x v="6"/>
    <s v="030201"/>
    <x v="11"/>
    <x v="4"/>
    <x v="4"/>
    <n v="5"/>
    <x v="5"/>
    <x v="0"/>
    <x v="0"/>
    <x v="0"/>
    <s v="51"/>
    <x v="56"/>
    <s v="431"/>
    <s v="Subsidios a la producción"/>
    <s v="43101"/>
    <x v="130"/>
    <s v="38"/>
    <x v="59"/>
    <x v="132"/>
    <s v="0011"/>
    <x v="10"/>
    <s v="0035"/>
    <s v="DIRECCIÓN DE DESARROLLO RURAL"/>
    <s v="SUBSIDIOS A LA PRODUCCIÓN-RECURSOS FISCALES-PRODUCTORES DE MAIZ"/>
    <n v="5000000"/>
    <n v="0"/>
    <n v="5000000"/>
    <n v="0"/>
    <n v="0"/>
    <n v="0"/>
    <n v="0"/>
    <n v="0"/>
    <n v="5000000"/>
    <n v="198612.23"/>
    <n v="5198612.2300000004"/>
  </r>
  <r>
    <x v="0"/>
    <s v="03"/>
    <x v="2"/>
    <s v="0302"/>
    <x v="6"/>
    <s v="030201"/>
    <x v="11"/>
    <x v="4"/>
    <x v="4"/>
    <n v="5"/>
    <x v="5"/>
    <x v="0"/>
    <x v="0"/>
    <x v="0"/>
    <s v="52"/>
    <x v="57"/>
    <s v="431"/>
    <s v="Subsidios a la producción"/>
    <s v="43101"/>
    <x v="130"/>
    <s v="39"/>
    <x v="60"/>
    <x v="132"/>
    <s v="0011"/>
    <x v="10"/>
    <s v="0035"/>
    <s v="DIRECCIÓN DE DESARROLLO RURAL"/>
    <s v="SUBSIDIOS A LA PRODUCCIÓN-RECURSOS FISCALES-CAL AGRICOLA"/>
    <n v="2800000"/>
    <n v="0"/>
    <n v="2800000"/>
    <n v="0"/>
    <n v="0"/>
    <n v="0"/>
    <n v="0"/>
    <n v="0"/>
    <n v="2800000"/>
    <n v="0"/>
    <n v="2800000"/>
  </r>
  <r>
    <x v="0"/>
    <s v="03"/>
    <x v="2"/>
    <s v="0302"/>
    <x v="6"/>
    <s v="030201"/>
    <x v="11"/>
    <x v="4"/>
    <x v="4"/>
    <n v="5"/>
    <x v="5"/>
    <x v="0"/>
    <x v="0"/>
    <x v="0"/>
    <s v="58"/>
    <x v="58"/>
    <s v="431"/>
    <s v="Subsidios a la producción"/>
    <s v="43101"/>
    <x v="130"/>
    <s v="51"/>
    <x v="61"/>
    <x v="132"/>
    <s v="0011"/>
    <x v="10"/>
    <s v="0035"/>
    <s v="DIRECCIÓN DE DESARROLLO RURAL"/>
    <s v="SUBSIDIOS A LA PRODUCCIÓN-RECURSOS FISCALES-INDEMNIZACIÓN AL PRODUCTOR GANADERO"/>
    <n v="260000"/>
    <n v="0"/>
    <n v="260000"/>
    <n v="0"/>
    <n v="0"/>
    <n v="0"/>
    <n v="0"/>
    <n v="0"/>
    <n v="260000"/>
    <n v="0"/>
    <n v="260000"/>
  </r>
  <r>
    <x v="0"/>
    <s v="03"/>
    <x v="2"/>
    <s v="0302"/>
    <x v="6"/>
    <s v="030201"/>
    <x v="11"/>
    <x v="4"/>
    <x v="4"/>
    <n v="5"/>
    <x v="5"/>
    <x v="0"/>
    <x v="0"/>
    <x v="0"/>
    <s v="53"/>
    <x v="59"/>
    <s v="441"/>
    <s v="Ayudas sociales a personas"/>
    <s v="44101"/>
    <x v="0"/>
    <s v="40"/>
    <x v="62"/>
    <x v="0"/>
    <s v="0011"/>
    <x v="10"/>
    <s v="0035"/>
    <s v="DIRECCIÓN DE DESARROLLO RURAL"/>
    <s v="AYUDAS SOCIALES A PERSONAS-RECURSOS FISCALES-APOYO AL SECTOR PESQUERO"/>
    <n v="2200000"/>
    <n v="0"/>
    <n v="2200000"/>
    <n v="0"/>
    <n v="0"/>
    <n v="150000"/>
    <n v="150000"/>
    <n v="150000"/>
    <n v="2200000"/>
    <n v="0"/>
    <n v="2200000"/>
  </r>
  <r>
    <x v="11"/>
    <s v="03"/>
    <x v="2"/>
    <s v="0302"/>
    <x v="6"/>
    <s v="030201"/>
    <x v="11"/>
    <x v="4"/>
    <x v="4"/>
    <n v="5"/>
    <x v="5"/>
    <x v="0"/>
    <x v="0"/>
    <x v="0"/>
    <s v="51"/>
    <x v="56"/>
    <n v="431"/>
    <s v="Subsidios a la producción"/>
    <s v="43101"/>
    <x v="130"/>
    <n v="83"/>
    <x v="63"/>
    <x v="132"/>
    <s v="0011"/>
    <x v="10"/>
    <s v="0035"/>
    <s v="DIRECCIÓN DE DESARROLLO RURAL"/>
    <m/>
    <n v="0"/>
    <n v="0"/>
    <n v="0"/>
    <n v="0"/>
    <n v="0"/>
    <n v="0"/>
    <n v="0"/>
    <n v="0"/>
    <n v="0"/>
    <n v="2090000"/>
    <n v="2090000"/>
  </r>
  <r>
    <x v="11"/>
    <s v="03"/>
    <x v="2"/>
    <s v="0302"/>
    <x v="6"/>
    <s v="030201"/>
    <x v="11"/>
    <x v="4"/>
    <x v="4"/>
    <n v="5"/>
    <x v="5"/>
    <x v="0"/>
    <x v="0"/>
    <x v="0"/>
    <n v="50"/>
    <x v="55"/>
    <n v="431"/>
    <s v="Subsidios a la producción"/>
    <s v="43101"/>
    <x v="130"/>
    <n v="84"/>
    <x v="64"/>
    <x v="132"/>
    <s v="0011"/>
    <x v="10"/>
    <s v="0035"/>
    <s v="DIRECCIÓN DE DESARROLLO RURAL"/>
    <m/>
    <n v="0"/>
    <n v="0"/>
    <n v="0"/>
    <n v="0"/>
    <n v="0"/>
    <n v="0"/>
    <n v="0"/>
    <n v="0"/>
    <n v="0"/>
    <n v="250000"/>
    <n v="250000"/>
  </r>
  <r>
    <x v="0"/>
    <s v="03"/>
    <x v="2"/>
    <s v="0302"/>
    <x v="6"/>
    <s v="030201"/>
    <x v="11"/>
    <x v="0"/>
    <x v="0"/>
    <n v="5"/>
    <x v="5"/>
    <x v="1"/>
    <x v="3"/>
    <x v="3"/>
    <s v="57"/>
    <x v="60"/>
    <s v="567"/>
    <s v="Herramientas y máquinas-herramienta"/>
    <s v="56701"/>
    <x v="97"/>
    <s v="00"/>
    <x v="0"/>
    <x v="98"/>
    <s v="0011"/>
    <x v="10"/>
    <s v="0035"/>
    <s v="DIRECCIÓN DE DESARROLLO RURAL"/>
    <s v="HERRAMIENTAS Y MÁQUINAS-HERRAMIENTA-RECURSOS FISCALES-SIN DESCRIPCIÓN PARA DESTINOS 00"/>
    <n v="50000"/>
    <n v="0"/>
    <n v="50000"/>
    <n v="0"/>
    <n v="0"/>
    <n v="0"/>
    <n v="0"/>
    <n v="0"/>
    <n v="50000"/>
    <n v="0"/>
    <n v="50000"/>
  </r>
  <r>
    <x v="0"/>
    <s v="02"/>
    <x v="1"/>
    <s v="0202"/>
    <x v="4"/>
    <s v="020207"/>
    <x v="10"/>
    <x v="0"/>
    <x v="0"/>
    <n v="5"/>
    <x v="5"/>
    <x v="0"/>
    <x v="0"/>
    <x v="0"/>
    <s v="60"/>
    <x v="61"/>
    <s v="439"/>
    <s v="Otros subsidios"/>
    <s v="43901"/>
    <x v="131"/>
    <s v="42"/>
    <x v="65"/>
    <x v="133"/>
    <s v="0011"/>
    <x v="10"/>
    <s v="0036"/>
    <s v="DIRECCIÓN DE PROMOCIÓN ECONÓMICA"/>
    <s v="OTROS SUBSIDIOS-RECURSOS FISCALES-INCUBADORA"/>
    <n v="650000"/>
    <n v="550000"/>
    <n v="1200000"/>
    <n v="0"/>
    <n v="0"/>
    <n v="0"/>
    <n v="0"/>
    <n v="0"/>
    <n v="1200000"/>
    <n v="0"/>
    <n v="1200000"/>
  </r>
  <r>
    <x v="0"/>
    <s v="02"/>
    <x v="1"/>
    <s v="0202"/>
    <x v="4"/>
    <s v="020207"/>
    <x v="10"/>
    <x v="0"/>
    <x v="0"/>
    <n v="5"/>
    <x v="5"/>
    <x v="0"/>
    <x v="0"/>
    <x v="0"/>
    <s v="60"/>
    <x v="61"/>
    <s v="439"/>
    <s v="Otros subsidios"/>
    <s v="43901"/>
    <x v="131"/>
    <s v="72"/>
    <x v="66"/>
    <x v="133"/>
    <s v="0011"/>
    <x v="10"/>
    <s v="0036"/>
    <s v="DIRECCIÓN DE PROMOCIÓN ECONÓMICA"/>
    <s v="OTROS SUBSIDIOS-RECURSOS FISCALES-TLAJO IMPULSA"/>
    <n v="0"/>
    <n v="200000"/>
    <n v="200000"/>
    <n v="0"/>
    <n v="0"/>
    <n v="0"/>
    <n v="0"/>
    <n v="0"/>
    <n v="200000"/>
    <n v="0"/>
    <n v="200000"/>
  </r>
  <r>
    <x v="0"/>
    <s v="02"/>
    <x v="1"/>
    <s v="0202"/>
    <x v="4"/>
    <s v="020207"/>
    <x v="10"/>
    <x v="0"/>
    <x v="0"/>
    <n v="5"/>
    <x v="5"/>
    <x v="0"/>
    <x v="0"/>
    <x v="0"/>
    <s v="61"/>
    <x v="62"/>
    <s v="441"/>
    <s v="Ayudas sociales a personas"/>
    <s v="44101"/>
    <x v="0"/>
    <s v="00"/>
    <x v="0"/>
    <x v="0"/>
    <s v="0011"/>
    <x v="10"/>
    <s v="0036"/>
    <s v="DIRECCIÓN DE PROMOCIÓN ECONÓMICA"/>
    <s v="AYUDAS SOCIALES A PERSONAS-RECURSOS FISCALES-SIN DESCRIPCIÓN PARA DESTINOS 00"/>
    <n v="5000000"/>
    <n v="-3430000"/>
    <n v="1570000"/>
    <n v="0"/>
    <n v="0"/>
    <n v="0"/>
    <n v="0"/>
    <n v="0"/>
    <n v="1570000"/>
    <n v="0"/>
    <n v="1570000"/>
  </r>
  <r>
    <x v="0"/>
    <s v="02"/>
    <x v="1"/>
    <s v="0202"/>
    <x v="4"/>
    <s v="020207"/>
    <x v="10"/>
    <x v="0"/>
    <x v="0"/>
    <n v="5"/>
    <x v="5"/>
    <x v="0"/>
    <x v="0"/>
    <x v="0"/>
    <s v="75"/>
    <x v="63"/>
    <n v="441"/>
    <s v="Ayudas sociales a personas"/>
    <s v="44101"/>
    <x v="0"/>
    <s v="00"/>
    <x v="0"/>
    <x v="0"/>
    <s v="0011"/>
    <x v="10"/>
    <s v="0036"/>
    <s v="DIRECCIÓN DE PROMOCIÓN ECONÓMICA"/>
    <s v="AYUDAS SOCIALES A PERSONAS-RECURSOS FISCALES-SIN DESCRIPCIÓN PARA DESTINOS 00"/>
    <n v="0"/>
    <n v="680000"/>
    <n v="680000"/>
    <n v="0"/>
    <n v="0"/>
    <n v="0"/>
    <n v="0"/>
    <n v="0"/>
    <n v="680000"/>
    <n v="0"/>
    <n v="680000"/>
  </r>
  <r>
    <x v="0"/>
    <s v="02"/>
    <x v="1"/>
    <s v="0202"/>
    <x v="4"/>
    <s v="020207"/>
    <x v="10"/>
    <x v="0"/>
    <x v="0"/>
    <n v="5"/>
    <x v="5"/>
    <x v="0"/>
    <x v="0"/>
    <x v="0"/>
    <s v="76"/>
    <x v="64"/>
    <n v="441"/>
    <s v="Ayudas sociales a personas"/>
    <s v="44101"/>
    <x v="0"/>
    <s v="81"/>
    <x v="67"/>
    <x v="0"/>
    <s v="0011"/>
    <x v="10"/>
    <s v="0036"/>
    <s v="DIRECCIÓN DE PROMOCIÓN ECONÓMICA"/>
    <s v="AYUDAS SOCIALES A PERSONAS-RECURSOS FISCALES-BICICLETAS"/>
    <n v="0"/>
    <n v="2000000"/>
    <n v="2000000"/>
    <n v="0"/>
    <n v="0"/>
    <n v="0"/>
    <n v="0"/>
    <n v="0"/>
    <n v="2000000"/>
    <n v="-2000000"/>
    <n v="0"/>
  </r>
  <r>
    <x v="0"/>
    <s v="03"/>
    <x v="2"/>
    <s v="0307"/>
    <x v="7"/>
    <s v="030701"/>
    <x v="12"/>
    <x v="0"/>
    <x v="0"/>
    <n v="5"/>
    <x v="5"/>
    <x v="0"/>
    <x v="1"/>
    <x v="1"/>
    <s v="65"/>
    <x v="65"/>
    <s v="221"/>
    <s v="Productos alimenticios para personas"/>
    <s v="22101"/>
    <x v="3"/>
    <s v="43"/>
    <x v="68"/>
    <x v="3"/>
    <s v="0011"/>
    <x v="10"/>
    <s v="0037"/>
    <s v="DIRECCIÓN DE TURISMO Y PROMOCIÓN A LAS T"/>
    <s v="PRODUCTOS ALIMENTICIOS PARA PERSONAS-RECURSOS FISCALES-CAJITITLAN"/>
    <n v="580000"/>
    <n v="0"/>
    <n v="580000"/>
    <n v="0"/>
    <n v="0"/>
    <n v="0"/>
    <n v="0"/>
    <n v="0"/>
    <n v="580000"/>
    <n v="-578840"/>
    <n v="1160"/>
  </r>
  <r>
    <x v="0"/>
    <s v="03"/>
    <x v="2"/>
    <s v="0307"/>
    <x v="7"/>
    <s v="030701"/>
    <x v="12"/>
    <x v="0"/>
    <x v="0"/>
    <n v="5"/>
    <x v="5"/>
    <x v="0"/>
    <x v="1"/>
    <x v="1"/>
    <s v="62"/>
    <x v="66"/>
    <s v="222"/>
    <s v="Productos alimenticios para animales"/>
    <s v="22201"/>
    <x v="112"/>
    <s v="00"/>
    <x v="0"/>
    <x v="114"/>
    <s v="0011"/>
    <x v="10"/>
    <s v="0037"/>
    <s v="DIRECCIÓN DE TURISMO Y PROMOCIÓN A LAS T"/>
    <s v="PRODUCTOS ALIMENTICIOS PARA ANIMALES-RECURSOS FISCALES-SIN DESCRIPCIÓN PARA DESTINOS 00"/>
    <n v="150000"/>
    <n v="0"/>
    <n v="150000"/>
    <n v="0"/>
    <n v="0"/>
    <n v="0"/>
    <n v="0"/>
    <n v="0"/>
    <n v="150000"/>
    <n v="0"/>
    <n v="150000"/>
  </r>
  <r>
    <x v="0"/>
    <s v="03"/>
    <x v="2"/>
    <s v="0307"/>
    <x v="7"/>
    <s v="030701"/>
    <x v="12"/>
    <x v="0"/>
    <x v="0"/>
    <n v="5"/>
    <x v="5"/>
    <x v="0"/>
    <x v="2"/>
    <x v="2"/>
    <s v="65"/>
    <x v="65"/>
    <s v="326"/>
    <s v="Arrendamiento de maquinaria, otros equipos y herramientas"/>
    <s v="32601"/>
    <x v="56"/>
    <s v="44"/>
    <x v="69"/>
    <x v="56"/>
    <s v="0011"/>
    <x v="10"/>
    <s v="0037"/>
    <s v="DIRECCIÓN DE TURISMO Y PROMOCIÓN A LAS T"/>
    <s v="ARRENDAMIENTO DE MAQUINARIA, OTROS EQUIPOS Y HERRAMIENTAS-RECURSOS FISCALES-LIMPIEZA DE MINAS DE BASALTO"/>
    <n v="560000"/>
    <n v="0"/>
    <n v="560000"/>
    <n v="559259.19999999995"/>
    <n v="0"/>
    <n v="0"/>
    <n v="0"/>
    <n v="0"/>
    <n v="740.80000000004657"/>
    <n v="0"/>
    <n v="560000"/>
  </r>
  <r>
    <x v="0"/>
    <s v="03"/>
    <x v="2"/>
    <s v="0307"/>
    <x v="7"/>
    <s v="030701"/>
    <x v="12"/>
    <x v="0"/>
    <x v="0"/>
    <n v="5"/>
    <x v="5"/>
    <x v="0"/>
    <x v="2"/>
    <x v="2"/>
    <s v="62"/>
    <x v="66"/>
    <s v="382"/>
    <s v="Gastos de orden social y cultural"/>
    <s v="38201"/>
    <x v="65"/>
    <s v="00"/>
    <x v="0"/>
    <x v="65"/>
    <s v="0011"/>
    <x v="10"/>
    <s v="0037"/>
    <s v="DIRECCIÓN DE TURISMO Y PROMOCIÓN A LAS T"/>
    <s v="GASTOS DE ORDEN  SOCIAL Y CULTURAL-RECURSOS FISCALES-SIN DESCRIPCIÓN PARA DESTINOS 00"/>
    <n v="1150000"/>
    <n v="0"/>
    <n v="1150000"/>
    <n v="0"/>
    <n v="0"/>
    <n v="0"/>
    <n v="0"/>
    <n v="0"/>
    <n v="1150000"/>
    <n v="0"/>
    <n v="1150000"/>
  </r>
  <r>
    <x v="0"/>
    <s v="03"/>
    <x v="2"/>
    <s v="0307"/>
    <x v="7"/>
    <s v="030701"/>
    <x v="12"/>
    <x v="0"/>
    <x v="0"/>
    <n v="5"/>
    <x v="5"/>
    <x v="0"/>
    <x v="2"/>
    <x v="2"/>
    <s v="62"/>
    <x v="66"/>
    <s v="382"/>
    <s v="Gastos de orden social y cultural"/>
    <s v="38201"/>
    <x v="65"/>
    <s v="57"/>
    <x v="70"/>
    <x v="65"/>
    <s v="0011"/>
    <x v="10"/>
    <s v="0037"/>
    <s v="DIRECCIÓN DE TURISMO Y PROMOCIÓN A LAS T"/>
    <s v="GASTOS DE ORDEN  SOCIAL Y CULTURAL-RECURSOS FISCALES-CIERRE ANUAL DE LA ESCUELA DE CHARRERIA"/>
    <n v="100000"/>
    <n v="0"/>
    <n v="100000"/>
    <n v="0"/>
    <n v="0"/>
    <n v="0"/>
    <n v="0"/>
    <n v="0"/>
    <n v="100000"/>
    <n v="0"/>
    <n v="100000"/>
  </r>
  <r>
    <x v="0"/>
    <s v="03"/>
    <x v="2"/>
    <s v="0307"/>
    <x v="7"/>
    <s v="030701"/>
    <x v="12"/>
    <x v="0"/>
    <x v="0"/>
    <n v="5"/>
    <x v="5"/>
    <x v="0"/>
    <x v="2"/>
    <x v="2"/>
    <s v="64"/>
    <x v="67"/>
    <s v="382"/>
    <s v="Gastos de orden social y cultural"/>
    <s v="38201"/>
    <x v="65"/>
    <s v="00"/>
    <x v="0"/>
    <x v="65"/>
    <s v="0011"/>
    <x v="10"/>
    <s v="0037"/>
    <s v="DIRECCIÓN DE TURISMO Y PROMOCIÓN A LAS T"/>
    <s v="GASTOS DE ORDEN  SOCIAL Y CULTURAL-RECURSOS FISCALES-SIN DESCRIPCIÓN PARA DESTINOS 00"/>
    <n v="1500000"/>
    <n v="-578840"/>
    <n v="921160"/>
    <n v="0"/>
    <n v="0"/>
    <n v="0"/>
    <n v="0"/>
    <n v="0"/>
    <n v="921160"/>
    <n v="578840"/>
    <n v="1500000"/>
  </r>
  <r>
    <x v="0"/>
    <s v="03"/>
    <x v="2"/>
    <s v="0307"/>
    <x v="7"/>
    <s v="030701"/>
    <x v="12"/>
    <x v="0"/>
    <x v="0"/>
    <n v="5"/>
    <x v="5"/>
    <x v="0"/>
    <x v="2"/>
    <x v="2"/>
    <s v="65"/>
    <x v="65"/>
    <s v="382"/>
    <s v="Gastos de orden social y cultural"/>
    <s v="38201"/>
    <x v="65"/>
    <s v="00"/>
    <x v="0"/>
    <x v="65"/>
    <s v="0011"/>
    <x v="10"/>
    <s v="0037"/>
    <s v="DIRECCIÓN DE TURISMO Y PROMOCIÓN A LAS T"/>
    <s v="GASTOS DE ORDEN  SOCIAL Y CULTURAL-RECURSOS FISCALES-SIN DESCRIPCIÓN PARA DESTINOS 00"/>
    <n v="0"/>
    <n v="578840"/>
    <n v="578840"/>
    <n v="578840"/>
    <n v="578840"/>
    <n v="0"/>
    <n v="0"/>
    <n v="0"/>
    <n v="0"/>
    <n v="0"/>
    <n v="578840"/>
  </r>
  <r>
    <x v="0"/>
    <s v="03"/>
    <x v="2"/>
    <s v="0307"/>
    <x v="7"/>
    <s v="030701"/>
    <x v="12"/>
    <x v="0"/>
    <x v="0"/>
    <n v="5"/>
    <x v="5"/>
    <x v="0"/>
    <x v="2"/>
    <x v="2"/>
    <s v="65"/>
    <x v="65"/>
    <s v="382"/>
    <s v="Gastos de orden social y cultural"/>
    <s v="38201"/>
    <x v="65"/>
    <s v="41"/>
    <x v="71"/>
    <x v="65"/>
    <s v="0011"/>
    <x v="10"/>
    <s v="0037"/>
    <s v="DIRECCIÓN DE TURISMO Y PROMOCIÓN A LAS T"/>
    <s v="GASTOS DE ORDEN  SOCIAL Y CULTURAL-RECURSOS FISCALES-ARBOL NAVIDEÑO Y PISTA HIELO"/>
    <n v="1500000"/>
    <n v="0"/>
    <n v="1500000"/>
    <n v="0"/>
    <n v="0"/>
    <n v="0"/>
    <n v="0"/>
    <n v="0"/>
    <n v="1500000"/>
    <n v="0"/>
    <n v="1500000"/>
  </r>
  <r>
    <x v="0"/>
    <s v="03"/>
    <x v="2"/>
    <s v="0307"/>
    <x v="7"/>
    <s v="030701"/>
    <x v="12"/>
    <x v="0"/>
    <x v="0"/>
    <n v="5"/>
    <x v="5"/>
    <x v="0"/>
    <x v="2"/>
    <x v="2"/>
    <s v="65"/>
    <x v="65"/>
    <s v="382"/>
    <s v="Gastos de orden social y cultural"/>
    <s v="38201"/>
    <x v="65"/>
    <s v="46"/>
    <x v="72"/>
    <x v="65"/>
    <s v="0011"/>
    <x v="10"/>
    <s v="0037"/>
    <s v="DIRECCIÓN DE TURISMO Y PROMOCIÓN A LAS T"/>
    <s v="GASTOS DE ORDEN  SOCIAL Y CULTURAL-RECURSOS FISCALES-FESTIVAL DEL MARIACHI"/>
    <n v="500000"/>
    <n v="0"/>
    <n v="500000"/>
    <n v="0"/>
    <n v="0"/>
    <n v="0"/>
    <n v="0"/>
    <n v="0"/>
    <n v="500000"/>
    <n v="0"/>
    <n v="500000"/>
  </r>
  <r>
    <x v="0"/>
    <s v="03"/>
    <x v="2"/>
    <s v="0307"/>
    <x v="7"/>
    <s v="030701"/>
    <x v="12"/>
    <x v="0"/>
    <x v="0"/>
    <n v="5"/>
    <x v="5"/>
    <x v="0"/>
    <x v="2"/>
    <x v="2"/>
    <s v="65"/>
    <x v="65"/>
    <s v="382"/>
    <s v="Gastos de orden social y cultural"/>
    <s v="38201"/>
    <x v="65"/>
    <s v="47"/>
    <x v="73"/>
    <x v="65"/>
    <s v="0011"/>
    <x v="10"/>
    <s v="0037"/>
    <s v="DIRECCIÓN DE TURISMO Y PROMOCIÓN A LAS T"/>
    <s v="GASTOS DE ORDEN  SOCIAL Y CULTURAL-RECURSOS FISCALES-CABALGATA"/>
    <n v="500000"/>
    <n v="0"/>
    <n v="500000"/>
    <n v="0"/>
    <n v="495200.01"/>
    <n v="0"/>
    <n v="0"/>
    <n v="0"/>
    <n v="500000"/>
    <n v="0"/>
    <n v="500000"/>
  </r>
  <r>
    <x v="0"/>
    <s v="03"/>
    <x v="2"/>
    <s v="0307"/>
    <x v="7"/>
    <s v="030701"/>
    <x v="12"/>
    <x v="0"/>
    <x v="0"/>
    <n v="5"/>
    <x v="5"/>
    <x v="0"/>
    <x v="2"/>
    <x v="2"/>
    <s v="65"/>
    <x v="65"/>
    <s v="382"/>
    <s v="Gastos de orden social y cultural"/>
    <s v="38201"/>
    <x v="65"/>
    <s v="48"/>
    <x v="74"/>
    <x v="65"/>
    <s v="0011"/>
    <x v="10"/>
    <s v="0037"/>
    <s v="DIRECCIÓN DE TURISMO Y PROMOCIÓN A LAS T"/>
    <s v="GASTOS DE ORDEN  SOCIAL Y CULTURAL-RECURSOS FISCALES-FESTIVAL DEL CEMPASUCHIL"/>
    <n v="387000"/>
    <n v="0"/>
    <n v="387000"/>
    <n v="0"/>
    <n v="0"/>
    <n v="0"/>
    <n v="0"/>
    <n v="0"/>
    <n v="387000"/>
    <n v="0"/>
    <n v="387000"/>
  </r>
  <r>
    <x v="0"/>
    <s v="03"/>
    <x v="2"/>
    <s v="0307"/>
    <x v="7"/>
    <s v="030701"/>
    <x v="12"/>
    <x v="0"/>
    <x v="0"/>
    <n v="5"/>
    <x v="5"/>
    <x v="0"/>
    <x v="2"/>
    <x v="2"/>
    <s v="65"/>
    <x v="65"/>
    <s v="382"/>
    <s v="Gastos de orden social y cultural"/>
    <s v="38201"/>
    <x v="65"/>
    <s v="52"/>
    <x v="75"/>
    <x v="65"/>
    <s v="0011"/>
    <x v="10"/>
    <s v="0037"/>
    <s v="DIRECCIÓN DE TURISMO Y PROMOCIÓN A LAS T"/>
    <s v="GASTOS DE ORDEN  SOCIAL Y CULTURAL-RECURSOS FISCALES-ROSCA DE REYES"/>
    <n v="250000"/>
    <n v="0"/>
    <n v="250000"/>
    <n v="0"/>
    <n v="0"/>
    <n v="0"/>
    <n v="0"/>
    <n v="0"/>
    <n v="250000"/>
    <n v="0"/>
    <n v="250000"/>
  </r>
  <r>
    <x v="0"/>
    <s v="03"/>
    <x v="2"/>
    <s v="0307"/>
    <x v="7"/>
    <s v="030701"/>
    <x v="12"/>
    <x v="0"/>
    <x v="0"/>
    <n v="5"/>
    <x v="5"/>
    <x v="0"/>
    <x v="2"/>
    <x v="2"/>
    <s v="65"/>
    <x v="65"/>
    <s v="382"/>
    <s v="Gastos de orden social y cultural"/>
    <s v="38201"/>
    <x v="65"/>
    <s v="54"/>
    <x v="76"/>
    <x v="65"/>
    <s v="0011"/>
    <x v="10"/>
    <s v="0037"/>
    <s v="DIRECCIÓN DE TURISMO Y PROMOCIÓN A LAS T"/>
    <s v="GASTOS DE ORDEN  SOCIAL Y CULTURAL-RECURSOS FISCALES-FESTIVAL DEL SABOR"/>
    <n v="240000"/>
    <n v="0"/>
    <n v="240000"/>
    <n v="0"/>
    <n v="0"/>
    <n v="0"/>
    <n v="0"/>
    <n v="0"/>
    <n v="240000"/>
    <n v="0"/>
    <n v="240000"/>
  </r>
  <r>
    <x v="0"/>
    <s v="03"/>
    <x v="2"/>
    <s v="0307"/>
    <x v="7"/>
    <s v="030701"/>
    <x v="12"/>
    <x v="0"/>
    <x v="0"/>
    <n v="5"/>
    <x v="5"/>
    <x v="0"/>
    <x v="2"/>
    <x v="2"/>
    <s v="65"/>
    <x v="65"/>
    <s v="382"/>
    <s v="Gastos de orden social y cultural"/>
    <s v="38201"/>
    <x v="65"/>
    <s v="55"/>
    <x v="77"/>
    <x v="65"/>
    <s v="0011"/>
    <x v="10"/>
    <s v="0037"/>
    <s v="DIRECCIÓN DE TURISMO Y PROMOCIÓN A LAS T"/>
    <s v="GASTOS DE ORDEN  SOCIAL Y CULTURAL-RECURSOS FISCALES-FERIA DE LAS FLORES"/>
    <n v="200000"/>
    <n v="0"/>
    <n v="200000"/>
    <n v="199636"/>
    <n v="0"/>
    <n v="0"/>
    <n v="0"/>
    <n v="0"/>
    <n v="364"/>
    <n v="0"/>
    <n v="200000"/>
  </r>
  <r>
    <x v="0"/>
    <s v="03"/>
    <x v="2"/>
    <s v="0307"/>
    <x v="7"/>
    <s v="030701"/>
    <x v="12"/>
    <x v="0"/>
    <x v="0"/>
    <n v="5"/>
    <x v="5"/>
    <x v="0"/>
    <x v="2"/>
    <x v="2"/>
    <s v="65"/>
    <x v="65"/>
    <s v="382"/>
    <s v="Gastos de orden social y cultural"/>
    <s v="38201"/>
    <x v="65"/>
    <s v="56"/>
    <x v="78"/>
    <x v="65"/>
    <s v="0011"/>
    <x v="10"/>
    <s v="0037"/>
    <s v="DIRECCIÓN DE TURISMO Y PROMOCIÓN A LAS T"/>
    <s v="GASTOS DE ORDEN  SOCIAL Y CULTURAL-RECURSOS FISCALES-FESTIVAL DEL TACO"/>
    <n v="196000"/>
    <n v="0"/>
    <n v="196000"/>
    <n v="0"/>
    <n v="0"/>
    <n v="0"/>
    <n v="0"/>
    <n v="0"/>
    <n v="196000"/>
    <n v="300000"/>
    <n v="496000"/>
  </r>
  <r>
    <x v="0"/>
    <s v="03"/>
    <x v="2"/>
    <s v="0307"/>
    <x v="7"/>
    <s v="030701"/>
    <x v="12"/>
    <x v="0"/>
    <x v="0"/>
    <n v="5"/>
    <x v="5"/>
    <x v="0"/>
    <x v="0"/>
    <x v="0"/>
    <s v="63"/>
    <x v="68"/>
    <s v="421"/>
    <s v="Transferencias otorgadas a entidades paraestatales no empresariales y no financieras"/>
    <s v="42101"/>
    <x v="41"/>
    <s v="00"/>
    <x v="0"/>
    <x v="41"/>
    <s v="0011"/>
    <x v="10"/>
    <s v="0037"/>
    <s v="DIRECCIÓN DE TURISMO Y PROMOCIÓN A LAS T"/>
    <s v="TRANSFERENCIAS OTORGADAS A ENTIDADES PARAESTATALES NO EMPRESARIALES Y NO FINANCIERAS-RECURSOS FISCALES-SIN DESCRIPCIÓN PARA DESTINOS 00"/>
    <n v="2000000"/>
    <n v="0"/>
    <n v="2000000"/>
    <n v="0"/>
    <n v="0"/>
    <n v="2000000"/>
    <n v="2000000"/>
    <n v="2000000"/>
    <n v="2000000"/>
    <n v="0"/>
    <n v="2000000"/>
  </r>
  <r>
    <x v="0"/>
    <s v="03"/>
    <x v="2"/>
    <s v="0307"/>
    <x v="7"/>
    <s v="030701"/>
    <x v="12"/>
    <x v="0"/>
    <x v="0"/>
    <n v="5"/>
    <x v="5"/>
    <x v="0"/>
    <x v="0"/>
    <x v="0"/>
    <s v="65"/>
    <x v="65"/>
    <s v="441"/>
    <s v="Ayudas sociales a personas"/>
    <s v="44101"/>
    <x v="0"/>
    <s v="00"/>
    <x v="0"/>
    <x v="0"/>
    <s v="0011"/>
    <x v="10"/>
    <s v="0037"/>
    <s v="DIRECCIÓN DE TURISMO Y PROMOCIÓN A LAS T"/>
    <s v="AYUDAS SOCIALES A PERSONAS-RECURSOS FISCALES-SIN DESCRIPCIÓN PARA DESTINOS 00"/>
    <n v="200000"/>
    <n v="0"/>
    <n v="200000"/>
    <n v="0"/>
    <n v="0"/>
    <n v="0"/>
    <n v="0"/>
    <n v="0"/>
    <n v="200000"/>
    <n v="0"/>
    <n v="200000"/>
  </r>
  <r>
    <x v="0"/>
    <s v="03"/>
    <x v="2"/>
    <s v="0307"/>
    <x v="7"/>
    <s v="030701"/>
    <x v="12"/>
    <x v="0"/>
    <x v="0"/>
    <n v="5"/>
    <x v="5"/>
    <x v="0"/>
    <x v="0"/>
    <x v="0"/>
    <s v="65"/>
    <x v="65"/>
    <s v="441"/>
    <s v="Ayudas sociales a personas"/>
    <s v="44101"/>
    <x v="0"/>
    <s v="58"/>
    <x v="79"/>
    <x v="0"/>
    <s v="0011"/>
    <x v="10"/>
    <s v="0037"/>
    <s v="DIRECCIÓN DE TURISMO Y PROMOCIÓN A LAS T"/>
    <s v="AYUDAS SOCIALES A PERSONAS-RECURSOS FISCALES-APOYO A LAS TRADICIONES"/>
    <n v="100000"/>
    <n v="0"/>
    <n v="100000"/>
    <n v="0"/>
    <n v="0"/>
    <n v="0"/>
    <n v="0"/>
    <n v="0"/>
    <n v="100000"/>
    <n v="0"/>
    <n v="100000"/>
  </r>
  <r>
    <x v="0"/>
    <s v="03"/>
    <x v="2"/>
    <s v="0308"/>
    <x v="8"/>
    <s v="030804"/>
    <x v="13"/>
    <x v="6"/>
    <x v="3"/>
    <n v="4"/>
    <x v="1"/>
    <x v="0"/>
    <x v="1"/>
    <x v="1"/>
    <s v="66"/>
    <x v="69"/>
    <s v="214"/>
    <s v="Materiales, útiles y equipos menores de tecnologías de la información y comunicaciones"/>
    <s v="21401"/>
    <x v="12"/>
    <s v="00"/>
    <x v="0"/>
    <x v="12"/>
    <s v="0012"/>
    <x v="11"/>
    <s v="0038"/>
    <s v="DESPACHO DE LA COORDINACIÓN GENERAL DE INTELIGENCIA E INNOVACIÓN SOCIAL"/>
    <s v="MATERIALES, ÚTILES Y EQUIPOS MENORES DE TECNOLOGÍAS DE LA INFORMACIÓN Y COMUNICACIONES-RECURSOS FISCALES-SIN DESCRIPCIÓN PARA DESTINOS 00"/>
    <n v="30000"/>
    <n v="0"/>
    <n v="30000"/>
    <n v="0"/>
    <n v="0"/>
    <n v="0"/>
    <n v="0"/>
    <n v="0"/>
    <n v="30000"/>
    <n v="0"/>
    <n v="30000"/>
  </r>
  <r>
    <x v="0"/>
    <s v="03"/>
    <x v="2"/>
    <s v="0308"/>
    <x v="8"/>
    <s v="030804"/>
    <x v="13"/>
    <x v="6"/>
    <x v="3"/>
    <n v="4"/>
    <x v="1"/>
    <x v="0"/>
    <x v="1"/>
    <x v="1"/>
    <s v="66"/>
    <x v="69"/>
    <s v="246"/>
    <s v="Material eléctrico y electrónico"/>
    <s v="24601"/>
    <x v="15"/>
    <s v="00"/>
    <x v="0"/>
    <x v="15"/>
    <s v="0012"/>
    <x v="11"/>
    <s v="0038"/>
    <s v="DESPACHO DE LA COORDINACIÓN GENERAL DE INTELIGENCIA E INNOVACIÓN SOCIAL"/>
    <s v="MATERIAL ELÉCTRICO Y ELECTRÓNICO-RECURSOS FISCALES-SIN DESCRIPCIÓN PARA DESTINOS 00"/>
    <n v="100000"/>
    <n v="0"/>
    <n v="100000"/>
    <n v="0"/>
    <n v="0"/>
    <n v="0"/>
    <n v="0"/>
    <n v="0"/>
    <n v="100000"/>
    <n v="0"/>
    <n v="100000"/>
  </r>
  <r>
    <x v="0"/>
    <s v="03"/>
    <x v="2"/>
    <s v="0308"/>
    <x v="8"/>
    <s v="030804"/>
    <x v="13"/>
    <x v="6"/>
    <x v="3"/>
    <n v="4"/>
    <x v="1"/>
    <x v="0"/>
    <x v="1"/>
    <x v="1"/>
    <s v="66"/>
    <x v="69"/>
    <s v="294"/>
    <s v="Refacciones y accesorios menores de equipo de cómputo y tecnologías de la información"/>
    <s v="29401"/>
    <x v="20"/>
    <s v="00"/>
    <x v="0"/>
    <x v="20"/>
    <s v="0012"/>
    <x v="11"/>
    <s v="0038"/>
    <s v="DESPACHO DE LA COORDINACIÓN GENERAL DE INTELIGENCIA E INNOVACIÓN SOCIAL"/>
    <s v="REFACCIONES Y ACCESORIOS MENORES DE EQUIPO DE CÓMPUTO Y TECNOLOGÍAS DE LA INFORMACIÓN-RECURSOS FISCALES-SIN DESCRIPCIÓN PARA DESTINOS 00"/>
    <n v="500000"/>
    <n v="0"/>
    <n v="500000"/>
    <n v="0"/>
    <n v="0"/>
    <n v="0"/>
    <n v="0"/>
    <n v="0"/>
    <n v="500000"/>
    <n v="0"/>
    <n v="500000"/>
  </r>
  <r>
    <x v="0"/>
    <s v="03"/>
    <x v="2"/>
    <s v="0308"/>
    <x v="8"/>
    <s v="030804"/>
    <x v="13"/>
    <x v="6"/>
    <x v="3"/>
    <n v="4"/>
    <x v="1"/>
    <x v="0"/>
    <x v="2"/>
    <x v="2"/>
    <s v="66"/>
    <x v="69"/>
    <s v="314"/>
    <s v="Telefonía tradicional"/>
    <s v="31401"/>
    <x v="53"/>
    <s v="00"/>
    <x v="0"/>
    <x v="53"/>
    <s v="0012"/>
    <x v="11"/>
    <s v="0038"/>
    <s v="DESPACHO DE LA COORDINACIÓN GENERAL DE INTELIGENCIA E INNOVACIÓN SOCIAL"/>
    <s v="TELEFONÍA TRADICIONAL-RECURSOS FISCALES-SIN DESCRIPCIÓN PARA DESTINOS 00"/>
    <n v="120000"/>
    <n v="0"/>
    <n v="120000"/>
    <n v="0"/>
    <n v="0"/>
    <n v="0"/>
    <n v="0"/>
    <n v="0"/>
    <n v="120000"/>
    <n v="0"/>
    <n v="120000"/>
  </r>
  <r>
    <x v="0"/>
    <s v="03"/>
    <x v="2"/>
    <s v="0308"/>
    <x v="8"/>
    <s v="030804"/>
    <x v="13"/>
    <x v="6"/>
    <x v="3"/>
    <n v="4"/>
    <x v="1"/>
    <x v="0"/>
    <x v="2"/>
    <x v="2"/>
    <s v="66"/>
    <x v="69"/>
    <s v="316"/>
    <s v="Servicios de telecomunicaciones y satélites"/>
    <s v="31601"/>
    <x v="54"/>
    <s v="00"/>
    <x v="0"/>
    <x v="54"/>
    <s v="0012"/>
    <x v="11"/>
    <s v="0038"/>
    <s v="DESPACHO DE LA COORDINACIÓN GENERAL DE INTELIGENCIA E INNOVACIÓN SOCIAL"/>
    <s v="SERVICIOS DE TELECOMUNICACIONES Y SATÉLITES-RECURSOS FISCALES-SIN DESCRIPCIÓN PARA DESTINOS 00"/>
    <n v="1150000"/>
    <n v="148000"/>
    <n v="1298000"/>
    <n v="139200.01999999999"/>
    <n v="0"/>
    <n v="0"/>
    <n v="0"/>
    <n v="0"/>
    <n v="1158799.98"/>
    <n v="0"/>
    <n v="1298000"/>
  </r>
  <r>
    <x v="0"/>
    <s v="03"/>
    <x v="2"/>
    <s v="0308"/>
    <x v="8"/>
    <s v="030804"/>
    <x v="13"/>
    <x v="6"/>
    <x v="3"/>
    <n v="4"/>
    <x v="1"/>
    <x v="0"/>
    <x v="2"/>
    <x v="2"/>
    <s v="66"/>
    <x v="69"/>
    <s v="317"/>
    <s v="Servicios de acceso de Internet, redes y procesamiento de información"/>
    <s v="31701"/>
    <x v="132"/>
    <s v="61"/>
    <x v="80"/>
    <x v="134"/>
    <s v="0012"/>
    <x v="11"/>
    <s v="0038"/>
    <s v="DESPACHO DE LA COORDINACIÓN GENERAL DE INTELIGENCIA E INNOVACIÓN SOCIAL"/>
    <s v="SERVICIOS DE ACCESO DE INTERNET, REDES Y PROCESAMIENTO DE INFORMACIÓN-RECURSOS FISCALES-C4"/>
    <n v="6000000"/>
    <n v="15000000"/>
    <n v="21000000"/>
    <n v="0"/>
    <n v="0"/>
    <n v="0"/>
    <n v="0"/>
    <n v="0"/>
    <n v="21000000"/>
    <n v="0"/>
    <n v="21000000"/>
  </r>
  <r>
    <x v="7"/>
    <s v="03"/>
    <x v="2"/>
    <s v="0308"/>
    <x v="8"/>
    <s v="030804"/>
    <x v="13"/>
    <x v="6"/>
    <x v="3"/>
    <n v="4"/>
    <x v="1"/>
    <x v="0"/>
    <x v="2"/>
    <x v="2"/>
    <s v="66"/>
    <x v="69"/>
    <s v="317"/>
    <s v="Servicios de acceso de Internet, redes y procesamiento de información"/>
    <s v="31701"/>
    <x v="132"/>
    <s v="64"/>
    <x v="80"/>
    <x v="134"/>
    <s v="0012"/>
    <x v="11"/>
    <s v="0038"/>
    <s v="DESPACHO DE LA COORDINACIÓN GENERAL DE INTELIGENCIA E INNOVACIÓN SOCIAL"/>
    <s v="SERVICIOS DE ACCESO DE INTERNET, REDES Y PROCESAMIENTO DE INFORMACIÓN-RECURSOS FEDERALES-C4"/>
    <n v="40000000"/>
    <n v="0"/>
    <n v="40000000"/>
    <n v="139200.01999999999"/>
    <n v="0"/>
    <n v="0"/>
    <n v="0"/>
    <n v="0"/>
    <n v="39860799.979999997"/>
    <n v="1250000"/>
    <n v="41250000"/>
  </r>
  <r>
    <x v="0"/>
    <s v="03"/>
    <x v="2"/>
    <s v="0308"/>
    <x v="8"/>
    <s v="030804"/>
    <x v="13"/>
    <x v="6"/>
    <x v="3"/>
    <n v="4"/>
    <x v="1"/>
    <x v="0"/>
    <x v="2"/>
    <x v="2"/>
    <s v="66"/>
    <x v="69"/>
    <s v="323"/>
    <s v="Arrendamiento de mobiliario y equipo de administración, educacional y recreativo"/>
    <s v="32301"/>
    <x v="133"/>
    <s v="60"/>
    <x v="81"/>
    <x v="135"/>
    <s v="0012"/>
    <x v="11"/>
    <s v="0038"/>
    <s v="DESPACHO DE LA COORDINACIÓN GENERAL DE INTELIGENCIA E INNOVACIÓN SOCIAL"/>
    <s v="ARRENDAMIENTO DE MOBILIARIO Y EQUIPO DE ADMINISTRACIÓN, EDUCACIONAL Y RECREATIVO-RECURSOS FISCALES-MULTIANUAL 11"/>
    <n v="37000000"/>
    <n v="0"/>
    <n v="37000000"/>
    <n v="0"/>
    <n v="19479204.859999999"/>
    <n v="0"/>
    <n v="0"/>
    <n v="0"/>
    <n v="37000000"/>
    <n v="0"/>
    <n v="37000000"/>
  </r>
  <r>
    <x v="0"/>
    <s v="03"/>
    <x v="2"/>
    <s v="0308"/>
    <x v="8"/>
    <s v="030804"/>
    <x v="13"/>
    <x v="6"/>
    <x v="3"/>
    <n v="4"/>
    <x v="1"/>
    <x v="0"/>
    <x v="2"/>
    <x v="2"/>
    <s v="66"/>
    <x v="69"/>
    <s v="323"/>
    <s v="Arrendamiento de mobiliario y equipo de administración, educacional y recreativo"/>
    <s v="32301"/>
    <x v="133"/>
    <s v="62"/>
    <x v="82"/>
    <x v="135"/>
    <s v="0012"/>
    <x v="11"/>
    <s v="0038"/>
    <s v="DESPACHO DE LA COORDINACIÓN GENERAL DE INTELIGENCIA E INNOVACIÓN SOCIAL"/>
    <s v="ARRENDAMIENTO DE MOBILIARIO Y EQUIPO DE ADMINISTRACIÓN, EDUCACIONAL Y RECREATIVO-RECURSOS FISCALES-MULTIANUAL 16"/>
    <n v="4200000"/>
    <n v="0"/>
    <n v="4200000"/>
    <n v="0"/>
    <n v="4199999.87"/>
    <n v="0"/>
    <n v="0"/>
    <n v="0"/>
    <n v="4200000"/>
    <n v="0"/>
    <n v="4200000"/>
  </r>
  <r>
    <x v="0"/>
    <s v="03"/>
    <x v="2"/>
    <s v="0308"/>
    <x v="8"/>
    <s v="030804"/>
    <x v="13"/>
    <x v="6"/>
    <x v="3"/>
    <n v="4"/>
    <x v="1"/>
    <x v="0"/>
    <x v="2"/>
    <x v="2"/>
    <s v="66"/>
    <x v="69"/>
    <s v="333"/>
    <s v="Servicios de consultoría administrativa, procesos, técnica y en tecnologías de la información"/>
    <s v="33301"/>
    <x v="23"/>
    <s v="00"/>
    <x v="0"/>
    <x v="23"/>
    <s v="0012"/>
    <x v="11"/>
    <s v="0038"/>
    <s v="DESPACHO DE LA COORDINACIÓN GENERAL DE INTELIGENCIA E INNOVACIÓN SOCIAL"/>
    <s v="SERVICIOS DE CONSULTORÍA ADMINISTRATIVA, PROCESOS, TÉCNICA Y EN TECNOLOGÍAS DE LA INFORMACIÓN-RECURSOS FISCALES-SIN DESCRIPCIÓN PARA DESTINOS 00"/>
    <n v="5150000"/>
    <n v="0"/>
    <n v="5150000"/>
    <n v="2695144.83"/>
    <n v="0"/>
    <n v="0"/>
    <n v="0"/>
    <n v="0"/>
    <n v="2454855.17"/>
    <n v="0"/>
    <n v="5150000"/>
  </r>
  <r>
    <x v="0"/>
    <s v="03"/>
    <x v="2"/>
    <s v="0308"/>
    <x v="8"/>
    <s v="030804"/>
    <x v="13"/>
    <x v="6"/>
    <x v="3"/>
    <n v="4"/>
    <x v="1"/>
    <x v="0"/>
    <x v="2"/>
    <x v="2"/>
    <s v="66"/>
    <x v="69"/>
    <s v="339"/>
    <s v="Servicios profesionales, científicos y técnicos integrales"/>
    <s v="33901"/>
    <x v="25"/>
    <s v="00"/>
    <x v="0"/>
    <x v="25"/>
    <s v="0012"/>
    <x v="11"/>
    <s v="0038"/>
    <s v="DESPACHO DE LA COORDINACIÓN GENERAL DE INTELIGENCIA E INNOVACIÓN SOCIAL"/>
    <s v="SERVICIOS PROFESIONALES, CIENTÍFICOS Y TÉCNICOS INTEGRALES-RECURSOS FISCALES-SIN DESCRIPCIÓN PARA DESTINOS 00"/>
    <n v="1800000"/>
    <n v="-148000"/>
    <n v="1652000"/>
    <n v="8274.66"/>
    <n v="0"/>
    <n v="0"/>
    <n v="0"/>
    <n v="0"/>
    <n v="1643725.34"/>
    <n v="0"/>
    <n v="1652000"/>
  </r>
  <r>
    <x v="0"/>
    <s v="03"/>
    <x v="2"/>
    <s v="0308"/>
    <x v="8"/>
    <s v="030804"/>
    <x v="13"/>
    <x v="6"/>
    <x v="3"/>
    <n v="4"/>
    <x v="1"/>
    <x v="0"/>
    <x v="2"/>
    <x v="2"/>
    <s v="66"/>
    <x v="69"/>
    <s v="352"/>
    <s v="Instalación, reparación y mantenimiento de mobiliario y equipo de administración, educacional y recreativo"/>
    <s v="35201"/>
    <x v="62"/>
    <s v="00"/>
    <x v="0"/>
    <x v="62"/>
    <s v="0012"/>
    <x v="11"/>
    <s v="0038"/>
    <s v="DESPACHO DE LA COORDINACIÓN GENERAL DE INTELIGENCIA E INNOVACIÓN SOCIAL"/>
    <s v="INSTALACIÓN, REPARACIÓN Y MANTENIMIENTO DE MOBILIARIO Y EQUIPO DE ADMINISTRACIÓN, EDUCACIONAL Y RECREATIVO-RECURSOS FISCALES-SIN DESCRIPCIÓN PARA DESTINOS 00"/>
    <n v="30000"/>
    <n v="0"/>
    <n v="30000"/>
    <n v="0"/>
    <n v="0"/>
    <n v="0"/>
    <n v="0"/>
    <n v="0"/>
    <n v="30000"/>
    <n v="0"/>
    <n v="30000"/>
  </r>
  <r>
    <x v="0"/>
    <s v="03"/>
    <x v="2"/>
    <s v="0308"/>
    <x v="8"/>
    <s v="030804"/>
    <x v="13"/>
    <x v="6"/>
    <x v="3"/>
    <n v="4"/>
    <x v="1"/>
    <x v="0"/>
    <x v="2"/>
    <x v="2"/>
    <s v="66"/>
    <x v="69"/>
    <s v="353"/>
    <s v="Instalación, reparación y mantenimiento de equipo de cómputo y tecnología de la información"/>
    <s v="35301"/>
    <x v="134"/>
    <s v="00"/>
    <x v="0"/>
    <x v="136"/>
    <s v="0012"/>
    <x v="11"/>
    <s v="0038"/>
    <s v="DESPACHO DE LA COORDINACIÓN GENERAL DE INTELIGENCIA E INNOVACIÓN SOCIAL"/>
    <s v="INSTALACIÓN, REPARACIÓN Y MANTENIMIENTO DE EQUIPO DE CÓMPUTO Y TECNOLOGÍA DE LA INFORMACIÓN-RECURSOS FISCALES-SIN DESCRIPCIÓN PARA DESTINOS 00"/>
    <n v="1500000"/>
    <n v="0"/>
    <n v="1500000"/>
    <n v="0"/>
    <n v="0"/>
    <n v="0"/>
    <n v="0"/>
    <n v="0"/>
    <n v="1500000"/>
    <n v="3900000"/>
    <n v="5400000"/>
  </r>
  <r>
    <x v="0"/>
    <s v="03"/>
    <x v="2"/>
    <s v="0308"/>
    <x v="8"/>
    <s v="030804"/>
    <x v="13"/>
    <x v="6"/>
    <x v="3"/>
    <n v="4"/>
    <x v="1"/>
    <x v="1"/>
    <x v="3"/>
    <x v="3"/>
    <s v="66"/>
    <x v="69"/>
    <s v="521"/>
    <s v="Equipos y aparatos audiovisuales"/>
    <s v="52101"/>
    <x v="117"/>
    <s v="00"/>
    <x v="0"/>
    <x v="119"/>
    <s v="0012"/>
    <x v="11"/>
    <s v="0038"/>
    <s v="DESPACHO DE LA COORDINACIÓN GENERAL DE INTELIGENCIA E INNOVACIÓN SOCIAL"/>
    <s v="EQUIPOS Y APARATOS AUDIOVISUALES-RECURSOS FISCALES-SIN DESCRIPCIÓN PARA DESTINOS 00"/>
    <n v="100000"/>
    <n v="0"/>
    <n v="100000"/>
    <n v="0"/>
    <n v="0"/>
    <n v="0"/>
    <n v="0"/>
    <n v="0"/>
    <n v="100000"/>
    <n v="0"/>
    <n v="100000"/>
  </r>
  <r>
    <x v="0"/>
    <s v="03"/>
    <x v="2"/>
    <s v="0308"/>
    <x v="8"/>
    <s v="030804"/>
    <x v="13"/>
    <x v="6"/>
    <x v="3"/>
    <n v="4"/>
    <x v="1"/>
    <x v="1"/>
    <x v="3"/>
    <x v="3"/>
    <s v="66"/>
    <x v="69"/>
    <s v="565"/>
    <s v="Equipo de comunicación y telecomunicación"/>
    <s v="56501"/>
    <x v="104"/>
    <s v="00"/>
    <x v="0"/>
    <x v="105"/>
    <s v="0012"/>
    <x v="11"/>
    <s v="0038"/>
    <s v="DESPACHO DE LA COORDINACIÓN GENERAL DE INTELIGENCIA E INNOVACIÓN SOCIAL"/>
    <s v="EQUIPO DE COMUNICACIÓN Y TELECOMUNICACIÓN-RECURSOS FISCALES-SIN DESCRIPCIÓN PARA DESTINOS 00"/>
    <n v="1500000"/>
    <n v="0"/>
    <n v="1500000"/>
    <n v="0"/>
    <n v="0"/>
    <n v="0"/>
    <n v="0"/>
    <n v="0"/>
    <n v="1500000"/>
    <n v="0"/>
    <n v="1500000"/>
  </r>
  <r>
    <x v="0"/>
    <s v="03"/>
    <x v="2"/>
    <s v="0308"/>
    <x v="8"/>
    <s v="030804"/>
    <x v="13"/>
    <x v="6"/>
    <x v="3"/>
    <n v="4"/>
    <x v="1"/>
    <x v="1"/>
    <x v="3"/>
    <x v="3"/>
    <s v="66"/>
    <x v="69"/>
    <s v="565"/>
    <s v="Equipo de comunicación y telecomunicación"/>
    <s v="56501"/>
    <x v="104"/>
    <s v="78"/>
    <x v="83"/>
    <x v="105"/>
    <s v="0012"/>
    <x v="11"/>
    <s v="0038"/>
    <s v="DESPACHO DE LA COORDINACIÓN GENERAL DE INTELIGENCIA E INNOVACIÓN SOCIAL"/>
    <s v="EQUIPO DE COMUNICACIÓN Y TELECOMUNICACIÓN-RECURSOS FISCALES-ANTENAS"/>
    <n v="0"/>
    <n v="5000000"/>
    <n v="5000000"/>
    <n v="0"/>
    <n v="0"/>
    <n v="0"/>
    <n v="0"/>
    <n v="0"/>
    <n v="5000000"/>
    <n v="-3900000"/>
    <n v="1100000"/>
  </r>
  <r>
    <x v="0"/>
    <s v="03"/>
    <x v="2"/>
    <s v="0308"/>
    <x v="8"/>
    <s v="030804"/>
    <x v="13"/>
    <x v="6"/>
    <x v="3"/>
    <n v="4"/>
    <x v="1"/>
    <x v="1"/>
    <x v="3"/>
    <x v="3"/>
    <s v="66"/>
    <x v="69"/>
    <s v="569"/>
    <s v="Otros equipos"/>
    <s v="56901"/>
    <x v="105"/>
    <s v="59"/>
    <x v="50"/>
    <x v="106"/>
    <s v="0012"/>
    <x v="11"/>
    <s v="0038"/>
    <s v="DESPACHO DE LA COORDINACIÓN GENERAL DE INTELIGENCIA E INNOVACIÓN SOCIAL"/>
    <s v="OTROS EQUIPOS-RECURSOS FISCALES-C5"/>
    <n v="145000000"/>
    <n v="0"/>
    <n v="145000000"/>
    <n v="0"/>
    <n v="144999999.77000001"/>
    <n v="0"/>
    <n v="0"/>
    <n v="0"/>
    <n v="145000000"/>
    <n v="0"/>
    <n v="145000000"/>
  </r>
  <r>
    <x v="0"/>
    <s v="03"/>
    <x v="2"/>
    <s v="0308"/>
    <x v="8"/>
    <s v="030804"/>
    <x v="13"/>
    <x v="6"/>
    <x v="3"/>
    <n v="4"/>
    <x v="1"/>
    <x v="1"/>
    <x v="3"/>
    <x v="3"/>
    <s v="66"/>
    <x v="69"/>
    <s v="591"/>
    <s v="Software"/>
    <s v="59101"/>
    <x v="36"/>
    <s v="00"/>
    <x v="0"/>
    <x v="36"/>
    <s v="0012"/>
    <x v="11"/>
    <s v="0038"/>
    <s v="DESPACHO DE LA COORDINACIÓN GENERAL DE INTELIGENCIA E INNOVACIÓN SOCIAL"/>
    <s v="SOFTWARE-RECURSOS FISCALES-SIN DESCRIPCIÓN PARA DESTINOS 00"/>
    <n v="9650000"/>
    <n v="0"/>
    <n v="9650000"/>
    <n v="0"/>
    <n v="0"/>
    <n v="0"/>
    <n v="0"/>
    <n v="0"/>
    <n v="9650000"/>
    <n v="0"/>
    <n v="9650000"/>
  </r>
  <r>
    <x v="0"/>
    <s v="03"/>
    <x v="2"/>
    <s v="0308"/>
    <x v="8"/>
    <s v="030804"/>
    <x v="13"/>
    <x v="6"/>
    <x v="3"/>
    <n v="4"/>
    <x v="1"/>
    <x v="1"/>
    <x v="3"/>
    <x v="3"/>
    <s v="66"/>
    <x v="69"/>
    <s v="591"/>
    <s v="Software"/>
    <s v="59101"/>
    <x v="36"/>
    <s v="63"/>
    <x v="84"/>
    <x v="36"/>
    <s v="0012"/>
    <x v="11"/>
    <s v="0038"/>
    <s v="DESPACHO DE LA COORDINACIÓN GENERAL DE INTELIGENCIA E INNOVACIÓN SOCIAL"/>
    <s v="SOFTWARE-RECURSOS FISCALES-SOFTWARE CONTABLE"/>
    <n v="1400000"/>
    <n v="0"/>
    <n v="1400000"/>
    <n v="0"/>
    <n v="0"/>
    <n v="0"/>
    <n v="0"/>
    <n v="0"/>
    <n v="1400000"/>
    <n v="0"/>
    <n v="1400000"/>
  </r>
  <r>
    <x v="0"/>
    <s v="03"/>
    <x v="2"/>
    <s v="0308"/>
    <x v="8"/>
    <s v="030804"/>
    <x v="13"/>
    <x v="6"/>
    <x v="3"/>
    <n v="4"/>
    <x v="1"/>
    <x v="1"/>
    <x v="3"/>
    <x v="3"/>
    <s v="66"/>
    <x v="69"/>
    <s v="597"/>
    <s v="Licencias informáticas e intelectuales"/>
    <s v="59701"/>
    <x v="37"/>
    <s v="00"/>
    <x v="0"/>
    <x v="37"/>
    <s v="0012"/>
    <x v="11"/>
    <s v="0038"/>
    <s v="DESPACHO DE LA COORDINACIÓN GENERAL DE INTELIGENCIA E INNOVACIÓN SOCIAL"/>
    <s v="LICENCIAS INFORMÁTICAS E INTELECTUALES-RECURSOS FISCALES-SIN DESCRIPCIÓN PARA DESTINOS 00"/>
    <n v="10000000"/>
    <n v="0"/>
    <n v="10000000"/>
    <n v="795735.48"/>
    <n v="522000"/>
    <n v="0"/>
    <n v="0"/>
    <n v="0"/>
    <n v="9204264.5199999996"/>
    <n v="0"/>
    <n v="10000000"/>
  </r>
  <r>
    <x v="0"/>
    <s v="02"/>
    <x v="1"/>
    <s v="0206"/>
    <x v="9"/>
    <s v="020608"/>
    <x v="14"/>
    <x v="0"/>
    <x v="0"/>
    <n v="2"/>
    <x v="3"/>
    <x v="0"/>
    <x v="0"/>
    <x v="0"/>
    <s v="67"/>
    <x v="70"/>
    <s v="421"/>
    <s v="Transferencias otorgadas a entidades paraestatales no empresariales y no financieras"/>
    <s v="42101"/>
    <x v="41"/>
    <s v="00"/>
    <x v="0"/>
    <x v="41"/>
    <s v="0013"/>
    <x v="12"/>
    <s v="0039"/>
    <s v="CENTRO DE ESTIMULACIÓN PARA PERSONAS CON"/>
    <s v="TRANSFERENCIAS OTORGADAS A ENTIDADES PARAESTATALES NO EMPRESARIALES Y NO FINANCIERAS-RECURSOS FISCALES-SIN DESCRIPCIÓN PARA DESTINOS 00"/>
    <n v="14767344.140000001"/>
    <n v="0"/>
    <n v="14767344.140000001"/>
    <n v="0"/>
    <n v="0"/>
    <n v="0"/>
    <n v="1230612.01"/>
    <n v="1230612.01"/>
    <n v="14767344.140000001"/>
    <n v="0"/>
    <n v="14767344.140000001"/>
  </r>
  <r>
    <x v="0"/>
    <s v="02"/>
    <x v="1"/>
    <s v="0204"/>
    <x v="5"/>
    <s v="020401"/>
    <x v="15"/>
    <x v="0"/>
    <x v="0"/>
    <n v="2"/>
    <x v="3"/>
    <x v="0"/>
    <x v="0"/>
    <x v="0"/>
    <s v="68"/>
    <x v="71"/>
    <s v="421"/>
    <s v="Transferencias otorgadas a entidades paraestatales no empresariales y no financieras"/>
    <s v="42101"/>
    <x v="41"/>
    <s v="00"/>
    <x v="0"/>
    <x v="41"/>
    <s v="0014"/>
    <x v="13"/>
    <s v="0040"/>
    <s v="CONSEJO MUNICIPAL DEL DEPORTE"/>
    <s v="TRANSFERENCIAS OTORGADAS A ENTIDADES PARAESTATALES NO EMPRESARIALES Y NO FINANCIERAS-RECURSOS FISCALES-SIN DESCRIPCIÓN PARA DESTINOS 00"/>
    <n v="20803650"/>
    <n v="0"/>
    <n v="20803650"/>
    <n v="0"/>
    <n v="0"/>
    <n v="1778001.05"/>
    <n v="3557160.02"/>
    <n v="3557160.02"/>
    <n v="20803650"/>
    <n v="3000000"/>
    <n v="23803650"/>
  </r>
  <r>
    <x v="0"/>
    <s v="02"/>
    <x v="1"/>
    <s v="0204"/>
    <x v="5"/>
    <s v="020401"/>
    <x v="15"/>
    <x v="0"/>
    <x v="0"/>
    <n v="1"/>
    <x v="2"/>
    <x v="0"/>
    <x v="0"/>
    <x v="0"/>
    <s v="69"/>
    <x v="72"/>
    <s v="421"/>
    <s v="Transferencias otorgadas a entidades paraestatales no empresariales y no financieras"/>
    <s v="42101"/>
    <x v="41"/>
    <s v="00"/>
    <x v="0"/>
    <x v="41"/>
    <s v="0015"/>
    <x v="14"/>
    <s v="0041"/>
    <s v="INSTITUTO DE ALTERNATIVAS PARA LOS JÓVEN"/>
    <s v="TRANSFERENCIAS OTORGADAS A ENTIDADES PARAESTATALES NO EMPRESARIALES Y NO FINANCIERAS-RECURSOS FISCALES-SIN DESCRIPCIÓN PARA DESTINOS 00"/>
    <n v="9828000"/>
    <n v="0"/>
    <n v="9828000"/>
    <n v="0"/>
    <n v="0"/>
    <n v="13491.39"/>
    <n v="27334.92"/>
    <n v="27334.92"/>
    <n v="9828000"/>
    <n v="1000000"/>
    <n v="10828000"/>
  </r>
  <r>
    <x v="0"/>
    <s v="02"/>
    <x v="1"/>
    <s v="0206"/>
    <x v="9"/>
    <s v="020608"/>
    <x v="14"/>
    <x v="0"/>
    <x v="0"/>
    <n v="1"/>
    <x v="2"/>
    <x v="0"/>
    <x v="0"/>
    <x v="0"/>
    <s v="70"/>
    <x v="73"/>
    <s v="421"/>
    <s v="Transferencias otorgadas a entidades paraestatales no empresariales y no financieras"/>
    <s v="42101"/>
    <x v="41"/>
    <s v="00"/>
    <x v="0"/>
    <x v="41"/>
    <s v="0016"/>
    <x v="15"/>
    <s v="0042"/>
    <s v="INSTITUTO MUNICIPAL DE LA MUJER TLAJOMUL"/>
    <s v="TRANSFERENCIAS OTORGADAS A ENTIDADES PARAESTATALES NO EMPRESARIALES Y NO FINANCIERAS-RECURSOS FISCALES-SIN DESCRIPCIÓN PARA DESTINOS 00"/>
    <n v="7750016.75"/>
    <n v="0"/>
    <n v="7750016.75"/>
    <n v="0"/>
    <n v="0"/>
    <n v="1819459.21"/>
    <n v="1839619.25"/>
    <n v="1039619.25"/>
    <n v="7750016.75"/>
    <n v="0"/>
    <n v="7750016.75"/>
  </r>
  <r>
    <x v="0"/>
    <s v="02"/>
    <x v="1"/>
    <s v="0206"/>
    <x v="9"/>
    <s v="020603"/>
    <x v="16"/>
    <x v="0"/>
    <x v="0"/>
    <n v="1"/>
    <x v="2"/>
    <x v="0"/>
    <x v="0"/>
    <x v="0"/>
    <s v="71"/>
    <x v="74"/>
    <s v="421"/>
    <s v="Transferencias otorgadas a entidades paraestatales no empresariales y no financieras"/>
    <s v="42101"/>
    <x v="41"/>
    <s v="00"/>
    <x v="0"/>
    <x v="41"/>
    <s v="0017"/>
    <x v="16"/>
    <s v="0043"/>
    <s v="SISTEMA INTEGRAL PARA EL DESARROLLO DE L"/>
    <s v="TRANSFERENCIAS OTORGADAS A ENTIDADES PARAESTATALES NO EMPRESARIALES Y NO FINANCIERAS-RECURSOS FISCALES-SIN DESCRIPCIÓN PARA DESTINOS 00"/>
    <n v="99750000"/>
    <n v="0"/>
    <n v="99750000"/>
    <n v="0"/>
    <n v="0"/>
    <n v="16625000"/>
    <n v="16625000"/>
    <n v="16625000"/>
    <n v="99750000"/>
    <n v="6800000"/>
    <n v="106550000"/>
  </r>
  <r>
    <x v="0"/>
    <s v="01"/>
    <x v="0"/>
    <s v="0103"/>
    <x v="0"/>
    <s v="010304"/>
    <x v="0"/>
    <x v="7"/>
    <x v="6"/>
    <n v="4"/>
    <x v="1"/>
    <x v="0"/>
    <x v="2"/>
    <x v="2"/>
    <s v="72"/>
    <x v="75"/>
    <s v="331"/>
    <s v="Servicios legales, de contabilidad, auditoría y relacionados"/>
    <s v="33101"/>
    <x v="4"/>
    <s v="00"/>
    <x v="0"/>
    <x v="4"/>
    <s v="0019"/>
    <x v="17"/>
    <s v="0045"/>
    <s v="ORGANO INTERNO DE CONTROL"/>
    <s v="SERVICIOS LEGALES, DE CONTABILIDAD, AUDITORÍA Y RELACIONADOS-RECURSOS FISCALES-SIN DESCRIPCIÓN PARA DESTINOS 00"/>
    <n v="0"/>
    <n v="1500000"/>
    <n v="1500000"/>
    <n v="293538.03000000003"/>
    <n v="0"/>
    <n v="0"/>
    <n v="0"/>
    <n v="0"/>
    <n v="1206461.97"/>
    <n v="0"/>
    <n v="1500000"/>
  </r>
  <r>
    <x v="0"/>
    <s v="01"/>
    <x v="0"/>
    <s v="0103"/>
    <x v="0"/>
    <s v="010304"/>
    <x v="0"/>
    <x v="7"/>
    <x v="6"/>
    <n v="4"/>
    <x v="1"/>
    <x v="0"/>
    <x v="2"/>
    <x v="2"/>
    <s v="72"/>
    <x v="75"/>
    <s v="334"/>
    <s v="Servicios de capacitación"/>
    <s v="33401"/>
    <x v="58"/>
    <s v="00"/>
    <x v="0"/>
    <x v="58"/>
    <s v="0019"/>
    <x v="17"/>
    <s v="0045"/>
    <s v="ORGANO INTERNO DE CONTROL"/>
    <s v="SERVICIOS DE CAPACITACIÓN-RECURSOS FISCALES-SIN DESCRIPCIÓN PARA DESTINOS 00"/>
    <n v="0"/>
    <n v="500000"/>
    <n v="500000"/>
    <n v="0"/>
    <n v="0"/>
    <n v="0"/>
    <n v="0"/>
    <n v="0"/>
    <n v="500000"/>
    <n v="0"/>
    <n v="500000"/>
  </r>
  <r>
    <x v="0"/>
    <s v="02"/>
    <x v="1"/>
    <s v="0203"/>
    <x v="2"/>
    <s v="020301"/>
    <x v="4"/>
    <x v="0"/>
    <x v="0"/>
    <n v="2"/>
    <x v="3"/>
    <x v="0"/>
    <x v="0"/>
    <x v="0"/>
    <n v="74"/>
    <x v="76"/>
    <n v="421"/>
    <s v="Transferencias otorgadas a entidades paraestatales no empresariales y no financieras"/>
    <n v="42101"/>
    <x v="41"/>
    <s v="00"/>
    <x v="0"/>
    <x v="41"/>
    <s v="0020"/>
    <x v="18"/>
    <s v="0047"/>
    <s v="SERVICIOS DE SALUD DEL MUNICIPIO DE TLAJOMULCO DE ZUÑIGA, JALISCO"/>
    <s v="TRANSFERENCIAS OTORGADAS A ENTIDADES PARAESTATALES NO EMPRESARIALES Y NO FINANCIERAS-RECURSOS FISCALES-SIN DESCRIPCIÓN PARA DESTINOS 00"/>
    <n v="0"/>
    <n v="225000000"/>
    <n v="225000000"/>
    <n v="0"/>
    <n v="0"/>
    <n v="0"/>
    <n v="0"/>
    <n v="0"/>
    <n v="225000000"/>
    <n v="0"/>
    <n v="22500000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9">
  <r>
    <s v="544110010011"/>
    <n v="5"/>
    <s v="441"/>
    <s v="1"/>
    <s v="0"/>
    <s v="01"/>
    <s v="00"/>
    <n v="11"/>
    <s v="1.1-00-26"/>
    <s v="54411001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6"/>
    <s v="TLAJO A FUTURO"/>
    <s v="GASTO CORRIENTE"/>
    <n v="4000"/>
    <s v="TRANSFERENCIAS, ASIGNACIONES, SUBSIDIOS Y OTRAS AYUDAS"/>
    <s v="01"/>
    <s v="DESPACHO DE LA OFICINA DE LA PRESIDENCIA MUNICIPAL"/>
    <s v="441"/>
    <s v="Ayudas sociales a personas"/>
    <x v="0"/>
    <x v="0"/>
    <x v="0"/>
    <x v="0"/>
    <x v="0"/>
    <x v="0"/>
    <x v="0"/>
    <x v="0"/>
    <x v="0"/>
    <s v="AYUDAS SOCIALES A PERSONAS-RECURSOS FISCALES-SIN DESCRIPCIÓN PARA DESTINOS 00"/>
    <n v="3800000"/>
    <n v="0"/>
    <n v="3800000"/>
    <n v="0"/>
    <n v="0"/>
    <n v="180000"/>
    <n v="206000"/>
    <n v="206000"/>
    <n v="3800000"/>
    <n v="0"/>
    <n v="3800000"/>
  </r>
  <r>
    <s v="544510010411"/>
    <n v="5"/>
    <s v="445"/>
    <s v="1"/>
    <s v="0"/>
    <s v="01"/>
    <s v="04"/>
    <n v="11"/>
    <s v="1.1-00-26"/>
    <s v="5445100104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6"/>
    <s v="TLAJO A FUTURO"/>
    <s v="GASTO CORRIENTE"/>
    <n v="4000"/>
    <s v="TRANSFERENCIAS, ASIGNACIONES, SUBSIDIOS Y OTRAS AYUDAS"/>
    <s v="01"/>
    <s v="DESPACHO DE LA OFICINA DE LA PRESIDENCIA MUNICIPAL"/>
    <s v="445"/>
    <s v="Ayudas sociales a instituciones sin fines de lucro"/>
    <x v="1"/>
    <x v="1"/>
    <x v="1"/>
    <x v="1"/>
    <x v="1"/>
    <x v="0"/>
    <x v="0"/>
    <x v="0"/>
    <x v="0"/>
    <s v="AYUDAS SOCIALES A INSTITUCIONES SIN FINES DE LUCRO-RECURSOS FISCALES-TELETON"/>
    <n v="1000000"/>
    <n v="0"/>
    <n v="1000000"/>
    <n v="0"/>
    <n v="0"/>
    <n v="0"/>
    <n v="0"/>
    <n v="0"/>
    <n v="1000000"/>
    <n v="0"/>
    <n v="1000000"/>
  </r>
  <r>
    <s v="544510010511"/>
    <n v="5"/>
    <s v="445"/>
    <s v="1"/>
    <s v="0"/>
    <s v="01"/>
    <s v="05"/>
    <n v="11"/>
    <s v="1.1-00-26"/>
    <s v="5445100105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6"/>
    <s v="TLAJO A FUTURO"/>
    <s v="GASTO CORRIENTE"/>
    <n v="4000"/>
    <s v="TRANSFERENCIAS, ASIGNACIONES, SUBSIDIOS Y OTRAS AYUDAS"/>
    <s v="01"/>
    <s v="DESPACHO DE LA OFICINA DE LA PRESIDENCIA MUNICIPAL"/>
    <s v="445"/>
    <s v="Ayudas sociales a instituciones sin fines de lucro"/>
    <x v="1"/>
    <x v="1"/>
    <x v="2"/>
    <x v="2"/>
    <x v="1"/>
    <x v="0"/>
    <x v="0"/>
    <x v="0"/>
    <x v="0"/>
    <s v="AYUDAS SOCIALES A INSTITUCIONES SIN FINES DE LUCRO-RECURSOS FISCALES-FIESTAS DE OCTUBRE"/>
    <n v="500000"/>
    <n v="0"/>
    <n v="500000"/>
    <n v="0"/>
    <n v="0"/>
    <n v="0"/>
    <n v="0"/>
    <n v="0"/>
    <n v="500000"/>
    <n v="0"/>
    <n v="500000"/>
  </r>
  <r>
    <s v="544510010611"/>
    <n v="5"/>
    <s v="445"/>
    <s v="1"/>
    <s v="0"/>
    <s v="01"/>
    <s v="06"/>
    <n v="11"/>
    <s v="1.1-00-26"/>
    <s v="5445100106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6"/>
    <s v="TLAJO A FUTURO"/>
    <s v="GASTO CORRIENTE"/>
    <n v="4000"/>
    <s v="TRANSFERENCIAS, ASIGNACIONES, SUBSIDIOS Y OTRAS AYUDAS"/>
    <s v="01"/>
    <s v="DESPACHO DE LA OFICINA DE LA PRESIDENCIA MUNICIPAL"/>
    <s v="445"/>
    <s v="Ayudas sociales a instituciones sin fines de lucro"/>
    <x v="1"/>
    <x v="1"/>
    <x v="3"/>
    <x v="3"/>
    <x v="1"/>
    <x v="0"/>
    <x v="0"/>
    <x v="0"/>
    <x v="0"/>
    <s v="AYUDAS SOCIALES A INSTITUCIONES SIN FINES DE LUCRO-RECURSOS FISCALES-ALDEA PASITOS"/>
    <n v="240000"/>
    <n v="0"/>
    <n v="240000"/>
    <n v="0"/>
    <n v="0"/>
    <n v="0"/>
    <n v="0"/>
    <n v="0"/>
    <n v="240000"/>
    <n v="0"/>
    <n v="240000"/>
  </r>
  <r>
    <s v="544510010711"/>
    <n v="5"/>
    <s v="445"/>
    <s v="1"/>
    <s v="0"/>
    <s v="01"/>
    <s v="07"/>
    <n v="11"/>
    <s v="1.1-00-26"/>
    <s v="5445100107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6"/>
    <s v="TLAJO A FUTURO"/>
    <s v="GASTO CORRIENTE"/>
    <n v="4000"/>
    <s v="TRANSFERENCIAS, ASIGNACIONES, SUBSIDIOS Y OTRAS AYUDAS"/>
    <s v="01"/>
    <s v="DESPACHO DE LA OFICINA DE LA PRESIDENCIA MUNICIPAL"/>
    <s v="445"/>
    <s v="Ayudas sociales a instituciones sin fines de lucro"/>
    <x v="1"/>
    <x v="1"/>
    <x v="4"/>
    <x v="4"/>
    <x v="1"/>
    <x v="0"/>
    <x v="0"/>
    <x v="0"/>
    <x v="0"/>
    <s v="AYUDAS SOCIALES A INSTITUCIONES SIN FINES DE LUCRO-RECURSOS FISCALES-BIBLIOREFRI"/>
    <n v="60000"/>
    <n v="0"/>
    <n v="60000"/>
    <n v="0"/>
    <n v="0"/>
    <n v="0"/>
    <n v="0"/>
    <n v="0"/>
    <n v="60000"/>
    <n v="0"/>
    <n v="60000"/>
  </r>
  <r>
    <s v="521110020011"/>
    <n v="5"/>
    <s v="211"/>
    <s v="1"/>
    <s v="0"/>
    <s v="02"/>
    <s v="00"/>
    <n v="11"/>
    <s v="1.1-00-26"/>
    <s v="52111002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2"/>
    <s v="DESPACHO DE LA SECRETARÍA GENERAL"/>
    <s v="211"/>
    <s v="Materiales, útiles y equipos menores de oficina"/>
    <x v="2"/>
    <x v="2"/>
    <x v="0"/>
    <x v="0"/>
    <x v="2"/>
    <x v="1"/>
    <x v="1"/>
    <x v="1"/>
    <x v="1"/>
    <s v="MATERIALES, ÚTILES Y EQUIPOS MENORES DE OFICINA-RECURSOS FISCALES-SIN DESCRIPCIÓN PARA DESTINOS 00"/>
    <n v="10000"/>
    <n v="0"/>
    <n v="10000"/>
    <n v="0"/>
    <n v="0"/>
    <n v="0"/>
    <n v="0"/>
    <n v="0"/>
    <n v="10000"/>
    <n v="0"/>
    <n v="10000"/>
  </r>
  <r>
    <s v="522110020011"/>
    <n v="5"/>
    <s v="221"/>
    <s v="1"/>
    <s v="0"/>
    <s v="02"/>
    <s v="00"/>
    <n v="11"/>
    <s v="1.1-00-26"/>
    <s v="52211002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2"/>
    <s v="DESPACHO DE LA SECRETARÍA GENERAL"/>
    <s v="221"/>
    <s v="Productos alimenticios para personas"/>
    <x v="3"/>
    <x v="3"/>
    <x v="0"/>
    <x v="0"/>
    <x v="3"/>
    <x v="1"/>
    <x v="1"/>
    <x v="1"/>
    <x v="1"/>
    <s v="PRODUCTOS ALIMENTICIOS PARA PERSONAS-RECURSOS FISCALES-SIN DESCRIPCIÓN PARA DESTINOS 00"/>
    <n v="10000"/>
    <n v="0"/>
    <n v="10000"/>
    <n v="0"/>
    <n v="0"/>
    <n v="0"/>
    <n v="0"/>
    <n v="0"/>
    <n v="10000"/>
    <n v="0"/>
    <n v="10000"/>
  </r>
  <r>
    <s v="559110230011"/>
    <n v="5"/>
    <s v="591"/>
    <s v="1"/>
    <s v="0"/>
    <s v="23"/>
    <s v="00"/>
    <n v="11"/>
    <s v="1.1-00-26"/>
    <s v="559110230011"/>
    <s v="RECURSOS FISCALES 2026"/>
    <s v="01"/>
    <s v="Gobierno"/>
    <s v="0107"/>
    <s v="Asuntos de orden público y de seguridad interior"/>
    <s v="010702"/>
    <s v="_x0009_Protección Civil"/>
    <s v="E"/>
    <s v="Prestación de Servicios Públicos"/>
    <n v="6"/>
    <s v="TLAJO A FUTURO"/>
    <s v="GASTO DE CAPITAL"/>
    <n v="5000"/>
    <s v="BIENES MUEBLES, INMUEBLES E INTANGIBLES"/>
    <s v="23"/>
    <s v="FORTALECIMIENTO A PROTECCIÓN CIVIL Y BOMBEROS"/>
    <s v="591"/>
    <s v="Software"/>
    <x v="4"/>
    <x v="4"/>
    <x v="0"/>
    <x v="0"/>
    <x v="4"/>
    <x v="2"/>
    <x v="2"/>
    <x v="2"/>
    <x v="2"/>
    <s v="SOFTWARE-RECURSOS FISCALES-SIN DESCRIPCIÓN PARA DESTINOS 00"/>
    <n v="0"/>
    <n v="7000000"/>
    <n v="7000000"/>
    <n v="0"/>
    <n v="0"/>
    <n v="0"/>
    <n v="0"/>
    <n v="0"/>
    <n v="7000000"/>
    <n v="-7000000"/>
    <n v="0"/>
  </r>
  <r>
    <s v="534110020011"/>
    <n v="5"/>
    <s v="341"/>
    <s v="1"/>
    <s v="0"/>
    <s v="02"/>
    <s v="00"/>
    <n v="11"/>
    <s v="1.1-00-26"/>
    <s v="53411002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2"/>
    <s v="DESPACHO DE LA SECRETARÍA GENERAL"/>
    <s v="341"/>
    <s v="Servicios financieros y bancarios"/>
    <x v="5"/>
    <x v="5"/>
    <x v="0"/>
    <x v="0"/>
    <x v="5"/>
    <x v="1"/>
    <x v="1"/>
    <x v="1"/>
    <x v="1"/>
    <s v="SERVICIOS FINANCIEROS Y BANCARIOS-RECURSOS FISCALES-SIN DESCRIPCIÓN PARA DESTINOS 00"/>
    <n v="2000000"/>
    <n v="500000"/>
    <n v="2500000"/>
    <n v="66699.259999999995"/>
    <n v="20880"/>
    <n v="0"/>
    <n v="0"/>
    <n v="0"/>
    <n v="2433300.7400000002"/>
    <n v="0"/>
    <n v="2500000"/>
  </r>
  <r>
    <s v="544810030811"/>
    <n v="5"/>
    <s v="448"/>
    <s v="1"/>
    <s v="0"/>
    <s v="03"/>
    <s v="08"/>
    <n v="11"/>
    <s v="1.1-00-26"/>
    <s v="544810030811"/>
    <s v="RECURSOS FISCALES 2026"/>
    <s v="01"/>
    <s v="Gobierno"/>
    <s v="0103"/>
    <s v="Coordinacion de la politica de gobierno"/>
    <s v="010304"/>
    <s v="_x0009_Función Pública"/>
    <s v="N"/>
    <s v="Atención a desastres por eventos naturales"/>
    <n v="6"/>
    <s v="TLAJO A FUTURO"/>
    <s v="GASTO CORRIENTE"/>
    <n v="4000"/>
    <s v="TRANSFERENCIAS, ASIGNACIONES, SUBSIDIOS Y OTRAS AYUDAS"/>
    <s v="03"/>
    <s v="FONDO MUNICIPAL DE DESASTRES"/>
    <s v="448"/>
    <s v="Ayudas por desastres naturales y otros siniestros"/>
    <x v="6"/>
    <x v="6"/>
    <x v="5"/>
    <x v="5"/>
    <x v="6"/>
    <x v="1"/>
    <x v="1"/>
    <x v="1"/>
    <x v="1"/>
    <s v="AYUDAS POR DESASTRES NATURALES Y OTROS SINIESTROS-RECURSOS FISCALES-FONDO MUNICIPAL DESASTRES"/>
    <n v="1600000"/>
    <n v="0"/>
    <n v="1600000"/>
    <n v="0"/>
    <n v="0"/>
    <n v="0"/>
    <n v="0"/>
    <n v="0"/>
    <n v="1600000"/>
    <n v="0"/>
    <n v="1600000"/>
  </r>
  <r>
    <s v="544810030911"/>
    <n v="5"/>
    <s v="448"/>
    <s v="1"/>
    <s v="0"/>
    <s v="03"/>
    <s v="09"/>
    <n v="11"/>
    <s v="1.1-00-26"/>
    <s v="544810030911"/>
    <s v="RECURSOS FISCALES 2026"/>
    <s v="01"/>
    <s v="Gobierno"/>
    <s v="0103"/>
    <s v="Coordinacion de la politica de gobierno"/>
    <s v="010304"/>
    <s v="_x0009_Función Pública"/>
    <s v="N"/>
    <s v="Atención a desastres por eventos naturales"/>
    <n v="6"/>
    <s v="TLAJO A FUTURO"/>
    <s v="GASTO CORRIENTE"/>
    <n v="4000"/>
    <s v="TRANSFERENCIAS, ASIGNACIONES, SUBSIDIOS Y OTRAS AYUDAS"/>
    <s v="03"/>
    <s v="FONDO MUNICIPAL DE DESASTRES"/>
    <s v="448"/>
    <s v="Ayudas por desastres naturales y otros siniestros"/>
    <x v="6"/>
    <x v="6"/>
    <x v="6"/>
    <x v="6"/>
    <x v="6"/>
    <x v="1"/>
    <x v="1"/>
    <x v="1"/>
    <x v="1"/>
    <s v="AYUDAS POR DESASTRES NATURALES Y OTROS SINIESTROS-RECURSOS FISCALES-FOEDEN"/>
    <n v="1500000"/>
    <n v="0"/>
    <n v="1500000"/>
    <n v="0"/>
    <n v="0"/>
    <n v="0"/>
    <n v="0"/>
    <n v="0"/>
    <n v="1500000"/>
    <n v="0"/>
    <n v="1500000"/>
  </r>
  <r>
    <s v="558110020011"/>
    <n v="5"/>
    <s v="581"/>
    <s v="1"/>
    <s v="0"/>
    <s v="02"/>
    <s v="00"/>
    <n v="11"/>
    <s v="1.1-00-26"/>
    <s v="55811002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DE CAPITAL"/>
    <n v="5000"/>
    <s v="BIENES MUEBLES, INMUEBLES E INTANGIBLES"/>
    <s v="02"/>
    <s v="DESPACHO DE LA SECRETARÍA GENERAL"/>
    <s v="581"/>
    <s v="Terrenos"/>
    <x v="7"/>
    <x v="7"/>
    <x v="0"/>
    <x v="0"/>
    <x v="7"/>
    <x v="1"/>
    <x v="1"/>
    <x v="1"/>
    <x v="1"/>
    <s v="TERRENOS-RECURSOS FISCALES-SIN DESCRIPCIÓN PARA DESTINOS 00"/>
    <n v="0"/>
    <n v="0"/>
    <n v="0"/>
    <n v="0"/>
    <n v="0"/>
    <n v="0"/>
    <n v="0"/>
    <n v="0"/>
    <n v="0"/>
    <n v="0"/>
    <n v="0"/>
  </r>
  <r>
    <s v="558114028211"/>
    <n v="5"/>
    <s v="581"/>
    <s v="1"/>
    <s v="4"/>
    <s v="02"/>
    <s v="82"/>
    <n v="11"/>
    <s v="1.1-04-26"/>
    <s v="558114028211"/>
    <s v="RESERVAS TERRITORI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DE CAPITAL"/>
    <n v="5000"/>
    <s v="BIENES MUEBLES, INMUEBLES E INTANGIBLES"/>
    <s v="02"/>
    <s v="DESPACHO DE LA SECRETARÍA GENERAL"/>
    <s v="581"/>
    <s v="Terrenos"/>
    <x v="7"/>
    <x v="7"/>
    <x v="7"/>
    <x v="7"/>
    <x v="7"/>
    <x v="1"/>
    <x v="1"/>
    <x v="1"/>
    <x v="1"/>
    <s v="TERRENOS-RECURSOS FISCALES-RESERVAS TERRITORIALES"/>
    <n v="0"/>
    <n v="32500000"/>
    <n v="32500000"/>
    <n v="0"/>
    <n v="0"/>
    <n v="0"/>
    <n v="0"/>
    <n v="0"/>
    <n v="32500000"/>
    <n v="0"/>
    <n v="32500000"/>
  </r>
  <r>
    <s v="521110040011"/>
    <n v="5"/>
    <s v="211"/>
    <s v="1"/>
    <s v="0"/>
    <s v="04"/>
    <s v="00"/>
    <n v="11"/>
    <s v="1.1-00-26"/>
    <s v="521110040011"/>
    <s v="RECURSOS FISCALES 2026"/>
    <s v="01"/>
    <s v="Gobierno"/>
    <s v="0103"/>
    <s v="Coordinacion de la politica de gobierno"/>
    <s v="010305"/>
    <s v="_x0009_Asuntos Jurídicos"/>
    <s v="E"/>
    <s v="Prestación de Servicios Públicos"/>
    <n v="6"/>
    <s v="TLAJO A FUTURO"/>
    <s v="GASTO CORRIENTE"/>
    <n v="2000"/>
    <s v="MATERIALES Y SUMINISTROS"/>
    <s v="04"/>
    <s v="DEFENSORÍA LEGAL"/>
    <s v="211"/>
    <s v="Materiales, útiles y equipos menores de oficina"/>
    <x v="2"/>
    <x v="2"/>
    <x v="0"/>
    <x v="0"/>
    <x v="2"/>
    <x v="3"/>
    <x v="3"/>
    <x v="3"/>
    <x v="3"/>
    <s v="MATERIALES, ÚTILES Y EQUIPOS MENORES DE OFICINA-RECURSOS FISCALES-SIN DESCRIPCIÓN PARA DESTINOS 00"/>
    <n v="20000"/>
    <n v="0"/>
    <n v="20000"/>
    <n v="0"/>
    <n v="0"/>
    <n v="0"/>
    <n v="0"/>
    <n v="0"/>
    <n v="20000"/>
    <n v="0"/>
    <n v="20000"/>
  </r>
  <r>
    <s v="522110040011"/>
    <n v="5"/>
    <s v="221"/>
    <s v="1"/>
    <s v="0"/>
    <s v="04"/>
    <s v="00"/>
    <n v="11"/>
    <s v="1.1-00-26"/>
    <s v="522110040011"/>
    <s v="RECURSOS FISCALES 2026"/>
    <s v="01"/>
    <s v="Gobierno"/>
    <s v="0103"/>
    <s v="Coordinacion de la politica de gobierno"/>
    <s v="010305"/>
    <s v="_x0009_Asuntos Jurídicos"/>
    <s v="E"/>
    <s v="Prestación de Servicios Públicos"/>
    <n v="6"/>
    <s v="TLAJO A FUTURO"/>
    <s v="GASTO CORRIENTE"/>
    <n v="2000"/>
    <s v="MATERIALES Y SUMINISTROS"/>
    <s v="04"/>
    <s v="DEFENSORÍA LEGAL"/>
    <s v="221"/>
    <s v="Productos alimenticios para personas"/>
    <x v="3"/>
    <x v="3"/>
    <x v="0"/>
    <x v="0"/>
    <x v="3"/>
    <x v="3"/>
    <x v="3"/>
    <x v="3"/>
    <x v="3"/>
    <s v="PRODUCTOS ALIMENTICIOS PARA PERSONAS-RECURSOS FISCALES-SIN DESCRIPCIÓN PARA DESTINOS 00"/>
    <n v="10000"/>
    <n v="0"/>
    <n v="10000"/>
    <n v="0"/>
    <n v="0"/>
    <n v="0"/>
    <n v="0"/>
    <n v="0"/>
    <n v="10000"/>
    <n v="0"/>
    <n v="10000"/>
  </r>
  <r>
    <s v="533110040011"/>
    <n v="5"/>
    <s v="331"/>
    <s v="1"/>
    <s v="0"/>
    <s v="04"/>
    <s v="00"/>
    <n v="11"/>
    <s v="1.1-00-26"/>
    <s v="533110040011"/>
    <s v="RECURSOS FISCALES 2026"/>
    <s v="01"/>
    <s v="Gobierno"/>
    <s v="0103"/>
    <s v="Coordinacion de la politica de gobierno"/>
    <s v="010305"/>
    <s v="_x0009_Asuntos Jurídicos"/>
    <s v="E"/>
    <s v="Prestación de Servicios Públicos"/>
    <n v="6"/>
    <s v="TLAJO A FUTURO"/>
    <s v="GASTO CORRIENTE"/>
    <n v="3000"/>
    <s v="SERVICIOS GENERALES"/>
    <s v="04"/>
    <s v="DEFENSORÍA LEGAL"/>
    <s v="331"/>
    <s v="Servicios legales, de contabilidad, auditoría y relacionados"/>
    <x v="8"/>
    <x v="8"/>
    <x v="0"/>
    <x v="0"/>
    <x v="8"/>
    <x v="3"/>
    <x v="3"/>
    <x v="3"/>
    <x v="3"/>
    <s v="SERVICIOS LEGALES, DE CONTABILIDAD, AUDITORÍA Y RELACIONADOS-RECURSOS FISCALES-SIN DESCRIPCIÓN PARA DESTINOS 00"/>
    <n v="3200000"/>
    <n v="0"/>
    <n v="3200000"/>
    <n v="2691158.69"/>
    <n v="821615.37"/>
    <n v="0"/>
    <n v="0"/>
    <n v="0"/>
    <n v="508841.31000000006"/>
    <n v="0"/>
    <n v="3200000"/>
  </r>
  <r>
    <s v="534110040011"/>
    <n v="5"/>
    <s v="341"/>
    <s v="1"/>
    <s v="0"/>
    <s v="04"/>
    <s v="00"/>
    <n v="11"/>
    <s v="1.1-00-26"/>
    <s v="534110040011"/>
    <s v="RECURSOS FISCALES 2026"/>
    <s v="01"/>
    <s v="Gobierno"/>
    <s v="0103"/>
    <s v="Coordinacion de la politica de gobierno"/>
    <s v="010305"/>
    <s v="_x0009_Asuntos Jurídicos"/>
    <s v="E"/>
    <s v="Prestación de Servicios Públicos"/>
    <n v="6"/>
    <s v="TLAJO A FUTURO"/>
    <s v="GASTO CORRIENTE"/>
    <n v="3000"/>
    <s v="SERVICIOS GENERALES"/>
    <s v="04"/>
    <s v="DEFENSORÍA LEGAL"/>
    <s v="341"/>
    <s v="Servicios financieros y bancarios"/>
    <x v="5"/>
    <x v="5"/>
    <x v="0"/>
    <x v="0"/>
    <x v="5"/>
    <x v="3"/>
    <x v="3"/>
    <x v="3"/>
    <x v="3"/>
    <s v="SERVICIOS FINANCIEROS Y BANCARIOS-RECURSOS FISCALES-SIN DESCRIPCIÓN PARA DESTINOS 00"/>
    <n v="50000"/>
    <n v="0"/>
    <n v="50000"/>
    <n v="0"/>
    <n v="0"/>
    <n v="0"/>
    <n v="0"/>
    <n v="0"/>
    <n v="50000"/>
    <n v="0"/>
    <n v="50000"/>
  </r>
  <r>
    <s v="534410040011"/>
    <n v="5"/>
    <s v="344"/>
    <s v="1"/>
    <s v="0"/>
    <s v="04"/>
    <s v="00"/>
    <n v="11"/>
    <s v="1.1-00-26"/>
    <s v="534410040011"/>
    <s v="RECURSOS FISCALES 2026"/>
    <s v="01"/>
    <s v="Gobierno"/>
    <s v="0103"/>
    <s v="Coordinacion de la politica de gobierno"/>
    <s v="010305"/>
    <s v="_x0009_Asuntos Jurídicos"/>
    <s v="E"/>
    <s v="Prestación de Servicios Públicos"/>
    <n v="6"/>
    <s v="TLAJO A FUTURO"/>
    <s v="GASTO CORRIENTE"/>
    <n v="3000"/>
    <s v="SERVICIOS GENERALES"/>
    <s v="04"/>
    <s v="DEFENSORÍA LEGAL"/>
    <s v="344"/>
    <s v="Seguros de responsabilidad patrimonial y fianzas"/>
    <x v="9"/>
    <x v="9"/>
    <x v="0"/>
    <x v="0"/>
    <x v="9"/>
    <x v="3"/>
    <x v="3"/>
    <x v="3"/>
    <x v="3"/>
    <s v="SEGUROS DE RESPONSABILIDAD PATRIMONIAL Y FIANZAS-RECURSOS FISCALES-SIN DESCRIPCIÓN PARA DESTINOS 00"/>
    <n v="5000"/>
    <n v="0"/>
    <n v="5000"/>
    <n v="0"/>
    <n v="0"/>
    <n v="0"/>
    <n v="0"/>
    <n v="0"/>
    <n v="5000"/>
    <n v="0"/>
    <n v="5000"/>
  </r>
  <r>
    <s v="521810050011"/>
    <n v="5"/>
    <s v="218"/>
    <s v="1"/>
    <s v="0"/>
    <s v="05"/>
    <s v="00"/>
    <n v="11"/>
    <s v="1.1-00-26"/>
    <s v="52181005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5"/>
    <s v="RECURSOS RECAUDADOS DE MANERA EFICIENTE PROGRAMADOS"/>
    <s v="218"/>
    <s v="Materiales para el registro e identificación de bienes y personas"/>
    <x v="10"/>
    <x v="10"/>
    <x v="0"/>
    <x v="0"/>
    <x v="10"/>
    <x v="4"/>
    <x v="4"/>
    <x v="4"/>
    <x v="4"/>
    <s v="MATERIALES PARA EL REGISTRO E IDENTIFICACIÓN DE BIENES Y PERSONAS-RECURSOS FISCALES-SIN DESCRIPCIÓN PARA DESTINOS 00"/>
    <n v="5954000"/>
    <n v="0"/>
    <n v="5954000"/>
    <n v="0"/>
    <n v="0"/>
    <n v="0"/>
    <n v="0"/>
    <n v="0"/>
    <n v="5954000"/>
    <n v="0"/>
    <n v="5954000"/>
  </r>
  <r>
    <s v="539410050011"/>
    <n v="5"/>
    <s v="394"/>
    <s v="1"/>
    <s v="0"/>
    <s v="05"/>
    <s v="00"/>
    <n v="11"/>
    <s v="1.1-00-26"/>
    <s v="53941005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5"/>
    <s v="RECURSOS RECAUDADOS DE MANERA EFICIENTE PROGRAMADOS"/>
    <s v="394"/>
    <s v="Sentencias y resoluciones por autoridad competente"/>
    <x v="11"/>
    <x v="11"/>
    <x v="0"/>
    <x v="0"/>
    <x v="11"/>
    <x v="4"/>
    <x v="4"/>
    <x v="4"/>
    <x v="4"/>
    <s v="SENTENCIAS Y RESOLUCIONES POR AUTORIDAD COMPETENTE-RECURSOS FISCALES-SIN DESCRIPCIÓN PARA DESTINOS 00"/>
    <n v="0"/>
    <n v="4500000"/>
    <n v="14500000"/>
    <n v="0"/>
    <n v="0"/>
    <n v="0"/>
    <n v="0"/>
    <n v="0"/>
    <n v="14500000"/>
    <n v="0"/>
    <n v="14500000"/>
  </r>
  <r>
    <s v="539420050011"/>
    <n v="5"/>
    <s v="394"/>
    <s v="2"/>
    <s v="0"/>
    <s v="05"/>
    <s v="00"/>
    <n v="11"/>
    <s v="1.1-00-26"/>
    <s v="53942005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5"/>
    <s v="RECURSOS RECAUDADOS DE MANERA EFICIENTE PROGRAMADOS"/>
    <s v="394"/>
    <s v="Sentencias y resoluciones por autoridad competente"/>
    <x v="12"/>
    <x v="12"/>
    <x v="0"/>
    <x v="0"/>
    <x v="12"/>
    <x v="4"/>
    <x v="4"/>
    <x v="4"/>
    <x v="4"/>
    <s v="SENTENCIAS Y RESOLUCIONES POR AUTORIDAD COMPETENTE-RECURSOS FISCALES-SIN DESCRIPCIÓN PARA DESTINOS 00"/>
    <n v="150000"/>
    <n v="0"/>
    <n v="150000"/>
    <n v="0"/>
    <n v="0"/>
    <n v="0"/>
    <n v="0"/>
    <n v="0"/>
    <n v="150000"/>
    <n v="0"/>
    <n v="150000"/>
  </r>
  <r>
    <s v="521110060011"/>
    <n v="5"/>
    <s v="211"/>
    <s v="1"/>
    <s v="0"/>
    <s v="06"/>
    <s v="00"/>
    <n v="11"/>
    <s v="1.1-00-26"/>
    <s v="5211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6"/>
    <s v="DESPACHO DE LA TESORERÍA MUNICIPAL"/>
    <s v="211"/>
    <s v="Materiales, útiles y equipos menores de oficina"/>
    <x v="2"/>
    <x v="2"/>
    <x v="0"/>
    <x v="0"/>
    <x v="2"/>
    <x v="4"/>
    <x v="4"/>
    <x v="5"/>
    <x v="5"/>
    <s v="MATERIALES, ÚTILES Y EQUIPOS MENORES DE OFICINA-RECURSOS FISCALES-SIN DESCRIPCIÓN PARA DESTINOS 00"/>
    <n v="100000"/>
    <n v="0"/>
    <n v="100000"/>
    <n v="0"/>
    <n v="0"/>
    <n v="1358.1"/>
    <n v="1358.1"/>
    <n v="1358.1"/>
    <n v="100000"/>
    <n v="0"/>
    <n v="100000"/>
  </r>
  <r>
    <s v="521410060011"/>
    <n v="5"/>
    <s v="214"/>
    <s v="1"/>
    <s v="0"/>
    <s v="06"/>
    <s v="00"/>
    <n v="11"/>
    <s v="1.1-00-26"/>
    <s v="5214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6"/>
    <s v="DESPACHO DE LA TESORERÍA MUNICIPAL"/>
    <s v="214"/>
    <s v="Materiales, útiles y equipos menores de tecnologías de la información y comunicaciones"/>
    <x v="13"/>
    <x v="13"/>
    <x v="0"/>
    <x v="0"/>
    <x v="13"/>
    <x v="4"/>
    <x v="4"/>
    <x v="5"/>
    <x v="5"/>
    <s v="MATERIALES, ÚTILES Y EQUIPOS MENORES DE TECNOLOGÍAS DE LA INFORMACIÓN Y COMUNICACIONES-RECURSOS FISCALES-SIN DESCRIPCIÓN PARA DESTINOS 00"/>
    <n v="10000"/>
    <n v="0"/>
    <n v="10000"/>
    <n v="0"/>
    <n v="0"/>
    <n v="0"/>
    <n v="0"/>
    <n v="0"/>
    <n v="10000"/>
    <n v="0"/>
    <n v="10000"/>
  </r>
  <r>
    <s v="521610060011"/>
    <n v="5"/>
    <s v="216"/>
    <s v="1"/>
    <s v="0"/>
    <s v="06"/>
    <s v="00"/>
    <n v="11"/>
    <s v="1.1-00-26"/>
    <s v="5216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6"/>
    <s v="DESPACHO DE LA TESORERÍA MUNICIPAL"/>
    <s v="216"/>
    <s v="Material de limpieza"/>
    <x v="14"/>
    <x v="14"/>
    <x v="0"/>
    <x v="0"/>
    <x v="14"/>
    <x v="4"/>
    <x v="4"/>
    <x v="5"/>
    <x v="5"/>
    <s v="MATERIAL DE LIMPIEZA-RECURSOS FISCALES-SIN DESCRIPCIÓN PARA DESTINOS 00"/>
    <n v="2000.02"/>
    <n v="0"/>
    <n v="2000.02"/>
    <n v="0"/>
    <n v="0"/>
    <n v="0"/>
    <n v="0"/>
    <n v="0"/>
    <n v="2000.02"/>
    <n v="0"/>
    <n v="2000.02"/>
  </r>
  <r>
    <s v="521810060011"/>
    <n v="5"/>
    <s v="218"/>
    <s v="1"/>
    <s v="0"/>
    <s v="06"/>
    <s v="00"/>
    <n v="11"/>
    <s v="1.1-00-26"/>
    <s v="5218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6"/>
    <s v="DESPACHO DE LA TESORERÍA MUNICIPAL"/>
    <s v="218"/>
    <s v="Materiales para el registro e identificación de bienes y personas"/>
    <x v="10"/>
    <x v="10"/>
    <x v="0"/>
    <x v="0"/>
    <x v="10"/>
    <x v="4"/>
    <x v="4"/>
    <x v="5"/>
    <x v="5"/>
    <s v="MATERIALES PARA EL REGISTRO E IDENTIFICACIÓN DE BIENES Y PERSONAS-RECURSOS FISCALES-SIN DESCRIPCIÓN PARA DESTINOS 00"/>
    <n v="5273500"/>
    <n v="-10000"/>
    <n v="5263500"/>
    <n v="4425766.5599999996"/>
    <n v="0"/>
    <n v="0"/>
    <n v="0"/>
    <n v="0"/>
    <n v="837733.44000000041"/>
    <n v="0"/>
    <n v="5263500"/>
  </r>
  <r>
    <s v="522110060011"/>
    <n v="5"/>
    <s v="221"/>
    <s v="1"/>
    <s v="0"/>
    <s v="06"/>
    <s v="00"/>
    <n v="11"/>
    <s v="1.1-00-26"/>
    <s v="5221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6"/>
    <s v="DESPACHO DE LA TESORERÍA MUNICIPAL"/>
    <s v="221"/>
    <s v="Productos alimenticios para personas"/>
    <x v="3"/>
    <x v="3"/>
    <x v="0"/>
    <x v="0"/>
    <x v="3"/>
    <x v="4"/>
    <x v="4"/>
    <x v="5"/>
    <x v="5"/>
    <s v="PRODUCTOS ALIMENTICIOS PARA PERSONAS-RECURSOS FISCALES-SIN DESCRIPCIÓN PARA DESTINOS 00"/>
    <n v="25000"/>
    <n v="0"/>
    <n v="25000"/>
    <n v="0"/>
    <n v="0"/>
    <n v="908"/>
    <n v="908"/>
    <n v="908"/>
    <n v="25000"/>
    <n v="0"/>
    <n v="25000"/>
  </r>
  <r>
    <s v="524410060011"/>
    <n v="5"/>
    <s v="244"/>
    <s v="1"/>
    <s v="0"/>
    <s v="06"/>
    <s v="00"/>
    <n v="11"/>
    <s v="1.1-00-26"/>
    <s v="5244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6"/>
    <s v="DESPACHO DE LA TESORERÍA MUNICIPAL"/>
    <s v="244"/>
    <s v="Madera y productos de madera"/>
    <x v="15"/>
    <x v="15"/>
    <x v="0"/>
    <x v="0"/>
    <x v="15"/>
    <x v="4"/>
    <x v="4"/>
    <x v="5"/>
    <x v="5"/>
    <s v="MADERA Y PRODUCTOS DE MADERA-RECURSOS FISCALES-SIN DESCRIPCIÓN PARA DESTINOS 00"/>
    <n v="4000"/>
    <n v="0"/>
    <n v="4000"/>
    <n v="0"/>
    <n v="0"/>
    <n v="0"/>
    <n v="0"/>
    <n v="0"/>
    <n v="4000"/>
    <n v="0"/>
    <n v="4000"/>
  </r>
  <r>
    <s v="524610060011"/>
    <n v="5"/>
    <s v="246"/>
    <s v="1"/>
    <s v="0"/>
    <s v="06"/>
    <s v="00"/>
    <n v="11"/>
    <s v="1.1-00-26"/>
    <s v="5246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6"/>
    <s v="DESPACHO DE LA TESORERÍA MUNICIPAL"/>
    <s v="246"/>
    <s v="Material eléctrico y electrónico"/>
    <x v="16"/>
    <x v="16"/>
    <x v="0"/>
    <x v="0"/>
    <x v="16"/>
    <x v="4"/>
    <x v="4"/>
    <x v="5"/>
    <x v="5"/>
    <s v="MATERIAL ELÉCTRICO Y ELECTRÓNICO-RECURSOS FISCALES-SIN DESCRIPCIÓN PARA DESTINOS 00"/>
    <n v="500"/>
    <n v="0"/>
    <n v="500"/>
    <n v="0"/>
    <n v="0"/>
    <n v="259"/>
    <n v="259"/>
    <n v="259"/>
    <n v="500"/>
    <n v="0"/>
    <n v="500"/>
  </r>
  <r>
    <s v="524710060011"/>
    <n v="5"/>
    <s v="247"/>
    <s v="1"/>
    <s v="0"/>
    <s v="06"/>
    <s v="00"/>
    <n v="11"/>
    <s v="1.1-00-26"/>
    <s v="5247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6"/>
    <s v="DESPACHO DE LA TESORERÍA MUNICIPAL"/>
    <s v="247"/>
    <s v="Artículos metálicos para la construcción"/>
    <x v="17"/>
    <x v="17"/>
    <x v="0"/>
    <x v="0"/>
    <x v="17"/>
    <x v="4"/>
    <x v="4"/>
    <x v="5"/>
    <x v="5"/>
    <s v="ARTÍCULOS METÁLICOS PARA LA CONSTRUCCIÓN-RECURSOS FISCALES-SIN DESCRIPCIÓN PARA DESTINOS 00"/>
    <n v="11000"/>
    <n v="0"/>
    <n v="11000"/>
    <n v="0"/>
    <n v="0"/>
    <n v="0"/>
    <n v="0"/>
    <n v="0"/>
    <n v="11000"/>
    <n v="0"/>
    <n v="11000"/>
  </r>
  <r>
    <s v="527210060011"/>
    <n v="5"/>
    <s v="272"/>
    <s v="1"/>
    <s v="0"/>
    <s v="06"/>
    <s v="00"/>
    <n v="11"/>
    <s v="1.1-00-26"/>
    <s v="5272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6"/>
    <s v="DESPACHO DE LA TESORERÍA MUNICIPAL"/>
    <s v="272"/>
    <s v="Prendas de seguridad y protección personal"/>
    <x v="18"/>
    <x v="18"/>
    <x v="0"/>
    <x v="0"/>
    <x v="18"/>
    <x v="4"/>
    <x v="4"/>
    <x v="5"/>
    <x v="5"/>
    <s v="PRENDAS DE SEGURIDAD Y PROTECCIÓN PERSONAL-RECURSOS FISCALES-SIN DESCRIPCIÓN PARA DESTINOS 00"/>
    <n v="15000"/>
    <n v="0"/>
    <n v="15000"/>
    <n v="0"/>
    <n v="0"/>
    <n v="0"/>
    <n v="0"/>
    <n v="0"/>
    <n v="15000"/>
    <n v="0"/>
    <n v="15000"/>
  </r>
  <r>
    <s v="529110060011"/>
    <n v="5"/>
    <s v="291"/>
    <s v="1"/>
    <s v="0"/>
    <s v="06"/>
    <s v="00"/>
    <n v="11"/>
    <s v="1.1-00-26"/>
    <s v="5291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6"/>
    <s v="DESPACHO DE LA TESORERÍA MUNICIPAL"/>
    <s v="291"/>
    <s v="Herramientas menores"/>
    <x v="19"/>
    <x v="19"/>
    <x v="0"/>
    <x v="0"/>
    <x v="19"/>
    <x v="4"/>
    <x v="4"/>
    <x v="5"/>
    <x v="5"/>
    <s v="HERRAMIENTAS MENORES-RECURSOS FISCALES-SIN DESCRIPCIÓN PARA DESTINOS 00"/>
    <n v="0"/>
    <n v="10000"/>
    <n v="10000"/>
    <n v="0"/>
    <n v="0"/>
    <n v="499.01"/>
    <n v="499.01"/>
    <n v="499.01"/>
    <n v="10000"/>
    <n v="0"/>
    <n v="10000"/>
  </r>
  <r>
    <s v="529210060011"/>
    <n v="5"/>
    <s v="292"/>
    <s v="1"/>
    <s v="0"/>
    <s v="06"/>
    <s v="00"/>
    <n v="11"/>
    <s v="1.1-00-26"/>
    <s v="5292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6"/>
    <s v="DESPACHO DE LA TESORERÍA MUNICIPAL"/>
    <s v="292"/>
    <s v="Refacciones y accesorios menores de edificios"/>
    <x v="20"/>
    <x v="20"/>
    <x v="0"/>
    <x v="0"/>
    <x v="20"/>
    <x v="4"/>
    <x v="4"/>
    <x v="5"/>
    <x v="5"/>
    <s v="REFACCIONES Y ACCESORIOS MENORES DE EDIFICIOS-RECURSOS FISCALES-SIN DESCRIPCIÓN PARA DESTINOS 00"/>
    <n v="3000"/>
    <n v="0"/>
    <n v="3000"/>
    <n v="0"/>
    <n v="0"/>
    <n v="0"/>
    <n v="0"/>
    <n v="0"/>
    <n v="3000"/>
    <n v="0"/>
    <n v="3000"/>
  </r>
  <r>
    <s v="529410060011"/>
    <n v="5"/>
    <s v="294"/>
    <s v="1"/>
    <s v="0"/>
    <s v="06"/>
    <s v="00"/>
    <n v="11"/>
    <s v="1.1-00-26"/>
    <s v="5294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6"/>
    <s v="DESPACHO DE LA TESORERÍA MUNICIPAL"/>
    <s v="294"/>
    <s v="Refacciones y accesorios menores de equipo de cómputo y tecnologías de la información"/>
    <x v="21"/>
    <x v="21"/>
    <x v="0"/>
    <x v="0"/>
    <x v="21"/>
    <x v="4"/>
    <x v="4"/>
    <x v="5"/>
    <x v="5"/>
    <s v="REFACCIONES Y ACCESORIOS MENORES DE EQUIPO DE CÓMPUTO Y TECNOLOGÍAS DE LA INFORMACIÓN-RECURSOS FISCALES-SIN DESCRIPCIÓN PARA DESTINOS 00"/>
    <n v="15000"/>
    <n v="0"/>
    <n v="15000"/>
    <n v="0"/>
    <n v="0"/>
    <n v="0"/>
    <n v="0"/>
    <n v="0"/>
    <n v="15000"/>
    <n v="0"/>
    <n v="15000"/>
  </r>
  <r>
    <s v="529610060011"/>
    <n v="5"/>
    <s v="296"/>
    <s v="1"/>
    <s v="0"/>
    <s v="06"/>
    <s v="00"/>
    <n v="11"/>
    <s v="1.1-00-26"/>
    <s v="5296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6"/>
    <s v="DESPACHO DE LA TESORERÍA MUNICIPAL"/>
    <s v="296"/>
    <s v="Refacciones y accesorios menores de equipo de transporte"/>
    <x v="22"/>
    <x v="22"/>
    <x v="0"/>
    <x v="0"/>
    <x v="22"/>
    <x v="4"/>
    <x v="4"/>
    <x v="5"/>
    <x v="5"/>
    <s v="REFACCIONES Y ACCESORIOS MENORES DE EQUIPO DE TRANSPORTE-RECURSOS FISCALES-SIN DESCRIPCIÓN PARA DESTINOS 00"/>
    <n v="8000"/>
    <n v="0"/>
    <n v="8000"/>
    <n v="0"/>
    <n v="0"/>
    <n v="0"/>
    <n v="0"/>
    <n v="0"/>
    <n v="8000"/>
    <n v="0"/>
    <n v="8000"/>
  </r>
  <r>
    <s v="531810060011"/>
    <n v="5"/>
    <s v="318"/>
    <s v="1"/>
    <s v="0"/>
    <s v="06"/>
    <s v="00"/>
    <n v="11"/>
    <s v="1.1-00-26"/>
    <s v="5318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6"/>
    <s v="DESPACHO DE LA TESORERÍA MUNICIPAL"/>
    <s v="318"/>
    <s v="Servicios postales y telegráficos"/>
    <x v="23"/>
    <x v="23"/>
    <x v="0"/>
    <x v="0"/>
    <x v="23"/>
    <x v="4"/>
    <x v="4"/>
    <x v="5"/>
    <x v="5"/>
    <s v="SERVICIOS POSTALES Y TELEGRÁFICOS-RECURSOS FISCALES-SIN DESCRIPCIÓN PARA DESTINOS 00"/>
    <n v="7000"/>
    <n v="0"/>
    <n v="7000"/>
    <n v="0"/>
    <n v="0"/>
    <n v="0"/>
    <n v="0"/>
    <n v="0"/>
    <n v="7000"/>
    <n v="0"/>
    <n v="7000"/>
  </r>
  <r>
    <s v="533110060011"/>
    <n v="5"/>
    <s v="331"/>
    <s v="1"/>
    <s v="0"/>
    <s v="06"/>
    <s v="00"/>
    <n v="11"/>
    <s v="1.1-00-26"/>
    <s v="5331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6"/>
    <s v="DESPACHO DE LA TESORERÍA MUNICIPAL"/>
    <s v="331"/>
    <s v="Servicios legales, de contabilidad, auditoría y relacionados"/>
    <x v="8"/>
    <x v="8"/>
    <x v="0"/>
    <x v="0"/>
    <x v="8"/>
    <x v="4"/>
    <x v="4"/>
    <x v="5"/>
    <x v="5"/>
    <s v="SERVICIOS LEGALES, DE CONTABILIDAD, AUDITORÍA Y RELACIONADOS-RECURSOS FISCALES-SIN DESCRIPCIÓN PARA DESTINOS 00"/>
    <n v="550000"/>
    <n v="1066888"/>
    <n v="1616888"/>
    <n v="0"/>
    <n v="0"/>
    <n v="0"/>
    <n v="0"/>
    <n v="0"/>
    <n v="1616888"/>
    <n v="0"/>
    <n v="1616888"/>
  </r>
  <r>
    <s v="533310060011"/>
    <n v="5"/>
    <s v="333"/>
    <s v="1"/>
    <s v="0"/>
    <s v="06"/>
    <s v="00"/>
    <n v="11"/>
    <s v="1.1-00-26"/>
    <s v="5333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6"/>
    <s v="DESPACHO DE LA TESORERÍA MUNICIPAL"/>
    <s v="333"/>
    <s v="Servicios de consultoría administrativa, procesos, técnica y en tecnologías de la información"/>
    <x v="24"/>
    <x v="24"/>
    <x v="0"/>
    <x v="0"/>
    <x v="24"/>
    <x v="4"/>
    <x v="4"/>
    <x v="5"/>
    <x v="5"/>
    <s v="SERVICIOS DE CONSULTORÍA ADMINISTRATIVA, PROCESOS, TÉCNICA Y EN TECNOLOGÍAS DE LA INFORMACIÓN-RECURSOS FISCALES-SIN DESCRIPCIÓN PARA DESTINOS 00"/>
    <n v="500000"/>
    <n v="333112"/>
    <n v="833112"/>
    <n v="833112"/>
    <n v="833112"/>
    <n v="0"/>
    <n v="0"/>
    <n v="0"/>
    <n v="0"/>
    <n v="0"/>
    <n v="833112"/>
  </r>
  <r>
    <s v="533610060011"/>
    <n v="5"/>
    <s v="336"/>
    <s v="1"/>
    <s v="0"/>
    <s v="06"/>
    <s v="00"/>
    <n v="11"/>
    <s v="1.1-00-26"/>
    <s v="5336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6"/>
    <s v="DESPACHO DE LA TESORERÍA MUNICIPAL"/>
    <s v="336"/>
    <s v="Servicios de apoyo administrativo, traducción, fotocopiado e impresión"/>
    <x v="25"/>
    <x v="25"/>
    <x v="0"/>
    <x v="0"/>
    <x v="25"/>
    <x v="4"/>
    <x v="4"/>
    <x v="5"/>
    <x v="5"/>
    <s v="SERVICIOS DE APOYO ADMINISTRATIVO, FOTOCOPIADO E IMPRESIÓN-RECURSOS FISCALES-SIN DESCRIPCIÓN PARA DESTINOS 00"/>
    <n v="0"/>
    <n v="4323"/>
    <n v="4323"/>
    <n v="0"/>
    <n v="0"/>
    <n v="0"/>
    <n v="0"/>
    <n v="0"/>
    <n v="4323"/>
    <n v="0"/>
    <n v="4323"/>
  </r>
  <r>
    <s v="533910070011"/>
    <n v="5"/>
    <s v="339"/>
    <s v="1"/>
    <s v="0"/>
    <s v="07"/>
    <s v="00"/>
    <n v="11"/>
    <s v="1.1-00-26"/>
    <s v="53391007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7"/>
    <s v="MODERNIZACION CATASTRAL"/>
    <s v="339"/>
    <s v="Servicios profesionales, científicos y técnicos integrales"/>
    <x v="26"/>
    <x v="26"/>
    <x v="0"/>
    <x v="0"/>
    <x v="26"/>
    <x v="4"/>
    <x v="4"/>
    <x v="5"/>
    <x v="5"/>
    <s v="SERVICIOS PROFESIONALES, CIENTÍFICOS Y TÉCNICOS INTEGRALES-RECURSOS FISCALES-SIN DESCRIPCIÓN PARA DESTINOS 00"/>
    <n v="17000000"/>
    <n v="0"/>
    <n v="17000000"/>
    <n v="0"/>
    <n v="17000000"/>
    <n v="0"/>
    <n v="0"/>
    <n v="0"/>
    <n v="17000000"/>
    <n v="0"/>
    <n v="17000000"/>
  </r>
  <r>
    <s v="556510667811"/>
    <n v="5"/>
    <s v="565"/>
    <s v="1"/>
    <s v="0"/>
    <s v="66"/>
    <s v="78"/>
    <n v="11"/>
    <s v="1.1-00-26"/>
    <s v="5565106678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DE CAPITAL"/>
    <n v="5000"/>
    <s v="BIENES MUEBLES, INMUEBLES E INTANGIBLES"/>
    <s v="66"/>
    <s v="DESPACHO DE LA COORDINACIÓN GENERAL DE INTELIGENCIA E INNOVACIÓN SOCIAL"/>
    <s v="565"/>
    <s v="Equipo de comunicación y telecomunicación"/>
    <x v="27"/>
    <x v="27"/>
    <x v="8"/>
    <x v="8"/>
    <x v="27"/>
    <x v="5"/>
    <x v="5"/>
    <x v="6"/>
    <x v="6"/>
    <s v="EQUIPO DE COMUNICACIÓN Y TELECOMUNICACIÓN-RECURSOS FISCALES-ANTENAS"/>
    <n v="0"/>
    <n v="5000000"/>
    <n v="5000000"/>
    <n v="0"/>
    <n v="0"/>
    <n v="0"/>
    <n v="0"/>
    <n v="0"/>
    <n v="5000000"/>
    <n v="-3900000"/>
    <n v="1100000"/>
  </r>
  <r>
    <s v="534210060011"/>
    <n v="5"/>
    <s v="342"/>
    <s v="1"/>
    <s v="0"/>
    <s v="06"/>
    <s v="00"/>
    <n v="11"/>
    <s v="1.1-00-26"/>
    <s v="5342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6"/>
    <s v="DESPACHO DE LA TESORERÍA MUNICIPAL"/>
    <s v="342"/>
    <s v="Servicios de cobranza, investigación crediticia y similar"/>
    <x v="28"/>
    <x v="28"/>
    <x v="0"/>
    <x v="0"/>
    <x v="28"/>
    <x v="4"/>
    <x v="4"/>
    <x v="5"/>
    <x v="5"/>
    <s v="SERVICIOS DE COBRANZA, INVESTIGACIÓN CREDITICIA Y SIMILAR-RECURSOS FISCALES-SIN DESCRIPCIÓN PARA DESTINOS 00"/>
    <n v="40000000"/>
    <n v="0"/>
    <n v="40000000"/>
    <n v="0"/>
    <n v="14965531.92"/>
    <n v="1995939.32"/>
    <n v="1995939.32"/>
    <n v="1995939.32"/>
    <n v="40000000"/>
    <n v="0"/>
    <n v="40000000"/>
  </r>
  <r>
    <s v="534310060011"/>
    <n v="5"/>
    <s v="343"/>
    <s v="1"/>
    <s v="0"/>
    <s v="06"/>
    <s v="00"/>
    <n v="11"/>
    <s v="1.1-00-26"/>
    <s v="5343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6"/>
    <s v="DESPACHO DE LA TESORERÍA MUNICIPAL"/>
    <s v="343"/>
    <s v="Servicios de recaudación, traslado y custodia de valores"/>
    <x v="29"/>
    <x v="29"/>
    <x v="0"/>
    <x v="0"/>
    <x v="29"/>
    <x v="4"/>
    <x v="4"/>
    <x v="5"/>
    <x v="5"/>
    <s v="SERVICIOS DE RECAUDACIÓN, TRASLADO Y CUSTODIA DE VALORES-RECURSOS FISCALES-SIN DESCRIPCIÓN PARA DESTINOS 00"/>
    <n v="4100000"/>
    <n v="0"/>
    <n v="4100000"/>
    <n v="0"/>
    <n v="169552.15"/>
    <n v="0"/>
    <n v="0"/>
    <n v="0"/>
    <n v="4100000"/>
    <n v="0"/>
    <n v="4100000"/>
  </r>
  <r>
    <s v="535110061211"/>
    <n v="5"/>
    <s v="351"/>
    <s v="1"/>
    <s v="0"/>
    <s v="06"/>
    <s v="12"/>
    <n v="11"/>
    <s v="1.1-00-26"/>
    <s v="5351100612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6"/>
    <s v="DESPACHO DE LA TESORERÍA MUNICIPAL"/>
    <s v="351"/>
    <s v="Conservación y mantenimiento menor de inmuebles"/>
    <x v="30"/>
    <x v="30"/>
    <x v="9"/>
    <x v="9"/>
    <x v="30"/>
    <x v="4"/>
    <x v="4"/>
    <x v="5"/>
    <x v="5"/>
    <s v="CONSERVACIÓN Y MANTENIMIENTO MENOR DE INMUEBLES-RECURSOS FISCALES-CAT"/>
    <n v="21000000"/>
    <n v="0"/>
    <n v="21000000"/>
    <n v="0"/>
    <n v="0"/>
    <n v="1709664.04"/>
    <n v="3418049.81"/>
    <n v="3418049.81"/>
    <n v="21000000"/>
    <n v="0"/>
    <n v="21000000"/>
  </r>
  <r>
    <s v="535710067311"/>
    <n v="5"/>
    <s v="357"/>
    <s v="1"/>
    <s v="0"/>
    <s v="06"/>
    <s v="73"/>
    <n v="11"/>
    <s v="1.1-00-26"/>
    <s v="5357100673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6"/>
    <s v="DESPACHO DE LA TESORERÍA MUNICIPAL"/>
    <s v="357"/>
    <s v="Instalación, reparación y mantenimiento de maquinaria, otros equipos y herramienta"/>
    <x v="31"/>
    <x v="31"/>
    <x v="10"/>
    <x v="10"/>
    <x v="31"/>
    <x v="4"/>
    <x v="4"/>
    <x v="5"/>
    <x v="5"/>
    <s v="INSTALACIÓN, REPARACIÓN Y MANTENIMIENTO DE MAQUINARIA, OTROS EQUIPOS Y HERRAMIENTA-RECURSOS FISCALES-MEDIDORES"/>
    <n v="0"/>
    <n v="10000000"/>
    <n v="10000000"/>
    <n v="0"/>
    <n v="0"/>
    <n v="0"/>
    <n v="0"/>
    <n v="0"/>
    <n v="10000000"/>
    <n v="0"/>
    <n v="10000000"/>
  </r>
  <r>
    <s v="537110060011"/>
    <n v="5"/>
    <s v="371"/>
    <s v="1"/>
    <s v="0"/>
    <s v="06"/>
    <s v="00"/>
    <n v="11"/>
    <s v="1.1-00-26"/>
    <s v="5371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6"/>
    <s v="DESPACHO DE LA TESORERÍA MUNICIPAL"/>
    <s v="371"/>
    <s v="Pasajes aéreos"/>
    <x v="32"/>
    <x v="32"/>
    <x v="0"/>
    <x v="0"/>
    <x v="32"/>
    <x v="4"/>
    <x v="4"/>
    <x v="5"/>
    <x v="5"/>
    <s v="PASAJES AÉREOS-RECURSOS FISCALES-SIN DESCRIPCIÓN PARA DESTINOS 00"/>
    <n v="0"/>
    <n v="45000"/>
    <n v="45000"/>
    <n v="0"/>
    <n v="0"/>
    <n v="6796"/>
    <n v="6796"/>
    <n v="6796"/>
    <n v="45000"/>
    <n v="0"/>
    <n v="45000"/>
  </r>
  <r>
    <s v="537210060011"/>
    <n v="5"/>
    <s v="372"/>
    <s v="1"/>
    <s v="0"/>
    <s v="06"/>
    <s v="00"/>
    <n v="11"/>
    <s v="1.1-00-26"/>
    <s v="5372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6"/>
    <s v="DESPACHO DE LA TESORERÍA MUNICIPAL"/>
    <s v="372"/>
    <s v="Pasajes terrestres"/>
    <x v="33"/>
    <x v="33"/>
    <x v="0"/>
    <x v="0"/>
    <x v="33"/>
    <x v="4"/>
    <x v="4"/>
    <x v="5"/>
    <x v="5"/>
    <s v="PASAJES TERRESTRES-RECURSOS FISCALES-SIN DESCRIPCIÓN PARA DESTINOS 00"/>
    <n v="0"/>
    <n v="2000"/>
    <n v="2000"/>
    <n v="0"/>
    <n v="0"/>
    <n v="0"/>
    <n v="0"/>
    <n v="0"/>
    <n v="2000"/>
    <n v="0"/>
    <n v="2000"/>
  </r>
  <r>
    <s v="537510060011"/>
    <n v="5"/>
    <s v="375"/>
    <s v="1"/>
    <s v="0"/>
    <s v="06"/>
    <s v="00"/>
    <n v="11"/>
    <s v="1.1-00-26"/>
    <s v="5375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6"/>
    <s v="DESPACHO DE LA TESORERÍA MUNICIPAL"/>
    <s v="375"/>
    <s v="Viáticos en el país"/>
    <x v="34"/>
    <x v="34"/>
    <x v="0"/>
    <x v="0"/>
    <x v="34"/>
    <x v="4"/>
    <x v="4"/>
    <x v="5"/>
    <x v="5"/>
    <s v="VIÁTICOS EN EL PAÍS-RECURSOS FISCALES-SIN DESCRIPCIÓN PARA DESTINOS 00"/>
    <n v="0"/>
    <n v="2000"/>
    <n v="2000"/>
    <n v="0"/>
    <n v="0"/>
    <n v="0"/>
    <n v="0"/>
    <n v="0"/>
    <n v="2000"/>
    <n v="0"/>
    <n v="2000"/>
  </r>
  <r>
    <s v="511311120115"/>
    <n v="5"/>
    <s v="113"/>
    <s v="1"/>
    <s v="1"/>
    <s v="12"/>
    <s v="01"/>
    <n v="15"/>
    <s v="1.5-01-26"/>
    <s v="511311120115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13"/>
    <s v="Sueldos base al personal permanente"/>
    <x v="35"/>
    <x v="35"/>
    <x v="11"/>
    <x v="11"/>
    <x v="35"/>
    <x v="6"/>
    <x v="6"/>
    <x v="7"/>
    <x v="7"/>
    <s v="SUELDO BASE AL PERSONAL PERMANENTE ANUAL-RECURSOS FEDERALES-PLANTILLA"/>
    <n v="705161521.26999998"/>
    <n v="12236535.789999999"/>
    <n v="717398057.05999994"/>
    <n v="0"/>
    <n v="0"/>
    <n v="285588377.04000002"/>
    <n v="285588377.04000002"/>
    <n v="285588377.04000002"/>
    <n v="717398057.05999994"/>
    <n v="-43306390.109999999"/>
    <n v="674091666.94999993"/>
  </r>
  <r>
    <s v="539410060011"/>
    <n v="5"/>
    <s v="394"/>
    <s v="1"/>
    <s v="0"/>
    <s v="06"/>
    <s v="00"/>
    <n v="11"/>
    <s v="1.1-00-26"/>
    <s v="5394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6"/>
    <s v="DESPACHO DE LA TESORERÍA MUNICIPAL"/>
    <s v="394"/>
    <s v="Sentencias y resoluciones por autoridad competente"/>
    <x v="11"/>
    <x v="11"/>
    <x v="0"/>
    <x v="0"/>
    <x v="11"/>
    <x v="4"/>
    <x v="4"/>
    <x v="5"/>
    <x v="5"/>
    <s v="SENTENCIAS Y RESOLUCIONES POR AUTORIDAD COMPETENTE-RECURSOS FISCALES-SIN DESCRIPCIÓN PARA DESTINOS 00"/>
    <n v="500000"/>
    <n v="0"/>
    <n v="500000"/>
    <n v="0"/>
    <n v="0"/>
    <n v="0"/>
    <n v="0"/>
    <n v="0"/>
    <n v="500000"/>
    <n v="0"/>
    <n v="500000"/>
  </r>
  <r>
    <s v="539610060011"/>
    <n v="5"/>
    <s v="396"/>
    <s v="1"/>
    <s v="0"/>
    <s v="06"/>
    <s v="00"/>
    <n v="11"/>
    <s v="1.1-00-26"/>
    <s v="5396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6"/>
    <s v="DESPACHO DE LA TESORERÍA MUNICIPAL"/>
    <s v="396"/>
    <s v="Otros gastos por responsabilidades"/>
    <x v="36"/>
    <x v="36"/>
    <x v="0"/>
    <x v="0"/>
    <x v="36"/>
    <x v="4"/>
    <x v="4"/>
    <x v="5"/>
    <x v="5"/>
    <s v="OTROS GASTOS POR RESPONSABILIDADES-RECURSOS FISCALES-SIN DESCRIPCIÓN PARA DESTINOS 00"/>
    <n v="50000"/>
    <n v="0"/>
    <n v="50000"/>
    <n v="0"/>
    <n v="0"/>
    <n v="0"/>
    <n v="0"/>
    <n v="0"/>
    <n v="50000"/>
    <n v="0"/>
    <n v="50000"/>
  </r>
  <r>
    <s v="551510060011"/>
    <n v="5"/>
    <s v="515"/>
    <s v="1"/>
    <s v="0"/>
    <s v="06"/>
    <s v="00"/>
    <n v="11"/>
    <s v="1.1-00-26"/>
    <s v="5515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DE CAPITAL"/>
    <n v="5000"/>
    <s v="BIENES MUEBLES, INMUEBLES E INTANGIBLES"/>
    <s v="06"/>
    <s v="DESPACHO DE LA TESORERÍA MUNICIPAL"/>
    <s v="515"/>
    <s v="Equipo de cómputo y de tecnologías de la información"/>
    <x v="37"/>
    <x v="37"/>
    <x v="0"/>
    <x v="0"/>
    <x v="37"/>
    <x v="4"/>
    <x v="4"/>
    <x v="5"/>
    <x v="5"/>
    <s v="EQUIPO DE CÓMPUTO DE TECNOLOGÍAS DE LA INFORMACIÓN-RECURSOS FISCALES-SIN DESCRIPCIÓN PARA DESTINOS 00"/>
    <n v="200000"/>
    <n v="5935240"/>
    <n v="6135240"/>
    <n v="0"/>
    <n v="0"/>
    <n v="0"/>
    <n v="0"/>
    <n v="0"/>
    <n v="6135240"/>
    <n v="0"/>
    <n v="6135240"/>
  </r>
  <r>
    <s v="551910060011"/>
    <n v="5"/>
    <s v="519"/>
    <s v="1"/>
    <s v="0"/>
    <s v="06"/>
    <s v="00"/>
    <n v="11"/>
    <s v="1.1-00-26"/>
    <s v="5519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DE CAPITAL"/>
    <n v="5000"/>
    <s v="BIENES MUEBLES, INMUEBLES E INTANGIBLES"/>
    <s v="06"/>
    <s v="DESPACHO DE LA TESORERÍA MUNICIPAL"/>
    <s v="519"/>
    <s v="Otros mobiliarios y equipos de administración"/>
    <x v="38"/>
    <x v="38"/>
    <x v="0"/>
    <x v="0"/>
    <x v="38"/>
    <x v="4"/>
    <x v="4"/>
    <x v="5"/>
    <x v="5"/>
    <s v="OTROS MOBILIARIOS Y EQUIPOS DE ADMINISTRACIÓN-RECURSOS FISCALES-SIN DESCRIPCIÓN PARA DESTINOS 00"/>
    <n v="0"/>
    <n v="238000"/>
    <n v="238000"/>
    <n v="236752.52"/>
    <n v="0"/>
    <n v="0"/>
    <n v="0"/>
    <n v="0"/>
    <n v="1247.4800000000105"/>
    <n v="0"/>
    <n v="238000"/>
  </r>
  <r>
    <s v="558110061311"/>
    <n v="5"/>
    <s v="581"/>
    <s v="1"/>
    <s v="0"/>
    <s v="06"/>
    <s v="13"/>
    <n v="11"/>
    <s v="1.1-00-26"/>
    <s v="5581100613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DE CAPITAL"/>
    <n v="5000"/>
    <s v="BIENES MUEBLES, INMUEBLES E INTANGIBLES"/>
    <s v="06"/>
    <s v="DESPACHO DE LA TESORERÍA MUNICIPAL"/>
    <s v="581"/>
    <s v="Terrenos"/>
    <x v="7"/>
    <x v="7"/>
    <x v="12"/>
    <x v="12"/>
    <x v="7"/>
    <x v="4"/>
    <x v="4"/>
    <x v="5"/>
    <x v="5"/>
    <s v="TERRENOS-RECURSOS FISCALES-RECONOCIMIENTO CONTRA DERECHOS"/>
    <n v="5000000"/>
    <n v="0"/>
    <n v="5000000"/>
    <n v="0"/>
    <n v="0"/>
    <n v="0"/>
    <n v="0"/>
    <n v="0"/>
    <n v="5000000"/>
    <n v="0"/>
    <n v="5000000"/>
  </r>
  <r>
    <s v="559110060011"/>
    <n v="5"/>
    <s v="591"/>
    <s v="1"/>
    <s v="0"/>
    <s v="06"/>
    <s v="00"/>
    <n v="11"/>
    <s v="1.1-00-26"/>
    <s v="5591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DE CAPITAL"/>
    <n v="5000"/>
    <s v="BIENES MUEBLES, INMUEBLES E INTANGIBLES"/>
    <s v="06"/>
    <s v="DESPACHO DE LA TESORERÍA MUNICIPAL"/>
    <s v="591"/>
    <s v="Software"/>
    <x v="4"/>
    <x v="4"/>
    <x v="0"/>
    <x v="0"/>
    <x v="4"/>
    <x v="4"/>
    <x v="4"/>
    <x v="5"/>
    <x v="5"/>
    <s v="SOFTWARE-RECURSOS FISCALES-SIN DESCRIPCIÓN PARA DESTINOS 00"/>
    <n v="3010000"/>
    <n v="0"/>
    <n v="3010000"/>
    <n v="0"/>
    <n v="0"/>
    <n v="0"/>
    <n v="0"/>
    <n v="0"/>
    <n v="3010000"/>
    <n v="0"/>
    <n v="3010000"/>
  </r>
  <r>
    <s v="559710060011"/>
    <n v="5"/>
    <s v="597"/>
    <s v="1"/>
    <s v="0"/>
    <s v="06"/>
    <s v="00"/>
    <n v="11"/>
    <s v="1.1-00-26"/>
    <s v="5597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DE CAPITAL"/>
    <n v="5000"/>
    <s v="BIENES MUEBLES, INMUEBLES E INTANGIBLES"/>
    <s v="06"/>
    <s v="DESPACHO DE LA TESORERÍA MUNICIPAL"/>
    <s v="597"/>
    <s v="Licencias informáticas e intelectuales"/>
    <x v="39"/>
    <x v="39"/>
    <x v="0"/>
    <x v="0"/>
    <x v="39"/>
    <x v="4"/>
    <x v="4"/>
    <x v="5"/>
    <x v="5"/>
    <s v="LICENCIAS INFORMÁTICAS E INTELECTUALES-RECURSOS FISCALES-SIN DESCRIPCIÓN PARA DESTINOS 00"/>
    <n v="0"/>
    <n v="8526"/>
    <n v="8526"/>
    <n v="0"/>
    <n v="0"/>
    <n v="8526"/>
    <n v="8526"/>
    <n v="8526"/>
    <n v="8526"/>
    <n v="0"/>
    <n v="8526"/>
  </r>
  <r>
    <s v="563210061011"/>
    <n v="5"/>
    <s v="632"/>
    <s v="1"/>
    <s v="0"/>
    <s v="06"/>
    <s v="10"/>
    <n v="11"/>
    <s v="1.1-00-26"/>
    <s v="563210061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DE CAPITAL"/>
    <n v="6000"/>
    <s v="INVERSIÓN PÚBLICA"/>
    <s v="06"/>
    <s v="DESPACHO DE LA TESORERÍA MUNICIPAL"/>
    <s v="632"/>
    <s v="Ejecución de proyectos productivos no incluidos en conceptos anteriores de este capítulo"/>
    <x v="40"/>
    <x v="40"/>
    <x v="13"/>
    <x v="9"/>
    <x v="40"/>
    <x v="4"/>
    <x v="4"/>
    <x v="5"/>
    <x v="5"/>
    <s v="EJECUCIÓN DE PROYECTOS PRODUCTIVOS NO INCLUIDOS EN CONCEPTOS ANTERIORES DE ESTE CAPÍTULO-RECURSOS FISCALES-CAT"/>
    <n v="95100000"/>
    <n v="0"/>
    <n v="95100000"/>
    <n v="0"/>
    <n v="0"/>
    <n v="7054293.6900000004"/>
    <n v="14103313.02"/>
    <n v="14103313.02"/>
    <n v="95100000"/>
    <n v="0"/>
    <n v="95100000"/>
  </r>
  <r>
    <s v="563210061111"/>
    <n v="5"/>
    <s v="632"/>
    <s v="1"/>
    <s v="0"/>
    <s v="06"/>
    <s v="11"/>
    <n v="11"/>
    <s v="1.1-00-26"/>
    <s v="5632100611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DE CAPITAL"/>
    <n v="6000"/>
    <s v="INVERSIÓN PÚBLICA"/>
    <s v="06"/>
    <s v="DESPACHO DE LA TESORERÍA MUNICIPAL"/>
    <s v="632"/>
    <s v="Ejecución de proyectos productivos no incluidos en conceptos anteriores de este capítulo"/>
    <x v="40"/>
    <x v="40"/>
    <x v="14"/>
    <x v="13"/>
    <x v="40"/>
    <x v="4"/>
    <x v="4"/>
    <x v="5"/>
    <x v="5"/>
    <s v="EJECUCIÓN DE PROYECTOS PRODUCTIVOS NO INCLUIDOS EN CONCEPTOS ANTERIORES DE ESTE CAPÍTULO-RECURSOS FISCALES-PLANTAS DE TRATAMIENTO"/>
    <n v="23580360"/>
    <n v="0"/>
    <n v="23580360"/>
    <n v="0"/>
    <n v="0"/>
    <n v="1965030"/>
    <n v="3930060"/>
    <n v="3930060"/>
    <n v="23580360"/>
    <n v="0"/>
    <n v="23580360"/>
  </r>
  <r>
    <s v="533410090011"/>
    <n v="5"/>
    <s v="334"/>
    <s v="1"/>
    <s v="0"/>
    <s v="09"/>
    <s v="00"/>
    <n v="11"/>
    <s v="1.1-00-26"/>
    <s v="5334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34"/>
    <s v="Servicios de capacitación"/>
    <x v="41"/>
    <x v="41"/>
    <x v="0"/>
    <x v="0"/>
    <x v="41"/>
    <x v="6"/>
    <x v="6"/>
    <x v="8"/>
    <x v="8"/>
    <s v="SERVICIOS DE CAPACITACIÓN-RECURSOS FISCALES-SIN DESCRIPCIÓN PARA DESTINOS 00"/>
    <n v="1600000"/>
    <n v="2200000"/>
    <n v="3800000"/>
    <n v="0"/>
    <n v="0"/>
    <n v="0"/>
    <n v="0"/>
    <n v="0"/>
    <n v="3800000"/>
    <n v="-3500000"/>
    <n v="300000"/>
  </r>
  <r>
    <s v="539211086825"/>
    <n v="5"/>
    <s v="392"/>
    <s v="1"/>
    <s v="1"/>
    <s v="08"/>
    <s v="68"/>
    <n v="25"/>
    <s v="2.5-01-25"/>
    <s v="539211086825"/>
    <s v="FONDO DE APORTACIONES A LA INFRAESTRUCTURA SOCIAL MUNICIPAL 2025 (FAISMUN)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8"/>
    <s v="PROYECTO DE PRESUPUESTO"/>
    <s v="392"/>
    <s v="Impuestos y derechos"/>
    <x v="42"/>
    <x v="42"/>
    <x v="15"/>
    <x v="0"/>
    <x v="42"/>
    <x v="4"/>
    <x v="4"/>
    <x v="9"/>
    <x v="9"/>
    <s v="IMPUESTOS Y DERECHOS-RECURSOS FEDERALES-INFRAESTRUCTURA SOCIAL MUNICIPAL"/>
    <n v="0"/>
    <n v="2644821.2000000002"/>
    <n v="2644821.2000000002"/>
    <n v="0"/>
    <n v="0"/>
    <n v="0"/>
    <n v="2586008.42"/>
    <n v="2586008.42"/>
    <n v="2644821.2000000002"/>
    <n v="0"/>
    <n v="2644821.2000000002"/>
  </r>
  <r>
    <s v="539211086926"/>
    <n v="5"/>
    <s v="392"/>
    <s v="1"/>
    <s v="1"/>
    <s v="08"/>
    <s v="69"/>
    <n v="26"/>
    <s v="2.6-01-25"/>
    <s v="539211086926"/>
    <s v="SUBSIDIO A LA POLICIA METROPOLITANA 2025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8"/>
    <s v="PROYECTO DE PRESUPUESTO"/>
    <s v="392"/>
    <s v="Impuestos y derechos"/>
    <x v="42"/>
    <x v="42"/>
    <x v="16"/>
    <x v="14"/>
    <x v="42"/>
    <x v="4"/>
    <x v="4"/>
    <x v="9"/>
    <x v="9"/>
    <s v="IMPUESTOS Y DERECHOS-RECURSOS ESTATALES-POLICIA METROPOLITANA"/>
    <n v="0"/>
    <n v="12981.27"/>
    <n v="12981.27"/>
    <n v="0"/>
    <n v="0"/>
    <n v="0"/>
    <n v="674.53"/>
    <n v="674.53"/>
    <n v="12981.27"/>
    <n v="0"/>
    <n v="12981.27"/>
  </r>
  <r>
    <s v="539212086725"/>
    <n v="5"/>
    <s v="392"/>
    <s v="1"/>
    <s v="2"/>
    <s v="08"/>
    <s v="67"/>
    <n v="25"/>
    <s v="2.5-02-25"/>
    <s v="539212086725"/>
    <s v="FONDO DE APORTACIONES AL FORTALECIMIENTO MUNICIPAL 2025 (FORTAMUN)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8"/>
    <s v="PROYECTO DE PRESUPUESTO"/>
    <s v="392"/>
    <s v="Impuestos y derechos"/>
    <x v="42"/>
    <x v="42"/>
    <x v="17"/>
    <x v="0"/>
    <x v="42"/>
    <x v="4"/>
    <x v="4"/>
    <x v="9"/>
    <x v="9"/>
    <s v="IMPUESTOS Y DERECHOS-RECURSOS FEDERALES-FORTALECIMIENTO MUNICIPAL"/>
    <n v="0"/>
    <n v="5101041.05"/>
    <n v="5101041.05"/>
    <n v="0"/>
    <n v="0"/>
    <n v="0"/>
    <n v="3412951.5"/>
    <n v="3412951.5"/>
    <n v="5101041.05"/>
    <n v="0"/>
    <n v="5101041.05"/>
  </r>
  <r>
    <s v="542110080011"/>
    <n v="5"/>
    <s v="421"/>
    <s v="1"/>
    <s v="0"/>
    <s v="08"/>
    <s v="00"/>
    <n v="11"/>
    <s v="1.1-00-26"/>
    <s v="54211008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4000"/>
    <s v="TRANSFERENCIAS, ASIGNACIONES, SUBSIDIOS Y OTRAS AYUDAS"/>
    <s v="08"/>
    <s v="PROYECTO DE PRESUPUESTO"/>
    <s v="421"/>
    <s v="Transferencias otorgadas a entidades paraestatales no empresariales y no financieras"/>
    <x v="43"/>
    <x v="43"/>
    <x v="0"/>
    <x v="0"/>
    <x v="43"/>
    <x v="4"/>
    <x v="4"/>
    <x v="9"/>
    <x v="9"/>
    <s v="TRANSFERENCIAS OTORGADAS A ENTIDADES PARAESTATALES NO EMPRESARIALES Y NO FINANCIERAS-RECURSOS FISCALES-SIN DESCRIPCIÓN PARA DESTINOS 00"/>
    <n v="2500000"/>
    <n v="0"/>
    <n v="2500000"/>
    <n v="0"/>
    <n v="0"/>
    <n v="0"/>
    <n v="0"/>
    <n v="0"/>
    <n v="2500000"/>
    <n v="0"/>
    <n v="2500000"/>
  </r>
  <r>
    <s v="542511080016"/>
    <n v="5"/>
    <s v="425"/>
    <s v="1"/>
    <s v="1"/>
    <s v="08"/>
    <s v="00"/>
    <n v="16"/>
    <s v="1.6-01-26"/>
    <s v="542511080016"/>
    <s v="PARTICIPACIONES ESTAT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4000"/>
    <s v="TRANSFERENCIAS, ASIGNACIONES, SUBSIDIOS Y OTRAS AYUDAS"/>
    <s v="08"/>
    <s v="PROYECTO DE PRESUPUESTO"/>
    <s v="425"/>
    <s v="Transferencias a fideicomisos de entidades federativas y municipios"/>
    <x v="44"/>
    <x v="44"/>
    <x v="0"/>
    <x v="0"/>
    <x v="44"/>
    <x v="4"/>
    <x v="4"/>
    <x v="9"/>
    <x v="9"/>
    <s v="TRANSFERENCIAS A FIDEICOMISOS DE ENTIDADES FEDERATIVAS Y MUNICIPIOS-RECURSOS ESTATALES-SIN DESCRIPCIÓN PARA DESTINOS 00"/>
    <n v="24999999.989999998"/>
    <n v="0"/>
    <n v="24999999.989999998"/>
    <n v="0"/>
    <n v="0"/>
    <n v="10195728.67"/>
    <n v="10195728.67"/>
    <n v="10195728.67"/>
    <n v="24999999.989999998"/>
    <n v="0"/>
    <n v="24999999.989999998"/>
  </r>
  <r>
    <s v="591111080015"/>
    <n v="5"/>
    <s v="911"/>
    <s v="1"/>
    <s v="1"/>
    <s v="08"/>
    <s v="00"/>
    <n v="15"/>
    <s v="1.5-01-26"/>
    <s v="591111080015"/>
    <s v="PARTICIPACIONES FEDER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ARMORTIZACIÓN DE LA DEUDA Y DISMINUCIÓN DE PASIVOS"/>
    <n v="9000"/>
    <s v="DEUDA PÚBLICA"/>
    <s v="08"/>
    <s v="PROYECTO DE PRESUPUESTO"/>
    <s v="911"/>
    <s v="Amortización de la deuda interna con instituciones de crédito"/>
    <x v="45"/>
    <x v="45"/>
    <x v="0"/>
    <x v="0"/>
    <x v="45"/>
    <x v="4"/>
    <x v="4"/>
    <x v="9"/>
    <x v="9"/>
    <s v="AMORTIZACIÓN DE LA DEUDA INTERNA CON INSTITUCIONES DE CRÉDITO-RECURSOS FEDERALES-SIN DESCRIPCIÓN PARA DESTINOS 00"/>
    <n v="0"/>
    <n v="20846425"/>
    <n v="20846425"/>
    <n v="0"/>
    <n v="0"/>
    <n v="0"/>
    <n v="0"/>
    <n v="0"/>
    <n v="20846425"/>
    <n v="0"/>
    <n v="20846425"/>
  </r>
  <r>
    <s v="591112080025"/>
    <n v="5"/>
    <s v="911"/>
    <s v="1"/>
    <s v="2"/>
    <s v="08"/>
    <s v="00"/>
    <n v="25"/>
    <s v="2.5-02-26"/>
    <s v="591112080025"/>
    <s v="FONDO DE APORTACIONES AL FORTALECIMIENTO MUNICIPAL 2026 (FORTAMUN)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ARMORTIZACIÓN DE LA DEUDA Y DISMINUCIÓN DE PASIVOS"/>
    <n v="9000"/>
    <s v="DEUDA PÚBLICA"/>
    <s v="08"/>
    <s v="PROYECTO DE PRESUPUESTO"/>
    <s v="911"/>
    <s v="Amortización de la deuda interna con instituciones de crédito"/>
    <x v="45"/>
    <x v="45"/>
    <x v="0"/>
    <x v="0"/>
    <x v="45"/>
    <x v="4"/>
    <x v="4"/>
    <x v="9"/>
    <x v="9"/>
    <s v="AMORTIZACIÓN DE LA DEUDA INTERNA CON INSTITUCIONES DE CRÉDITO-RECURSOS FEDERALES-SIN DESCRIPCIÓN PARA DESTINOS 00"/>
    <n v="24713862.890000001"/>
    <n v="-20846425"/>
    <n v="3867437.89"/>
    <n v="0"/>
    <n v="0"/>
    <n v="3867437.89"/>
    <n v="3867437.89"/>
    <n v="3867437.89"/>
    <n v="3867437.89"/>
    <n v="0"/>
    <n v="3867437.89"/>
  </r>
  <r>
    <s v="592111080015"/>
    <n v="5"/>
    <s v="921"/>
    <s v="1"/>
    <s v="1"/>
    <s v="08"/>
    <s v="00"/>
    <n v="15"/>
    <s v="1.5-01-26"/>
    <s v="592111080015"/>
    <s v="PARTICIPACIONES FEDER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ARMORTIZACIÓN DE LA DEUDA Y DISMINUCIÓN DE PASIVOS"/>
    <n v="9000"/>
    <s v="DEUDA PÚBLICA"/>
    <s v="08"/>
    <s v="PROYECTO DE PRESUPUESTO"/>
    <s v="921"/>
    <s v="Intereses de la deuda interna con instituciones de crédito"/>
    <x v="46"/>
    <x v="46"/>
    <x v="0"/>
    <x v="0"/>
    <x v="46"/>
    <x v="4"/>
    <x v="4"/>
    <x v="9"/>
    <x v="9"/>
    <s v="INTERESES DE LA DEUDA INTERNA CON INSTITUCIONES  DE CRÉDITO-RECURSOS FEDERALES-SIN DESCRIPCIÓN PARA DESTINOS 00"/>
    <n v="0"/>
    <n v="9761086.3900000006"/>
    <n v="9761086.3900000006"/>
    <n v="0"/>
    <n v="0"/>
    <n v="0"/>
    <n v="0"/>
    <n v="0"/>
    <n v="9761086.3900000006"/>
    <n v="0"/>
    <n v="9761086.3900000006"/>
  </r>
  <r>
    <s v="592112080025"/>
    <n v="5"/>
    <s v="921"/>
    <s v="1"/>
    <s v="2"/>
    <s v="08"/>
    <s v="00"/>
    <n v="25"/>
    <s v="2.5-02-26"/>
    <s v="592112080025"/>
    <s v="FONDO DE APORTACIONES AL FORTALECIMIENTO MUNICIPAL 2026 (FORTAMUN)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ARMORTIZACIÓN DE LA DEUDA Y DISMINUCIÓN DE PASIVOS"/>
    <n v="9000"/>
    <s v="DEUDA PÚBLICA"/>
    <s v="08"/>
    <s v="PROYECTO DE PRESUPUESTO"/>
    <s v="921"/>
    <s v="Intereses de la deuda interna con instituciones de crédito"/>
    <x v="46"/>
    <x v="46"/>
    <x v="0"/>
    <x v="0"/>
    <x v="46"/>
    <x v="4"/>
    <x v="4"/>
    <x v="9"/>
    <x v="9"/>
    <s v="INTERESES DE LA DEUDA INTERNA CON INSTITUCIONES  DE CRÉDITO-RECURSOS FEDERALES-SIN DESCRIPCIÓN PARA DESTINOS 00"/>
    <n v="11000000"/>
    <n v="-9761086.3900000006"/>
    <n v="1238913.6100000001"/>
    <n v="0"/>
    <n v="0"/>
    <n v="1238913.6100000001"/>
    <n v="1238913.6100000001"/>
    <n v="1238913.6100000001"/>
    <n v="1238913.6100000001"/>
    <n v="0"/>
    <n v="1238913.6100000001"/>
  </r>
  <r>
    <s v="521110090011"/>
    <n v="5"/>
    <s v="211"/>
    <s v="1"/>
    <s v="0"/>
    <s v="09"/>
    <s v="00"/>
    <n v="11"/>
    <s v="1.1-00-26"/>
    <s v="5211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9"/>
    <s v="BIENES ADQUIRIDOS"/>
    <s v="211"/>
    <s v="Materiales, útiles y equipos menores de oficina"/>
    <x v="2"/>
    <x v="2"/>
    <x v="0"/>
    <x v="0"/>
    <x v="2"/>
    <x v="6"/>
    <x v="6"/>
    <x v="8"/>
    <x v="8"/>
    <s v="MATERIALES, ÚTILES Y EQUIPOS MENORES DE OFICINA-RECURSOS FISCALES-SIN DESCRIPCIÓN PARA DESTINOS 00"/>
    <n v="2400000"/>
    <n v="0"/>
    <n v="2400000"/>
    <n v="0"/>
    <n v="452400"/>
    <n v="0"/>
    <n v="0"/>
    <n v="0"/>
    <n v="2400000"/>
    <n v="0"/>
    <n v="2400000"/>
  </r>
  <r>
    <s v="544110768111"/>
    <n v="5"/>
    <s v="441"/>
    <s v="1"/>
    <s v="0"/>
    <s v="76"/>
    <s v="81"/>
    <n v="11"/>
    <s v="1.1-00-26"/>
    <s v="544110768111"/>
    <s v="RECURSOS FISCALES 2026"/>
    <s v="02"/>
    <s v="Desarrollo Social"/>
    <s v="0202"/>
    <s v="Vivienda y servicios a la comunidad"/>
    <s v="020207"/>
    <s v="_x0009_Desarrollo Regional"/>
    <s v="E"/>
    <s v="Prestación de Servicios Públicos"/>
    <n v="5"/>
    <s v="TLAJO POTENCIA"/>
    <s v="GASTO CORRIENTE"/>
    <n v="4000"/>
    <s v="TRANSFERENCIAS, ASIGNACIONES, SUBSIDIOS Y OTRAS AYUDAS"/>
    <s v="76"/>
    <s v="MOVILIDAD SUSTENTABLE"/>
    <n v="441"/>
    <s v="Ayudas sociales a personas"/>
    <x v="0"/>
    <x v="0"/>
    <x v="18"/>
    <x v="15"/>
    <x v="0"/>
    <x v="7"/>
    <x v="7"/>
    <x v="10"/>
    <x v="10"/>
    <s v="AYUDAS SOCIALES A PERSONAS-RECURSOS FISCALES-BICICLETAS"/>
    <n v="0"/>
    <n v="2000000"/>
    <n v="2000000"/>
    <n v="0"/>
    <n v="0"/>
    <n v="0"/>
    <n v="0"/>
    <n v="0"/>
    <n v="2000000"/>
    <n v="-2000000"/>
    <n v="0"/>
  </r>
  <r>
    <s v="521610090011"/>
    <n v="5"/>
    <s v="216"/>
    <s v="1"/>
    <s v="0"/>
    <s v="09"/>
    <s v="00"/>
    <n v="11"/>
    <s v="1.1-00-26"/>
    <s v="5216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9"/>
    <s v="BIENES ADQUIRIDOS"/>
    <s v="216"/>
    <s v="Material de limpieza"/>
    <x v="14"/>
    <x v="14"/>
    <x v="0"/>
    <x v="0"/>
    <x v="14"/>
    <x v="6"/>
    <x v="6"/>
    <x v="8"/>
    <x v="8"/>
    <s v="MATERIAL DE LIMPIEZA-RECURSOS FISCALES-SIN DESCRIPCIÓN PARA DESTINOS 00"/>
    <n v="650000"/>
    <n v="5025"/>
    <n v="655025"/>
    <n v="0"/>
    <n v="0"/>
    <n v="0"/>
    <n v="0"/>
    <n v="0"/>
    <n v="655025"/>
    <n v="0"/>
    <n v="655025"/>
  </r>
  <r>
    <s v="522110090011"/>
    <n v="5"/>
    <s v="221"/>
    <s v="1"/>
    <s v="0"/>
    <s v="09"/>
    <s v="00"/>
    <n v="11"/>
    <s v="1.1-00-26"/>
    <s v="5221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9"/>
    <s v="BIENES ADQUIRIDOS"/>
    <s v="221"/>
    <s v="Productos alimenticios para personas"/>
    <x v="3"/>
    <x v="3"/>
    <x v="0"/>
    <x v="0"/>
    <x v="3"/>
    <x v="6"/>
    <x v="6"/>
    <x v="8"/>
    <x v="8"/>
    <s v="PRODUCTOS ALIMENTICIOS PARA PERSONAS-RECURSOS FISCALES-SIN DESCRIPCIÓN PARA DESTINOS 00"/>
    <n v="500000"/>
    <n v="0"/>
    <n v="500000"/>
    <n v="0"/>
    <n v="0"/>
    <n v="0"/>
    <n v="0"/>
    <n v="0"/>
    <n v="500000"/>
    <n v="0"/>
    <n v="500000"/>
  </r>
  <r>
    <s v="524110090011"/>
    <n v="5"/>
    <s v="241"/>
    <s v="1"/>
    <s v="0"/>
    <s v="09"/>
    <s v="00"/>
    <n v="11"/>
    <s v="1.1-00-26"/>
    <s v="5241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9"/>
    <s v="BIENES ADQUIRIDOS"/>
    <s v="241"/>
    <s v="Productos minerales no metálicos"/>
    <x v="47"/>
    <x v="47"/>
    <x v="0"/>
    <x v="0"/>
    <x v="47"/>
    <x v="6"/>
    <x v="6"/>
    <x v="8"/>
    <x v="8"/>
    <s v="PRODUCTOS MINERALES NO METÁLICOS-RECURSOS FISCALES-SIN DESCRIPCIÓN PARA DESTINOS 00"/>
    <n v="20000"/>
    <n v="0"/>
    <n v="20000"/>
    <n v="0"/>
    <n v="0"/>
    <n v="0"/>
    <n v="0"/>
    <n v="0"/>
    <n v="20000"/>
    <n v="0"/>
    <n v="20000"/>
  </r>
  <r>
    <s v="524210090011"/>
    <n v="5"/>
    <s v="242"/>
    <s v="1"/>
    <s v="0"/>
    <s v="09"/>
    <s v="00"/>
    <n v="11"/>
    <s v="1.1-00-26"/>
    <s v="5242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9"/>
    <s v="BIENES ADQUIRIDOS"/>
    <s v="242"/>
    <s v="Cemento y productos de concreto"/>
    <x v="48"/>
    <x v="48"/>
    <x v="0"/>
    <x v="0"/>
    <x v="48"/>
    <x v="6"/>
    <x v="6"/>
    <x v="8"/>
    <x v="8"/>
    <s v="CEMENTO Y PRODUCTOS DE CONCRETO-RECURSOS FISCALES-SIN DESCRIPCIÓN PARA DESTINOS 00"/>
    <n v="80000"/>
    <n v="0"/>
    <n v="80000"/>
    <n v="0"/>
    <n v="0"/>
    <n v="0"/>
    <n v="0"/>
    <n v="0"/>
    <n v="80000"/>
    <n v="0"/>
    <n v="80000"/>
  </r>
  <r>
    <s v="524510090011"/>
    <n v="5"/>
    <s v="245"/>
    <s v="1"/>
    <s v="0"/>
    <s v="09"/>
    <s v="00"/>
    <n v="11"/>
    <s v="1.1-00-26"/>
    <s v="5245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9"/>
    <s v="BIENES ADQUIRIDOS"/>
    <s v="245"/>
    <s v="Vidrio y productos de vidrio"/>
    <x v="49"/>
    <x v="49"/>
    <x v="0"/>
    <x v="0"/>
    <x v="49"/>
    <x v="6"/>
    <x v="6"/>
    <x v="8"/>
    <x v="8"/>
    <s v="VIDRIO Y PRODUCTOS DE VIDRIO-RECURSOS FISCALES-SIN DESCRIPCIÓN PARA DESTINOS 00"/>
    <n v="25000"/>
    <n v="0"/>
    <n v="25000"/>
    <n v="0"/>
    <n v="0"/>
    <n v="0"/>
    <n v="0"/>
    <n v="0"/>
    <n v="25000"/>
    <n v="0"/>
    <n v="25000"/>
  </r>
  <r>
    <s v="524610090011"/>
    <n v="5"/>
    <s v="246"/>
    <s v="1"/>
    <s v="0"/>
    <s v="09"/>
    <s v="00"/>
    <n v="11"/>
    <s v="1.1-00-26"/>
    <s v="5246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9"/>
    <s v="BIENES ADQUIRIDOS"/>
    <s v="246"/>
    <s v="Material eléctrico y electrónico"/>
    <x v="16"/>
    <x v="16"/>
    <x v="0"/>
    <x v="0"/>
    <x v="16"/>
    <x v="6"/>
    <x v="6"/>
    <x v="8"/>
    <x v="8"/>
    <s v="MATERIAL ELÉCTRICO Y ELECTRÓNICO-RECURSOS FISCALES-SIN DESCRIPCIÓN PARA DESTINOS 00"/>
    <n v="3000"/>
    <n v="0"/>
    <n v="3000"/>
    <n v="0"/>
    <n v="0"/>
    <n v="0"/>
    <n v="0"/>
    <n v="0"/>
    <n v="3000"/>
    <n v="0"/>
    <n v="3000"/>
  </r>
  <r>
    <s v="524710090011"/>
    <n v="5"/>
    <s v="247"/>
    <s v="1"/>
    <s v="0"/>
    <s v="09"/>
    <s v="00"/>
    <n v="11"/>
    <s v="1.1-00-26"/>
    <s v="5247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9"/>
    <s v="BIENES ADQUIRIDOS"/>
    <s v="247"/>
    <s v="Artículos metálicos para la construcción"/>
    <x v="17"/>
    <x v="17"/>
    <x v="0"/>
    <x v="0"/>
    <x v="17"/>
    <x v="6"/>
    <x v="6"/>
    <x v="8"/>
    <x v="8"/>
    <s v="ARTÍCULOS METÁLICOS PARA LA CONSTRUCCIÓN-RECURSOS FISCALES-SIN DESCRIPCIÓN PARA DESTINOS 00"/>
    <n v="150000"/>
    <n v="0"/>
    <n v="150000"/>
    <n v="0"/>
    <n v="0"/>
    <n v="0"/>
    <n v="0"/>
    <n v="0"/>
    <n v="150000"/>
    <n v="0"/>
    <n v="150000"/>
  </r>
  <r>
    <s v="524910090011"/>
    <n v="5"/>
    <s v="249"/>
    <s v="1"/>
    <s v="0"/>
    <s v="09"/>
    <s v="00"/>
    <n v="11"/>
    <s v="1.1-00-26"/>
    <s v="5249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9"/>
    <s v="BIENES ADQUIRIDOS"/>
    <s v="249"/>
    <s v="Otros materiales y artículos de construcción y reparación"/>
    <x v="50"/>
    <x v="50"/>
    <x v="0"/>
    <x v="0"/>
    <x v="50"/>
    <x v="6"/>
    <x v="6"/>
    <x v="8"/>
    <x v="8"/>
    <s v="OTROS MATERIALES Y ARTÍCULOS DE CONSTRUCCIÓN Y REPARACIÓN-RECURSOS FISCALES-SIN DESCRIPCIÓN PARA DESTINOS 00"/>
    <n v="500000"/>
    <n v="0"/>
    <n v="500000"/>
    <n v="0"/>
    <n v="0"/>
    <n v="0"/>
    <n v="0"/>
    <n v="0"/>
    <n v="500000"/>
    <n v="0"/>
    <n v="500000"/>
  </r>
  <r>
    <s v="526110090011"/>
    <n v="5"/>
    <s v="261"/>
    <s v="1"/>
    <s v="0"/>
    <s v="09"/>
    <s v="00"/>
    <n v="11"/>
    <s v="1.1-00-26"/>
    <s v="5261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9"/>
    <s v="BIENES ADQUIRIDOS"/>
    <s v="261"/>
    <s v="Combustibles, lubricantes y aditivos"/>
    <x v="51"/>
    <x v="51"/>
    <x v="0"/>
    <x v="0"/>
    <x v="51"/>
    <x v="6"/>
    <x v="6"/>
    <x v="8"/>
    <x v="8"/>
    <s v="COMBUSTIBLES, LUBRICANTES Y ADITIVOS-RECURSOS FISCALES-SIN DESCRIPCIÓN PARA DESTINOS 00"/>
    <n v="40000000"/>
    <n v="1600000"/>
    <n v="41600000"/>
    <n v="12771900.109999999"/>
    <n v="7890917.1900000004"/>
    <n v="1973131"/>
    <n v="1973131"/>
    <n v="1973131"/>
    <n v="28828099.890000001"/>
    <n v="0"/>
    <n v="41600000"/>
  </r>
  <r>
    <s v="526110110011"/>
    <n v="5"/>
    <s v="261"/>
    <s v="1"/>
    <s v="0"/>
    <s v="11"/>
    <s v="00"/>
    <n v="11"/>
    <s v="1.1-00-26"/>
    <s v="52611011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6"/>
    <s v="TLAJO A FUTURO"/>
    <s v="GASTO CORRIENTE"/>
    <n v="2000"/>
    <s v="MATERIALES Y SUMINISTROS"/>
    <s v="11"/>
    <s v="DESPLIEGUE OPERATIVO PROTECCIÓN CIVIL Y SERVICIOS MEDICOS"/>
    <s v="261"/>
    <s v="Combustibles, lubricantes y aditivos"/>
    <x v="51"/>
    <x v="51"/>
    <x v="0"/>
    <x v="0"/>
    <x v="51"/>
    <x v="6"/>
    <x v="6"/>
    <x v="8"/>
    <x v="8"/>
    <s v="COMBUSTIBLES, LUBRICANTES Y ADITIVOS-RECURSOS FISCALES-SIN DESCRIPCIÓN PARA DESTINOS 00"/>
    <n v="4800000"/>
    <n v="0"/>
    <n v="4800000"/>
    <n v="2262132.2799999998"/>
    <n v="1153808.3899999999"/>
    <n v="272895.34000000003"/>
    <n v="272895.34000000003"/>
    <n v="272895.34000000003"/>
    <n v="2537867.7200000002"/>
    <n v="0"/>
    <n v="4800000"/>
  </r>
  <r>
    <s v="526112100025"/>
    <n v="5"/>
    <s v="261"/>
    <s v="1"/>
    <s v="2"/>
    <s v="10"/>
    <s v="00"/>
    <n v="25"/>
    <s v="2.5-02-26"/>
    <s v="526112100025"/>
    <s v="FONDO DE APORTACIONES AL FORTALECIMIENTO MUNICIPAL 2026 (FORTAMUN)"/>
    <s v="01"/>
    <s v="Gobierno"/>
    <s v="0103"/>
    <s v="Coordinacion de la politica de gobierno"/>
    <s v="010304"/>
    <s v="_x0009_Función Pública"/>
    <s v="E"/>
    <s v="Prestación de Servicios Públicos"/>
    <n v="1"/>
    <s v="TLAJO DE PAZ"/>
    <s v="GASTO CORRIENTE"/>
    <n v="2000"/>
    <s v="MATERIALES Y SUMINISTROS"/>
    <s v="10"/>
    <s v="DESPLIEGUE OPERATIVO COMISARIA DE LA POLICIA"/>
    <s v="261"/>
    <s v="Combustibles, lubricantes y aditivos"/>
    <x v="51"/>
    <x v="51"/>
    <x v="0"/>
    <x v="0"/>
    <x v="51"/>
    <x v="6"/>
    <x v="6"/>
    <x v="8"/>
    <x v="8"/>
    <s v="COMBUSTIBLES, LUBRICANTES Y ADITIVOS-RECURSOS FEDERALES-SIN DESCRIPCIÓN PARA DESTINOS 00"/>
    <n v="20300000"/>
    <n v="8400000"/>
    <n v="28700000"/>
    <n v="9968572.1099999994"/>
    <n v="8243007.79"/>
    <n v="0"/>
    <n v="0"/>
    <n v="0"/>
    <n v="18731427.890000001"/>
    <n v="0"/>
    <n v="28700000"/>
  </r>
  <r>
    <s v="529110090011"/>
    <n v="5"/>
    <s v="291"/>
    <s v="1"/>
    <s v="0"/>
    <s v="09"/>
    <s v="00"/>
    <n v="11"/>
    <s v="1.1-00-26"/>
    <s v="5291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9"/>
    <s v="BIENES ADQUIRIDOS"/>
    <s v="291"/>
    <s v="Herramientas menores"/>
    <x v="19"/>
    <x v="19"/>
    <x v="0"/>
    <x v="0"/>
    <x v="19"/>
    <x v="6"/>
    <x v="6"/>
    <x v="8"/>
    <x v="8"/>
    <s v="HERRAMIENTAS MENORES-RECURSOS FISCALES-SIN DESCRIPCIÓN PARA DESTINOS 00"/>
    <n v="100000"/>
    <n v="-5025"/>
    <n v="94975"/>
    <n v="0"/>
    <n v="0"/>
    <n v="0"/>
    <n v="0"/>
    <n v="0"/>
    <n v="94975"/>
    <n v="0"/>
    <n v="94975"/>
  </r>
  <r>
    <s v="529210090011"/>
    <n v="5"/>
    <s v="292"/>
    <s v="1"/>
    <s v="0"/>
    <s v="09"/>
    <s v="00"/>
    <n v="11"/>
    <s v="1.1-00-26"/>
    <s v="5292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9"/>
    <s v="BIENES ADQUIRIDOS"/>
    <s v="292"/>
    <s v="Refacciones y accesorios menores de edificios"/>
    <x v="20"/>
    <x v="20"/>
    <x v="0"/>
    <x v="0"/>
    <x v="20"/>
    <x v="6"/>
    <x v="6"/>
    <x v="8"/>
    <x v="8"/>
    <s v="REFACCIONES Y ACCESORIOS MENORES DE EDIFICIOS-RECURSOS FISCALES-SIN DESCRIPCIÓN PARA DESTINOS 00"/>
    <n v="120000"/>
    <n v="0"/>
    <n v="120000"/>
    <n v="0"/>
    <n v="0"/>
    <n v="0"/>
    <n v="0"/>
    <n v="0"/>
    <n v="120000"/>
    <n v="0"/>
    <n v="120000"/>
  </r>
  <r>
    <s v="529610090011"/>
    <n v="5"/>
    <s v="296"/>
    <s v="1"/>
    <s v="0"/>
    <s v="09"/>
    <s v="00"/>
    <n v="11"/>
    <s v="1.1-00-26"/>
    <s v="5296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9"/>
    <s v="BIENES ADQUIRIDOS"/>
    <s v="296"/>
    <s v="Refacciones y accesorios menores de equipo de transporte"/>
    <x v="22"/>
    <x v="22"/>
    <x v="0"/>
    <x v="0"/>
    <x v="22"/>
    <x v="6"/>
    <x v="6"/>
    <x v="8"/>
    <x v="8"/>
    <s v="REFACCIONES Y ACCESORIOS MENORES DE EQUIPO DE TRANSPORTE-RECURSOS FISCALES-SIN DESCRIPCIÓN PARA DESTINOS 00"/>
    <n v="1900000"/>
    <n v="0"/>
    <n v="1900000"/>
    <n v="219038.3"/>
    <n v="503162.95"/>
    <n v="0"/>
    <n v="0"/>
    <n v="0"/>
    <n v="1680961.7"/>
    <n v="0"/>
    <n v="1900000"/>
  </r>
  <r>
    <s v="529810090011"/>
    <n v="5"/>
    <s v="298"/>
    <s v="1"/>
    <s v="0"/>
    <s v="09"/>
    <s v="00"/>
    <n v="11"/>
    <s v="1.1-00-26"/>
    <s v="5298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09"/>
    <s v="BIENES ADQUIRIDOS"/>
    <s v="298"/>
    <s v="Refacciones y accesorios menores de maquinaria y otros equipos"/>
    <x v="52"/>
    <x v="52"/>
    <x v="0"/>
    <x v="0"/>
    <x v="52"/>
    <x v="6"/>
    <x v="6"/>
    <x v="8"/>
    <x v="8"/>
    <s v="REFACCIONES Y ACCESORIOS MENORES DE MAQUINARIA Y OTROS EQUIPOS-RECURSOS FISCALES-SIN DESCRIPCIÓN PARA DESTINOS 00"/>
    <n v="500000"/>
    <n v="0"/>
    <n v="500000"/>
    <n v="0"/>
    <n v="0"/>
    <n v="0"/>
    <n v="0"/>
    <n v="0"/>
    <n v="500000"/>
    <n v="0"/>
    <n v="500000"/>
  </r>
  <r>
    <s v="531110090011"/>
    <n v="5"/>
    <s v="311"/>
    <s v="1"/>
    <s v="0"/>
    <s v="09"/>
    <s v="00"/>
    <n v="11"/>
    <s v="1.1-00-26"/>
    <s v="5311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11"/>
    <s v="Energía eléctrica"/>
    <x v="53"/>
    <x v="53"/>
    <x v="0"/>
    <x v="0"/>
    <x v="53"/>
    <x v="6"/>
    <x v="6"/>
    <x v="8"/>
    <x v="8"/>
    <s v="ENERGÍA ELÉCTRICA-RECURSOS FISCALES-SIN DESCRIPCIÓN PARA DESTINOS 00"/>
    <n v="9000000"/>
    <n v="0"/>
    <n v="9000000"/>
    <n v="2418044.81"/>
    <n v="2575519.2000000002"/>
    <n v="1500849"/>
    <n v="1500849"/>
    <n v="1500849"/>
    <n v="6581955.1899999995"/>
    <n v="0"/>
    <n v="9000000"/>
  </r>
  <r>
    <s v="531410090011"/>
    <n v="5"/>
    <s v="314"/>
    <s v="1"/>
    <s v="0"/>
    <s v="09"/>
    <s v="00"/>
    <n v="11"/>
    <s v="1.1-00-26"/>
    <s v="5314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14"/>
    <s v="Telefonía tradicional"/>
    <x v="54"/>
    <x v="54"/>
    <x v="0"/>
    <x v="0"/>
    <x v="54"/>
    <x v="6"/>
    <x v="6"/>
    <x v="8"/>
    <x v="8"/>
    <s v="TELEFONÍA TRADICIONAL-RECURSOS FISCALES-SIN DESCRIPCIÓN PARA DESTINOS 00"/>
    <n v="700000"/>
    <n v="0"/>
    <n v="700000"/>
    <n v="524610"/>
    <n v="0"/>
    <n v="0"/>
    <n v="0"/>
    <n v="0"/>
    <n v="175390"/>
    <n v="0"/>
    <n v="700000"/>
  </r>
  <r>
    <s v="531610090011"/>
    <n v="5"/>
    <s v="316"/>
    <s v="1"/>
    <s v="0"/>
    <s v="09"/>
    <s v="00"/>
    <n v="11"/>
    <s v="1.1-00-26"/>
    <s v="5316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16"/>
    <s v="Servicios de telecomunicaciones y satélites"/>
    <x v="55"/>
    <x v="55"/>
    <x v="0"/>
    <x v="0"/>
    <x v="55"/>
    <x v="6"/>
    <x v="6"/>
    <x v="8"/>
    <x v="8"/>
    <s v="SERVICIOS DE TELECOMUNICACIONES Y SATÉLITES-RECURSOS FISCALES-SIN DESCRIPCIÓN PARA DESTINOS 00"/>
    <n v="2800000"/>
    <n v="81314.740000000005"/>
    <n v="2881314.74"/>
    <n v="0"/>
    <n v="2881314.72"/>
    <n v="0"/>
    <n v="0"/>
    <n v="0"/>
    <n v="2881314.74"/>
    <n v="0"/>
    <n v="2881314.74"/>
  </r>
  <r>
    <s v="532210090011"/>
    <n v="5"/>
    <s v="322"/>
    <s v="1"/>
    <s v="0"/>
    <s v="09"/>
    <s v="00"/>
    <n v="11"/>
    <s v="1.1-00-26"/>
    <s v="5322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22"/>
    <s v="Arrendamiento de edificios"/>
    <x v="56"/>
    <x v="56"/>
    <x v="0"/>
    <x v="0"/>
    <x v="56"/>
    <x v="6"/>
    <x v="6"/>
    <x v="8"/>
    <x v="8"/>
    <s v="ARRENDAMIENTO DE EDIFICIOS-RECURSOS FISCALES-SIN DESCRIPCIÓN PARA DESTINOS 00"/>
    <n v="5820000"/>
    <n v="700000"/>
    <n v="6520000"/>
    <n v="642938.4"/>
    <n v="5691830.0899999999"/>
    <n v="0"/>
    <n v="0"/>
    <n v="0"/>
    <n v="5877061.5999999996"/>
    <n v="0"/>
    <n v="6520000"/>
  </r>
  <r>
    <s v="532512090025"/>
    <n v="5"/>
    <s v="325"/>
    <s v="1"/>
    <s v="2"/>
    <s v="09"/>
    <s v="00"/>
    <n v="25"/>
    <s v="2.5-02-26"/>
    <s v="532512090025"/>
    <s v="FONDO DE APORTACIONES AL FORTALECIMIENTO MUNICIPAL 2026 (FORTAMUN)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25"/>
    <s v="Arrendamiento de equipo de transporte"/>
    <x v="57"/>
    <x v="57"/>
    <x v="0"/>
    <x v="0"/>
    <x v="57"/>
    <x v="6"/>
    <x v="6"/>
    <x v="8"/>
    <x v="8"/>
    <s v="ARRENDAMIENTO DE EQUIPO DE TRANSPORTE-RECURSOS FEDERALES-SIN DESCRIPCIÓN PARA DESTINOS 00"/>
    <n v="44329640"/>
    <n v="7150771.9199999999"/>
    <n v="51480411.920000002"/>
    <n v="0"/>
    <n v="44680411.82"/>
    <n v="0"/>
    <n v="0"/>
    <n v="0"/>
    <n v="51480411.920000002"/>
    <n v="0"/>
    <n v="51480411.920000002"/>
  </r>
  <r>
    <s v="532512100025"/>
    <n v="5"/>
    <s v="325"/>
    <s v="1"/>
    <s v="2"/>
    <s v="10"/>
    <s v="00"/>
    <n v="25"/>
    <s v="2.5-02-26"/>
    <s v="532512100025"/>
    <s v="FONDO DE APORTACIONES AL FORTALECIMIENTO MUNICIPAL 2026 (FORTAMUN)"/>
    <s v="01"/>
    <s v="Gobierno"/>
    <s v="0103"/>
    <s v="Coordinacion de la politica de gobierno"/>
    <s v="010304"/>
    <s v="_x0009_Función Pública"/>
    <s v="E"/>
    <s v="Prestación de Servicios Públicos"/>
    <n v="1"/>
    <s v="TLAJO DE PAZ"/>
    <s v="GASTO CORRIENTE"/>
    <n v="3000"/>
    <s v="SERVICIOS GENERALES"/>
    <s v="10"/>
    <s v="DESPLIEGUE OPERATIVO COMISARIA DE LA POLICIA"/>
    <s v="325"/>
    <s v="Arrendamiento de equipo de transporte"/>
    <x v="57"/>
    <x v="57"/>
    <x v="0"/>
    <x v="0"/>
    <x v="57"/>
    <x v="6"/>
    <x v="6"/>
    <x v="8"/>
    <x v="8"/>
    <s v="ARRENDAMIENTO DE EQUIPO DE TRANSPORTE-RECURSOS FEDERALES-SIN DESCRIPCIÓN PARA DESTINOS 00"/>
    <n v="68958396.959999993"/>
    <n v="0"/>
    <n v="68958396.959999993"/>
    <n v="0"/>
    <n v="75729036.700000003"/>
    <n v="0"/>
    <n v="0"/>
    <n v="0"/>
    <n v="68958396.959999993"/>
    <n v="0"/>
    <n v="68958396.959999993"/>
  </r>
  <r>
    <s v="527110730011"/>
    <n v="5"/>
    <s v="271"/>
    <s v="1"/>
    <s v="0"/>
    <s v="73"/>
    <s v="00"/>
    <n v="11"/>
    <s v="1.1-00-26"/>
    <s v="527110730011"/>
    <s v="RECURSOS FISCALES 2026"/>
    <s v="02"/>
    <s v="Desarrollo Social"/>
    <s v="0201"/>
    <s v="Proteccion ambiental"/>
    <s v="020105"/>
    <s v="_x0009_Protección de la Diversidad Biológica y del Paisaje"/>
    <s v="E"/>
    <s v="Prestación de Servicios Públicos"/>
    <n v="6"/>
    <s v="TLAJO A FUTURO"/>
    <s v="GASTO CORRIENTE"/>
    <n v="2000"/>
    <s v="MATERIALES Y SUMINISTROS"/>
    <s v="73"/>
    <s v="OPERATIVOS DE MOVILIDAD Y SEGURIDAD VIAL"/>
    <s v="271"/>
    <s v="Vestuario y uniformes"/>
    <x v="58"/>
    <x v="58"/>
    <x v="0"/>
    <x v="0"/>
    <x v="58"/>
    <x v="2"/>
    <x v="2"/>
    <x v="11"/>
    <x v="11"/>
    <s v="VESTUARIO Y UNIFORMES-RECURSOS FISCALES-SIN DESCRIPCIÓN PARA DESTINOS 00"/>
    <n v="0"/>
    <n v="1500000"/>
    <n v="1500000"/>
    <n v="0"/>
    <n v="0"/>
    <n v="0"/>
    <n v="0"/>
    <n v="0"/>
    <n v="1500000"/>
    <n v="-1500000"/>
    <n v="0"/>
  </r>
  <r>
    <s v="532910090011"/>
    <n v="5"/>
    <s v="329"/>
    <s v="1"/>
    <s v="0"/>
    <s v="09"/>
    <s v="00"/>
    <n v="11"/>
    <s v="1.1-00-26"/>
    <s v="5329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29"/>
    <s v="Otros arrendamientos"/>
    <x v="59"/>
    <x v="59"/>
    <x v="0"/>
    <x v="0"/>
    <x v="59"/>
    <x v="6"/>
    <x v="6"/>
    <x v="8"/>
    <x v="8"/>
    <s v="OTROS ARRENDAMIENTOS-RECURSOS FISCALES-SIN DESCRIPCIÓN PARA DESTINOS 00"/>
    <n v="25000"/>
    <n v="0"/>
    <n v="25000"/>
    <n v="0"/>
    <n v="0"/>
    <n v="0"/>
    <n v="0"/>
    <n v="0"/>
    <n v="25000"/>
    <n v="0"/>
    <n v="25000"/>
  </r>
  <r>
    <s v="533110090011"/>
    <n v="5"/>
    <s v="331"/>
    <s v="1"/>
    <s v="0"/>
    <s v="09"/>
    <s v="00"/>
    <n v="11"/>
    <s v="1.1-00-26"/>
    <s v="5331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31"/>
    <s v="Servicios legales, de contabilidad, auditoría y relacionados"/>
    <x v="8"/>
    <x v="8"/>
    <x v="0"/>
    <x v="0"/>
    <x v="8"/>
    <x v="6"/>
    <x v="6"/>
    <x v="8"/>
    <x v="8"/>
    <s v="SERVICIOS LEGALES, DE CONTABILIDAD, AUDITORÍA Y RELACIONADOS-RECURSOS FISCALES-SIN DESCRIPCIÓN PARA DESTINOS 00"/>
    <n v="1800000"/>
    <n v="0"/>
    <n v="1800000"/>
    <n v="284200"/>
    <n v="0"/>
    <n v="0"/>
    <n v="0"/>
    <n v="0"/>
    <n v="1515800"/>
    <n v="0"/>
    <n v="1800000"/>
  </r>
  <r>
    <s v="533310090011"/>
    <n v="5"/>
    <s v="333"/>
    <s v="1"/>
    <s v="0"/>
    <s v="09"/>
    <s v="00"/>
    <n v="11"/>
    <s v="1.1-00-26"/>
    <s v="5333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33"/>
    <s v="Servicios de consultoría administrativa, procesos, técnica y en tecnologías de la información"/>
    <x v="24"/>
    <x v="24"/>
    <x v="0"/>
    <x v="0"/>
    <x v="24"/>
    <x v="6"/>
    <x v="6"/>
    <x v="8"/>
    <x v="8"/>
    <s v="SERVICIOS DE CONSULTORÍA ADMINISTRATIVA, PROCESOS, TÉCNICA Y EN TECNOLOGÍAS DE LA INFORMACIÓN-RECURSOS FISCALES-SIN DESCRIPCIÓN PARA DESTINOS 00"/>
    <n v="950000"/>
    <n v="0"/>
    <n v="950000"/>
    <n v="171216"/>
    <n v="0"/>
    <n v="0"/>
    <n v="0"/>
    <n v="0"/>
    <n v="778784"/>
    <n v="0"/>
    <n v="950000"/>
  </r>
  <r>
    <s v="524610262511"/>
    <n v="5"/>
    <s v="246"/>
    <s v="1"/>
    <s v="0"/>
    <s v="26"/>
    <s v="25"/>
    <n v="11"/>
    <s v="1.1-00-26"/>
    <s v="524610262511"/>
    <s v="RECURSOS FISCALES 2026"/>
    <s v="02"/>
    <s v="Desarrollo Social"/>
    <s v="0202"/>
    <s v="Vivienda y servicios a la comunidad"/>
    <s v="020204"/>
    <s v="_x0009_Alumbrado Público"/>
    <s v="E"/>
    <s v="Prestación de Servicios Públicos"/>
    <n v="3"/>
    <s v="TLAJO DINAMICO"/>
    <s v="GASTO CORRIENTE"/>
    <n v="2000"/>
    <s v="MATERIALES Y SUMINISTROS"/>
    <s v="26"/>
    <s v="SISTEMA DE ILUMINACIÓN PÚBLICA"/>
    <s v="246"/>
    <s v="Material eléctrico y electrónico"/>
    <x v="16"/>
    <x v="16"/>
    <x v="19"/>
    <x v="16"/>
    <x v="16"/>
    <x v="8"/>
    <x v="8"/>
    <x v="12"/>
    <x v="12"/>
    <s v="MATERIAL ELÉCTRICO Y ELECTRÓNICO-RECURSOS FISCALES-POSTES PARA ALUMBRADO"/>
    <n v="1000000"/>
    <n v="0"/>
    <n v="1000000"/>
    <n v="0"/>
    <n v="0"/>
    <n v="0"/>
    <n v="0"/>
    <n v="0"/>
    <n v="1000000"/>
    <n v="-1000000"/>
    <n v="0"/>
  </r>
  <r>
    <s v="524610260011"/>
    <n v="5"/>
    <s v="246"/>
    <s v="1"/>
    <s v="0"/>
    <s v="26"/>
    <s v="00"/>
    <n v="11"/>
    <s v="1.1-00-26"/>
    <s v="524610260011"/>
    <s v="RECURSOS FISCALES 2026"/>
    <s v="02"/>
    <s v="Desarrollo Social"/>
    <s v="0202"/>
    <s v="Vivienda y servicios a la comunidad"/>
    <s v="020204"/>
    <s v="_x0009_Alumbrado Público"/>
    <s v="E"/>
    <s v="Prestación de Servicios Públicos"/>
    <n v="3"/>
    <s v="TLAJO DINAMICO"/>
    <s v="GASTO CORRIENTE"/>
    <n v="2000"/>
    <s v="MATERIALES Y SUMINISTROS"/>
    <s v="26"/>
    <s v="SISTEMA DE ILUMINACIÓN PÚBLICA"/>
    <s v="246"/>
    <s v="Material eléctrico y electrónico"/>
    <x v="16"/>
    <x v="16"/>
    <x v="0"/>
    <x v="0"/>
    <x v="16"/>
    <x v="8"/>
    <x v="8"/>
    <x v="12"/>
    <x v="12"/>
    <s v="MATERIAL ELÉCTRICO Y ELECTRÓNICO-RECURSOS FISCALES-SIN DESCRIPCIÓN PARA DESTINOS 00"/>
    <n v="10000000"/>
    <n v="0"/>
    <n v="10000000"/>
    <n v="9201208.1899999995"/>
    <n v="0"/>
    <n v="0"/>
    <n v="0"/>
    <n v="0"/>
    <n v="798791.81000000052"/>
    <n v="-798791.81"/>
    <n v="9201208.1899999995"/>
  </r>
  <r>
    <s v="534410090011"/>
    <n v="5"/>
    <s v="344"/>
    <s v="1"/>
    <s v="0"/>
    <s v="09"/>
    <s v="00"/>
    <n v="11"/>
    <s v="1.1-00-26"/>
    <s v="5344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44"/>
    <s v="Seguros de responsabilidad patrimonial y fianzas"/>
    <x v="9"/>
    <x v="9"/>
    <x v="0"/>
    <x v="0"/>
    <x v="9"/>
    <x v="6"/>
    <x v="6"/>
    <x v="8"/>
    <x v="8"/>
    <s v="SEGUROS DE RESPONSABILIDAD PATRIMONIAL Y FIANZAS-RECURSOS FISCALES-SIN DESCRIPCIÓN PARA DESTINOS 00"/>
    <n v="300000"/>
    <n v="0"/>
    <n v="300000"/>
    <n v="0"/>
    <n v="0"/>
    <n v="0"/>
    <n v="0"/>
    <n v="0"/>
    <n v="300000"/>
    <n v="0"/>
    <n v="300000"/>
  </r>
  <r>
    <s v="534510090011"/>
    <n v="5"/>
    <s v="345"/>
    <s v="1"/>
    <s v="0"/>
    <s v="09"/>
    <s v="00"/>
    <n v="11"/>
    <s v="1.1-00-26"/>
    <s v="5345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45"/>
    <s v="Seguro de bienes patrimoniales"/>
    <x v="60"/>
    <x v="60"/>
    <x v="0"/>
    <x v="0"/>
    <x v="60"/>
    <x v="6"/>
    <x v="6"/>
    <x v="8"/>
    <x v="8"/>
    <s v="SEGURO DE BIENES PATRIMONIALES-RECURSOS FISCALES-SIN DESCRIPCIÓN PARA DESTINOS 00"/>
    <n v="8732945.1600000001"/>
    <n v="0"/>
    <n v="8732945.1600000001"/>
    <n v="8732945.1600000001"/>
    <n v="17465890.32"/>
    <n v="0"/>
    <n v="0"/>
    <n v="0"/>
    <n v="0"/>
    <n v="0"/>
    <n v="8732945.1600000001"/>
  </r>
  <r>
    <s v="534810090011"/>
    <n v="5"/>
    <s v="348"/>
    <s v="1"/>
    <s v="0"/>
    <s v="09"/>
    <s v="00"/>
    <n v="11"/>
    <s v="1.1-00-26"/>
    <s v="5348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48"/>
    <s v="Comisiones por ventas"/>
    <x v="61"/>
    <x v="61"/>
    <x v="0"/>
    <x v="0"/>
    <x v="61"/>
    <x v="6"/>
    <x v="6"/>
    <x v="8"/>
    <x v="8"/>
    <s v="COMISIONES POR VENTAS-RECURSOS FISCALES-SIN DESCRIPCIÓN PARA DESTINOS 00"/>
    <n v="350000"/>
    <n v="0"/>
    <n v="350000"/>
    <n v="0"/>
    <n v="0"/>
    <n v="0"/>
    <n v="0"/>
    <n v="0"/>
    <n v="350000"/>
    <n v="0"/>
    <n v="350000"/>
  </r>
  <r>
    <s v="535110090011"/>
    <n v="5"/>
    <s v="351"/>
    <s v="1"/>
    <s v="0"/>
    <s v="09"/>
    <s v="00"/>
    <n v="11"/>
    <s v="1.1-00-26"/>
    <s v="5351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51"/>
    <s v="Conservación y mantenimiento menor de inmuebles"/>
    <x v="30"/>
    <x v="30"/>
    <x v="0"/>
    <x v="0"/>
    <x v="30"/>
    <x v="6"/>
    <x v="6"/>
    <x v="8"/>
    <x v="8"/>
    <s v="CONSERVACIÓN Y MANTENIMIENTO MENOR DE INMUEBLES-RECURSOS FISCALES-SIN DESCRIPCIÓN PARA DESTINOS 00"/>
    <n v="8250000"/>
    <n v="-6835000"/>
    <n v="1415000"/>
    <n v="0"/>
    <n v="131654.81"/>
    <n v="0"/>
    <n v="0"/>
    <n v="0"/>
    <n v="1415000"/>
    <n v="0"/>
    <n v="1415000"/>
  </r>
  <r>
    <s v="535210090011"/>
    <n v="5"/>
    <s v="352"/>
    <s v="1"/>
    <s v="0"/>
    <s v="09"/>
    <s v="00"/>
    <n v="11"/>
    <s v="1.1-00-26"/>
    <s v="5352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52"/>
    <s v="Instalación, reparación y mantenimiento de mobiliario y equipo de administración, educacional y recreativo"/>
    <x v="62"/>
    <x v="62"/>
    <x v="0"/>
    <x v="0"/>
    <x v="62"/>
    <x v="6"/>
    <x v="6"/>
    <x v="8"/>
    <x v="8"/>
    <s v="INSTALACIÓN, REPARACIÓN Y MANTENIMIENTO DE MOBILIARIO Y EQUIPO DE ADMINISTRACIÓN, EDUCACIONAL Y RECREATIVO-RECURSOS FISCALES-SIN DESCRIPCIÓN PARA DESTINOS 00"/>
    <n v="40000"/>
    <n v="0"/>
    <n v="40000"/>
    <n v="0"/>
    <n v="0"/>
    <n v="0"/>
    <n v="0"/>
    <n v="0"/>
    <n v="40000"/>
    <n v="0"/>
    <n v="40000"/>
  </r>
  <r>
    <s v="535510090011"/>
    <n v="5"/>
    <s v="355"/>
    <s v="1"/>
    <s v="0"/>
    <s v="09"/>
    <s v="00"/>
    <n v="11"/>
    <s v="1.1-00-26"/>
    <s v="5355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55"/>
    <s v="Reparación y mantenimiento de equipo de transporte"/>
    <x v="63"/>
    <x v="63"/>
    <x v="0"/>
    <x v="0"/>
    <x v="63"/>
    <x v="6"/>
    <x v="6"/>
    <x v="8"/>
    <x v="8"/>
    <s v="REPARACIÓN Y MANTENIMIENTO DE EQUIPO DE TRANSPORTE-RECURSOS FISCALES-SIN DESCRIPCIÓN PARA DESTINOS 00"/>
    <n v="20000000"/>
    <n v="2000000"/>
    <n v="22000000"/>
    <n v="-308610.46000000002"/>
    <n v="0"/>
    <n v="0"/>
    <n v="0"/>
    <n v="0"/>
    <n v="22308610.460000001"/>
    <n v="0"/>
    <n v="22000000"/>
  </r>
  <r>
    <s v="535710090011"/>
    <n v="5"/>
    <s v="357"/>
    <s v="1"/>
    <s v="0"/>
    <s v="09"/>
    <s v="00"/>
    <n v="11"/>
    <s v="1.1-00-26"/>
    <s v="5357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57"/>
    <s v="Instalación, reparación y mantenimiento de maquinaria, otros equipos y herramienta"/>
    <x v="31"/>
    <x v="31"/>
    <x v="0"/>
    <x v="0"/>
    <x v="31"/>
    <x v="6"/>
    <x v="6"/>
    <x v="8"/>
    <x v="8"/>
    <s v="INSTALACIÓN, REPARACIÓN Y MANTENIMIENTO DE MAQUINARIA, OTROS EQUIPOS Y HERRAMIENTA-RECURSOS FISCALES-SIN DESCRIPCIÓN PARA DESTINOS 00"/>
    <n v="20000000"/>
    <n v="2000000"/>
    <n v="22000000"/>
    <n v="337208.86"/>
    <n v="0"/>
    <n v="0"/>
    <n v="0"/>
    <n v="0"/>
    <n v="21662791.140000001"/>
    <n v="0"/>
    <n v="22000000"/>
  </r>
  <r>
    <s v="535810090011"/>
    <n v="5"/>
    <s v="358"/>
    <s v="1"/>
    <s v="0"/>
    <s v="09"/>
    <s v="00"/>
    <n v="11"/>
    <s v="1.1-00-26"/>
    <s v="5358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58"/>
    <s v="Servicios de limpieza y manejo de desechos"/>
    <x v="64"/>
    <x v="64"/>
    <x v="0"/>
    <x v="0"/>
    <x v="64"/>
    <x v="6"/>
    <x v="6"/>
    <x v="8"/>
    <x v="8"/>
    <s v="SERVICIOS DE LIMPIEZA Y MANEJO DE DESECHOS-RECURSOS FISCALES 2026-SIN DESCRIPCIÓN PARA DESTINOS 00"/>
    <n v="0"/>
    <n v="6835000"/>
    <n v="6835000"/>
    <n v="0"/>
    <n v="0"/>
    <n v="0"/>
    <n v="0"/>
    <n v="0"/>
    <n v="6835000"/>
    <n v="0"/>
    <n v="6835000"/>
  </r>
  <r>
    <s v="538210090011"/>
    <n v="5"/>
    <s v="382"/>
    <s v="1"/>
    <s v="0"/>
    <s v="09"/>
    <s v="00"/>
    <n v="11"/>
    <s v="1.1-00-26"/>
    <s v="5382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82"/>
    <s v="Gastos de orden social y cultural"/>
    <x v="65"/>
    <x v="65"/>
    <x v="0"/>
    <x v="0"/>
    <x v="65"/>
    <x v="6"/>
    <x v="6"/>
    <x v="8"/>
    <x v="8"/>
    <s v="GASTOS DE ORDEN  SOCIAL Y CULTURAL-RECURSOS FISCALES-SIN DESCRIPCIÓN PARA DESTINOS 00"/>
    <n v="1000000"/>
    <n v="0"/>
    <n v="1000000"/>
    <n v="0"/>
    <n v="0"/>
    <n v="0"/>
    <n v="0"/>
    <n v="0"/>
    <n v="1000000"/>
    <n v="0"/>
    <n v="1000000"/>
  </r>
  <r>
    <s v="539220090011"/>
    <n v="5"/>
    <s v="392"/>
    <s v="2"/>
    <s v="0"/>
    <s v="09"/>
    <s v="00"/>
    <n v="11"/>
    <s v="1.1-00-26"/>
    <s v="53922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92"/>
    <s v="Impuestos y derechos"/>
    <x v="42"/>
    <x v="42"/>
    <x v="0"/>
    <x v="0"/>
    <x v="66"/>
    <x v="6"/>
    <x v="6"/>
    <x v="8"/>
    <x v="8"/>
    <s v="IMPUESTOS Y DERECHOS-RECURSOS FISCALES-SIN DESCRIPCIÓN PARA DESTINOS 00"/>
    <n v="500000"/>
    <n v="100000"/>
    <n v="600000"/>
    <n v="0"/>
    <n v="0"/>
    <n v="0"/>
    <n v="0"/>
    <n v="0"/>
    <n v="600000"/>
    <n v="0"/>
    <n v="600000"/>
  </r>
  <r>
    <s v="539620090011"/>
    <n v="5"/>
    <s v="396"/>
    <s v="2"/>
    <s v="0"/>
    <s v="09"/>
    <s v="00"/>
    <n v="11"/>
    <s v="1.1-00-26"/>
    <s v="53962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96"/>
    <s v="Otros gastos por responsabilidades"/>
    <x v="66"/>
    <x v="66"/>
    <x v="0"/>
    <x v="0"/>
    <x v="67"/>
    <x v="6"/>
    <x v="6"/>
    <x v="8"/>
    <x v="8"/>
    <s v="OTROS GASTOS POR RESPONSABILIDADES-RECURSOS FISCALES-SIN DESCRIPCIÓN PARA DESTINOS 00"/>
    <n v="25000"/>
    <n v="0"/>
    <n v="25000"/>
    <n v="0"/>
    <n v="0"/>
    <n v="0"/>
    <n v="0"/>
    <n v="0"/>
    <n v="25000"/>
    <n v="0"/>
    <n v="25000"/>
  </r>
  <r>
    <s v="551110090011"/>
    <n v="5"/>
    <s v="511"/>
    <s v="1"/>
    <s v="0"/>
    <s v="09"/>
    <s v="00"/>
    <n v="11"/>
    <s v="1.1-00-26"/>
    <s v="5511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DE CAPITAL"/>
    <n v="5000"/>
    <s v="BIENES MUEBLES, INMUEBLES E INTANGIBLES"/>
    <s v="09"/>
    <s v="BIENES ADQUIRIDOS"/>
    <s v="511"/>
    <s v="Muebles de oficina y estantería"/>
    <x v="67"/>
    <x v="67"/>
    <x v="0"/>
    <x v="0"/>
    <x v="68"/>
    <x v="6"/>
    <x v="6"/>
    <x v="8"/>
    <x v="8"/>
    <s v="MUEBLES DE OFICINA Y ESTANTERÍA-RECURSOS FISCALES-SIN DESCRIPCIÓN PARA DESTINOS 00"/>
    <n v="40000000"/>
    <n v="-8121178.75"/>
    <n v="31878821.25"/>
    <n v="0"/>
    <n v="0"/>
    <n v="0"/>
    <n v="0"/>
    <n v="0"/>
    <n v="31878821.25"/>
    <n v="0"/>
    <n v="31878821.25"/>
  </r>
  <r>
    <s v="551112097625"/>
    <n v="5"/>
    <s v="511"/>
    <s v="1"/>
    <s v="2"/>
    <s v="09"/>
    <s v="76"/>
    <n v="25"/>
    <s v="2.5-02-26"/>
    <s v="551112097625"/>
    <s v="FONDO DE APORTACIONES AL FORTALECIMIENTO MUNICIPAL 2026 (FORTAMUN)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DE CAPITAL"/>
    <n v="5000"/>
    <s v="BIENES MUEBLES, INMUEBLES E INTANGIBLES"/>
    <s v="09"/>
    <s v="BIENES ADQUIRIDOS"/>
    <n v="511"/>
    <s v="MUEBLES DE OFICINA Y ESTANTERÍ"/>
    <x v="68"/>
    <x v="67"/>
    <x v="20"/>
    <x v="17"/>
    <x v="68"/>
    <x v="6"/>
    <x v="6"/>
    <x v="8"/>
    <x v="8"/>
    <s v="MUEBLES DE OFICINA Y ESTANTERÍA-RECURSOS FEDERALES-VEHICULO UTILITARIO / TODO TERRENO"/>
    <n v="0"/>
    <n v="0"/>
    <n v="0"/>
    <n v="0"/>
    <n v="0"/>
    <n v="0"/>
    <n v="0"/>
    <n v="0"/>
    <n v="0"/>
    <n v="0"/>
    <n v="0"/>
  </r>
  <r>
    <s v="551210090011"/>
    <n v="5"/>
    <s v="512"/>
    <s v="1"/>
    <s v="0"/>
    <s v="09"/>
    <s v="00"/>
    <n v="11"/>
    <s v="1.1-00-26"/>
    <s v="5512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DE CAPITAL"/>
    <n v="5000"/>
    <s v="BIENES MUEBLES, INMUEBLES E INTANGIBLES"/>
    <s v="09"/>
    <s v="BIENES ADQUIRIDOS"/>
    <s v="512"/>
    <s v="Muebles, excepto de oficina y estantería"/>
    <x v="69"/>
    <x v="68"/>
    <x v="0"/>
    <x v="0"/>
    <x v="69"/>
    <x v="6"/>
    <x v="6"/>
    <x v="8"/>
    <x v="8"/>
    <s v="MUEBLES, EXCEPTO DE OFICINA Y ESTANTERÍA-RECURSOS FISCALES-SIN DESCRIPCIÓN PARA DESTINOS 00"/>
    <n v="0"/>
    <n v="828438.75"/>
    <n v="828438.75"/>
    <n v="0"/>
    <n v="0"/>
    <n v="0"/>
    <n v="0"/>
    <n v="0"/>
    <n v="828438.75"/>
    <n v="0"/>
    <n v="828438.75"/>
  </r>
  <r>
    <s v="551910090011"/>
    <n v="5"/>
    <s v="519"/>
    <s v="1"/>
    <s v="0"/>
    <s v="09"/>
    <s v="00"/>
    <n v="11"/>
    <s v="1.1-00-26"/>
    <s v="5519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DE CAPITAL"/>
    <n v="5000"/>
    <s v="BIENES MUEBLES, INMUEBLES E INTANGIBLES"/>
    <s v="09"/>
    <s v="BIENES ADQUIRIDOS"/>
    <s v="519"/>
    <s v="Otros mobiliarios y equipos de administración"/>
    <x v="38"/>
    <x v="38"/>
    <x v="0"/>
    <x v="0"/>
    <x v="38"/>
    <x v="6"/>
    <x v="6"/>
    <x v="8"/>
    <x v="8"/>
    <s v="OTROS MOBILIARIOS Y EQUIPOS DE ADMINISTRACIÓN-RECURSOS FISCALES-SIN DESCRIPCIÓN PARA DESTINOS 00"/>
    <n v="5000"/>
    <n v="292740"/>
    <n v="297740"/>
    <n v="0"/>
    <n v="0"/>
    <n v="0"/>
    <n v="0"/>
    <n v="0"/>
    <n v="297740"/>
    <n v="0"/>
    <n v="297740"/>
  </r>
  <r>
    <s v="554112097625"/>
    <n v="5"/>
    <s v="541"/>
    <s v="1"/>
    <s v="2"/>
    <s v="09"/>
    <s v="76"/>
    <n v="25"/>
    <s v="2.5-02-26"/>
    <s v="554112097625"/>
    <s v="FONDO DE APORTACIONES AL FORTALECIMIENTO MUNICIPAL 2026 (FORTAMUN)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DE CAPITAL"/>
    <n v="5000"/>
    <s v="BIENES MUEBLES, INMUEBLES E INTANGIBLES"/>
    <s v="09"/>
    <s v="BIENES ADQUIRIDOS"/>
    <s v="541"/>
    <s v="Vehículos y equipo terrestre"/>
    <x v="70"/>
    <x v="69"/>
    <x v="20"/>
    <x v="17"/>
    <x v="70"/>
    <x v="6"/>
    <x v="6"/>
    <x v="8"/>
    <x v="8"/>
    <s v="VEHICULOS Y EQUIPO DE TRANSPORTE-RECURSOS FEDERALES-VEHICULO UTILITARIO / TODO TERRENO"/>
    <n v="0"/>
    <n v="1700000"/>
    <n v="1700000"/>
    <n v="0"/>
    <n v="0"/>
    <n v="0"/>
    <n v="0"/>
    <n v="0"/>
    <n v="1700000"/>
    <n v="0"/>
    <n v="1700000"/>
  </r>
  <r>
    <s v="554112097725"/>
    <n v="5"/>
    <s v="541"/>
    <s v="1"/>
    <s v="2"/>
    <s v="09"/>
    <s v="77"/>
    <n v="25"/>
    <s v="2.5-02-26"/>
    <s v="554112097725"/>
    <s v="FONDO DE APORTACIONES AL FORTALECIMIENTO MUNICIPAL 2026 (FORTAMUN)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DE CAPITAL"/>
    <n v="5000"/>
    <s v="BIENES MUEBLES, INMUEBLES E INTANGIBLES"/>
    <s v="09"/>
    <s v="BIENES ADQUIRIDOS"/>
    <s v="541"/>
    <s v="Vehículos y equipo terrestre"/>
    <x v="70"/>
    <x v="69"/>
    <x v="21"/>
    <x v="18"/>
    <x v="70"/>
    <x v="6"/>
    <x v="6"/>
    <x v="8"/>
    <x v="8"/>
    <s v="VEHICULOS Y EQUIPO DE TRANSPORTE-RECURSOS FEDERALES-PATRULLAS"/>
    <n v="0"/>
    <n v="30000000"/>
    <n v="30000000"/>
    <n v="29977846.09"/>
    <n v="0"/>
    <n v="0"/>
    <n v="0"/>
    <n v="0"/>
    <n v="22153.910000000149"/>
    <n v="0"/>
    <n v="30000000"/>
  </r>
  <r>
    <s v="556410090011"/>
    <n v="5"/>
    <s v="564"/>
    <s v="1"/>
    <s v="0"/>
    <s v="09"/>
    <s v="00"/>
    <n v="11"/>
    <s v="1.1-00-26"/>
    <s v="5564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DE CAPITAL"/>
    <n v="5000"/>
    <s v="BIENES MUEBLES, INMUEBLES E INTANGIBLES"/>
    <s v="09"/>
    <s v="BIENES ADQUIRIDOS"/>
    <s v="564"/>
    <s v="Sistemas de aire acondicionado, calefacción y de refrigeración industrial y comercial"/>
    <x v="71"/>
    <x v="70"/>
    <x v="0"/>
    <x v="0"/>
    <x v="71"/>
    <x v="6"/>
    <x v="6"/>
    <x v="8"/>
    <x v="8"/>
    <s v="SISTEMAS DE AIRE ACONDICIONADO, CALEFACCIÓN Y DE REFRIGERACIÓN INDUSTRIAL Y COMERCIAL-RECURSOS FISCALES-SIN DESCRIPCIÓN PARA DESTINOS 00"/>
    <n v="250000"/>
    <n v="3500000"/>
    <n v="3750000"/>
    <n v="534275.43999999994"/>
    <n v="0"/>
    <n v="0"/>
    <n v="0"/>
    <n v="0"/>
    <n v="3215724.56"/>
    <n v="0"/>
    <n v="3750000"/>
  </r>
  <r>
    <s v="556620090011"/>
    <n v="5"/>
    <s v="566"/>
    <s v="2"/>
    <s v="0"/>
    <s v="09"/>
    <s v="00"/>
    <n v="11"/>
    <s v="1.1-00-26"/>
    <s v="55662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DE CAPITAL"/>
    <n v="5000"/>
    <s v="BIENES MUEBLES, INMUEBLES E INTANGIBLES"/>
    <s v="09"/>
    <s v="BIENES ADQUIRIDOS"/>
    <s v="566"/>
    <s v="Equipos de generación eléctrica, aparatos y accesorios eléctricos"/>
    <x v="72"/>
    <x v="71"/>
    <x v="0"/>
    <x v="0"/>
    <x v="72"/>
    <x v="6"/>
    <x v="6"/>
    <x v="8"/>
    <x v="8"/>
    <s v="EQUIPO DE GENERACIÓN ELÉCTRICA, APARATOS Y ACCESORIOS ELÉCTRICOS-RECURSOS FISCALES-SIN DESCRIPCIÓN PARA DESTINOS 00"/>
    <n v="5000000"/>
    <n v="0"/>
    <n v="5000000"/>
    <n v="0"/>
    <n v="0"/>
    <n v="0"/>
    <n v="0"/>
    <n v="0"/>
    <n v="5000000"/>
    <n v="0"/>
    <n v="5000000"/>
  </r>
  <r>
    <s v="511111120115"/>
    <n v="5"/>
    <s v="111"/>
    <s v="1"/>
    <s v="1"/>
    <s v="12"/>
    <s v="01"/>
    <n v="15"/>
    <s v="1.5-01-26"/>
    <s v="511111120115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11"/>
    <s v="Dietas"/>
    <x v="73"/>
    <x v="72"/>
    <x v="11"/>
    <x v="11"/>
    <x v="73"/>
    <x v="6"/>
    <x v="6"/>
    <x v="7"/>
    <x v="7"/>
    <s v="DIETAS-RECURSOS FEDERALES-PLANTILLA"/>
    <n v="14346960"/>
    <n v="0"/>
    <n v="14346960"/>
    <n v="0"/>
    <n v="0"/>
    <n v="5977891.5"/>
    <n v="5977891.5"/>
    <n v="5977891.5"/>
    <n v="14346960"/>
    <n v="0"/>
    <n v="14346960"/>
  </r>
  <r>
    <s v="513221120115"/>
    <n v="5"/>
    <s v="132"/>
    <s v="2"/>
    <s v="1"/>
    <s v="12"/>
    <s v="01"/>
    <n v="15"/>
    <s v="1.5-01-26"/>
    <s v="513221120115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32"/>
    <s v="Primas de vacaciones, dominical y gratificación de fin de año"/>
    <x v="74"/>
    <x v="73"/>
    <x v="11"/>
    <x v="11"/>
    <x v="74"/>
    <x v="6"/>
    <x v="6"/>
    <x v="7"/>
    <x v="7"/>
    <s v="PRIMAS VACACIONALES-RECURSOS FEDERALES-PLANTILLA"/>
    <n v="99931733.510000005"/>
    <n v="1699518.86"/>
    <n v="101631252.37"/>
    <n v="0"/>
    <n v="0"/>
    <n v="57015.5"/>
    <n v="57015.5"/>
    <n v="57015.5"/>
    <n v="101631252.37"/>
    <n v="-13583352.109999999"/>
    <n v="88047900.260000005"/>
  </r>
  <r>
    <s v="514321120115"/>
    <n v="5"/>
    <s v="143"/>
    <s v="2"/>
    <s v="1"/>
    <s v="12"/>
    <s v="01"/>
    <n v="15"/>
    <s v="1.5-01-26"/>
    <s v="514321120115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43"/>
    <s v="Aportaciones al sistema para el retiro"/>
    <x v="75"/>
    <x v="74"/>
    <x v="11"/>
    <x v="11"/>
    <x v="75"/>
    <x v="6"/>
    <x v="6"/>
    <x v="7"/>
    <x v="7"/>
    <s v="APORTACIONES AL SISTEMA DE RETIRO SEDAR-RECURSOS FEDERALES-PLANTILLA"/>
    <n v="125913984.22"/>
    <n v="2141393.77"/>
    <n v="128055377.98999999"/>
    <n v="0"/>
    <n v="0"/>
    <n v="51048812.259999998"/>
    <n v="51048812.259999998"/>
    <n v="51048812.259999998"/>
    <n v="128055377.98999999"/>
    <n v="-7578618.2699999996"/>
    <n v="120476759.72"/>
  </r>
  <r>
    <s v="512110120011"/>
    <n v="5"/>
    <s v="121"/>
    <s v="1"/>
    <s v="0"/>
    <s v="12"/>
    <s v="00"/>
    <n v="11"/>
    <s v="1.1-00-26"/>
    <s v="512110120011"/>
    <s v="RECURSOS FISC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21"/>
    <s v="Honorarios asimilables a salarios"/>
    <x v="76"/>
    <x v="75"/>
    <x v="0"/>
    <x v="0"/>
    <x v="76"/>
    <x v="6"/>
    <x v="6"/>
    <x v="7"/>
    <x v="7"/>
    <s v="HONORARIOS ASIMILABLES A SALARIOS-RECURSOS FISCALES-SIN DESCRIPCIÓN PARA DESTINOS 00"/>
    <n v="10000000"/>
    <n v="0"/>
    <n v="10000000"/>
    <n v="0"/>
    <n v="0"/>
    <n v="1574926.62"/>
    <n v="1574926.62"/>
    <n v="1574926.62"/>
    <n v="10000000"/>
    <n v="0"/>
    <n v="10000000"/>
  </r>
  <r>
    <s v="512211120216"/>
    <n v="5"/>
    <s v="122"/>
    <s v="1"/>
    <s v="1"/>
    <s v="12"/>
    <s v="02"/>
    <n v="16"/>
    <s v="1.6-01-26"/>
    <s v="512211120216"/>
    <s v="PARTICIPACIONES ESTAT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22"/>
    <s v="Sueldos base al personal eventual"/>
    <x v="77"/>
    <x v="76"/>
    <x v="22"/>
    <x v="19"/>
    <x v="77"/>
    <x v="6"/>
    <x v="6"/>
    <x v="7"/>
    <x v="7"/>
    <s v="SUELDOS BASE AL PERSONAL EVENTUAL-RECURSOS ESTATALES-EVENTUAL"/>
    <n v="76813145.879999995"/>
    <n v="20798755"/>
    <n v="97611900.879999995"/>
    <n v="0"/>
    <n v="0"/>
    <n v="35340599.18"/>
    <n v="35340599.18"/>
    <n v="35340599.18"/>
    <n v="97611900.879999995"/>
    <n v="7315444.4199999999"/>
    <n v="104927345.3"/>
  </r>
  <r>
    <s v="512311120016"/>
    <n v="5"/>
    <s v="123"/>
    <s v="1"/>
    <s v="1"/>
    <s v="12"/>
    <s v="00"/>
    <n v="16"/>
    <s v="1.6-01-26"/>
    <s v="512311120016"/>
    <s v="PARTICIPACIONES ESTAT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23"/>
    <s v="Retribuciones por servicios de carácter social"/>
    <x v="78"/>
    <x v="77"/>
    <x v="0"/>
    <x v="0"/>
    <x v="78"/>
    <x v="6"/>
    <x v="6"/>
    <x v="7"/>
    <x v="7"/>
    <s v="RETRIBUCIONES POR SERVICIOS DE CARACTER SOCIAL-RECURSOS ESTATALES-SIN DESCRIPCIÓN PARA DESTINOS 00"/>
    <n v="26400"/>
    <n v="0"/>
    <n v="26400"/>
    <n v="0"/>
    <n v="0"/>
    <n v="0"/>
    <n v="0"/>
    <n v="0"/>
    <n v="26400"/>
    <n v="0"/>
    <n v="26400"/>
  </r>
  <r>
    <s v="514111120115"/>
    <n v="5"/>
    <s v="141"/>
    <s v="1"/>
    <s v="1"/>
    <s v="12"/>
    <s v="01"/>
    <n v="15"/>
    <s v="1.5-01-26"/>
    <s v="514111120115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41"/>
    <s v="Aportaciones de seguridad social"/>
    <x v="79"/>
    <x v="78"/>
    <x v="11"/>
    <x v="11"/>
    <x v="79"/>
    <x v="6"/>
    <x v="6"/>
    <x v="7"/>
    <x v="7"/>
    <s v="CUOTAS AL IMSS POR ENFERMEDADES Y MATERNIDAD-RECURSOS FEDERALES-PLANTILLA"/>
    <n v="43170508.880000003"/>
    <n v="734192.14"/>
    <n v="43904701.020000003"/>
    <n v="0"/>
    <n v="0"/>
    <n v="4245469"/>
    <n v="8488462.6699999999"/>
    <n v="8488462.6699999999"/>
    <n v="43904701.020000003"/>
    <n v="-2598383.4"/>
    <n v="41306317.620000005"/>
  </r>
  <r>
    <s v="513211120216"/>
    <n v="5"/>
    <s v="132"/>
    <s v="1"/>
    <s v="1"/>
    <s v="12"/>
    <s v="02"/>
    <n v="16"/>
    <s v="1.6-01-26"/>
    <s v="513211120216"/>
    <s v="PARTICIPACIONES ESTAT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32"/>
    <s v="Primas de vacaciones, dominical y gratificación de fin de año"/>
    <x v="80"/>
    <x v="79"/>
    <x v="22"/>
    <x v="19"/>
    <x v="80"/>
    <x v="6"/>
    <x v="6"/>
    <x v="7"/>
    <x v="7"/>
    <s v="PRIMAS VACACIONALES-RECURSOS ESTATALES-EVENTUAL"/>
    <n v="1066849.25"/>
    <n v="101308.86"/>
    <n v="1168158.1100000001"/>
    <n v="0"/>
    <n v="0"/>
    <n v="964085.09"/>
    <n v="964085.09"/>
    <n v="964085.09"/>
    <n v="1168158.1100000001"/>
    <n v="0"/>
    <n v="1168158.1100000001"/>
  </r>
  <r>
    <s v="514211120115"/>
    <n v="5"/>
    <s v="142"/>
    <s v="1"/>
    <s v="1"/>
    <s v="12"/>
    <s v="01"/>
    <n v="15"/>
    <s v="1.5-01-26"/>
    <s v="514211120115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42"/>
    <s v="Aportaciones a fondos de vivienda"/>
    <x v="81"/>
    <x v="80"/>
    <x v="11"/>
    <x v="11"/>
    <x v="81"/>
    <x v="6"/>
    <x v="6"/>
    <x v="7"/>
    <x v="7"/>
    <s v="APORTACIONES A FONDOS DE VIVIENDA-RECURSOS FEDERALES-PLANTILLA"/>
    <n v="21585254.440000001"/>
    <n v="367096.07"/>
    <n v="21952350.510000002"/>
    <n v="0"/>
    <n v="0"/>
    <n v="8751219.0500000007"/>
    <n v="8751219.0500000007"/>
    <n v="8751219.0500000007"/>
    <n v="21952350.510000002"/>
    <n v="-1299191.7"/>
    <n v="20653158.810000002"/>
  </r>
  <r>
    <s v="511311130315"/>
    <n v="5"/>
    <s v="113"/>
    <s v="1"/>
    <s v="1"/>
    <s v="13"/>
    <s v="03"/>
    <n v="15"/>
    <s v="1.5-01-26"/>
    <s v="511311130315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1"/>
    <s v="TLAJO DE PAZ"/>
    <s v="GASTO CORRIENTE"/>
    <n v="1000"/>
    <s v="SERVICIOS PERSONALES"/>
    <s v="13"/>
    <s v="DESPLIEGUE OPERATIVO COMISARIA DE LA POLICIA"/>
    <s v="113"/>
    <s v="Sueldos base al personal permanente"/>
    <x v="35"/>
    <x v="35"/>
    <x v="23"/>
    <x v="20"/>
    <x v="35"/>
    <x v="6"/>
    <x v="6"/>
    <x v="7"/>
    <x v="7"/>
    <s v="SUELDO BASE AL PERSONAL PERMANENTE ANUAL-RECURSOS FEDERALES-COMISARIA"/>
    <n v="212353767.59999999"/>
    <n v="-5083887.5999999996"/>
    <n v="207269880"/>
    <n v="0"/>
    <n v="0"/>
    <n v="77633130.400000006"/>
    <n v="77633130.400000006"/>
    <n v="77633130.400000006"/>
    <n v="207269880"/>
    <n v="-943740"/>
    <n v="206326140"/>
  </r>
  <r>
    <s v="513221120215"/>
    <n v="5"/>
    <s v="132"/>
    <s v="2"/>
    <s v="1"/>
    <s v="12"/>
    <s v="02"/>
    <n v="15"/>
    <s v="1.5-01-26"/>
    <s v="513221120215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32"/>
    <s v="Primas de vacaciones, dominical y gratificación de fin de año"/>
    <x v="74"/>
    <x v="73"/>
    <x v="22"/>
    <x v="19"/>
    <x v="74"/>
    <x v="6"/>
    <x v="6"/>
    <x v="7"/>
    <x v="7"/>
    <s v="PRIMAS VACACIONALES-RECURSOS FEDERALES-EVENTUAL"/>
    <n v="8130775.4900000002"/>
    <n v="-8130775.4800000004"/>
    <n v="0.01"/>
    <n v="0"/>
    <n v="0"/>
    <n v="0"/>
    <n v="0"/>
    <n v="0"/>
    <n v="0.01"/>
    <n v="0"/>
    <n v="0.01"/>
  </r>
  <r>
    <s v="513221120216"/>
    <n v="5"/>
    <s v="132"/>
    <s v="2"/>
    <s v="1"/>
    <s v="12"/>
    <s v="02"/>
    <n v="16"/>
    <s v="1.6-01-26"/>
    <s v="513221120216"/>
    <s v="PARTICIPACIONES ESTAT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32"/>
    <s v="Primas de vacaciones, dominical y gratificación de fin de año"/>
    <x v="74"/>
    <x v="73"/>
    <x v="22"/>
    <x v="19"/>
    <x v="74"/>
    <x v="6"/>
    <x v="6"/>
    <x v="7"/>
    <x v="7"/>
    <s v="PRIMAS VACACIONALES-RECURSOS ESTATALES-EVENTUAL"/>
    <n v="2537717"/>
    <n v="9143864.1400000006"/>
    <n v="11681581.140000001"/>
    <n v="0"/>
    <n v="0"/>
    <n v="56808.49"/>
    <n v="56808.49"/>
    <n v="56808.49"/>
    <n v="11681581.140000001"/>
    <n v="0"/>
    <n v="11681581.140000001"/>
  </r>
  <r>
    <s v="514311120115"/>
    <n v="5"/>
    <s v="143"/>
    <s v="1"/>
    <s v="1"/>
    <s v="12"/>
    <s v="01"/>
    <n v="15"/>
    <s v="1.5-01-26"/>
    <s v="514311120115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43"/>
    <s v="Aportaciones al sistema para el retiro"/>
    <x v="82"/>
    <x v="81"/>
    <x v="11"/>
    <x v="11"/>
    <x v="82"/>
    <x v="6"/>
    <x v="6"/>
    <x v="7"/>
    <x v="7"/>
    <s v="APORTACIONES AL SISTEMA DE RETIRO SEDAR-RECURSOS FEDERALES-PLANTILLA"/>
    <n v="14390169.630000001"/>
    <n v="244730.71"/>
    <n v="14634900.34"/>
    <n v="0"/>
    <n v="0"/>
    <n v="5834449.7300000004"/>
    <n v="5834449.7300000004"/>
    <n v="5834449.7300000004"/>
    <n v="14634900.34"/>
    <n v="-866127.8"/>
    <n v="13768772.539999999"/>
  </r>
  <r>
    <s v="513311120016"/>
    <n v="5"/>
    <s v="133"/>
    <s v="1"/>
    <s v="1"/>
    <s v="12"/>
    <s v="00"/>
    <n v="16"/>
    <s v="1.6-01-26"/>
    <s v="513311120016"/>
    <s v="PARTICIPACIONES ESTAT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33"/>
    <s v="Horas extraordinarias"/>
    <x v="83"/>
    <x v="82"/>
    <x v="0"/>
    <x v="0"/>
    <x v="83"/>
    <x v="6"/>
    <x v="6"/>
    <x v="7"/>
    <x v="7"/>
    <s v="HORAS EXTRAORDINARIAS-RECURSOS ESTATALES-SIN DESCRIPCIÓN PARA DESTINOS 00"/>
    <n v="730000"/>
    <n v="0"/>
    <n v="730000"/>
    <n v="0"/>
    <n v="0"/>
    <n v="289094.73"/>
    <n v="289094.73"/>
    <n v="289094.73"/>
    <n v="730000"/>
    <n v="0"/>
    <n v="730000"/>
  </r>
  <r>
    <s v="513411120016"/>
    <n v="5"/>
    <s v="134"/>
    <s v="1"/>
    <s v="1"/>
    <s v="12"/>
    <s v="00"/>
    <n v="16"/>
    <s v="1.6-01-26"/>
    <s v="513411120016"/>
    <s v="PARTICIPACIONES ESTAT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34"/>
    <s v="Compensaciones"/>
    <x v="84"/>
    <x v="83"/>
    <x v="0"/>
    <x v="0"/>
    <x v="84"/>
    <x v="6"/>
    <x v="6"/>
    <x v="7"/>
    <x v="7"/>
    <s v="COMPENSACIONES-RECURSOS ESTATALES-SIN DESCRIPCIÓN PARA DESTINOS 00"/>
    <n v="1500000"/>
    <n v="0"/>
    <n v="1500000"/>
    <n v="0"/>
    <n v="0"/>
    <n v="130387.4"/>
    <n v="130387.4"/>
    <n v="130387.4"/>
    <n v="1500000"/>
    <n v="0"/>
    <n v="1500000"/>
  </r>
  <r>
    <s v="514321130315"/>
    <n v="5"/>
    <s v="143"/>
    <s v="2"/>
    <s v="1"/>
    <s v="13"/>
    <s v="03"/>
    <n v="15"/>
    <s v="1.5-01-26"/>
    <s v="514321130315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1"/>
    <s v="TLAJO DE PAZ"/>
    <s v="GASTO CORRIENTE"/>
    <n v="1000"/>
    <s v="SERVICIOS PERSONALES"/>
    <s v="13"/>
    <s v="DESPLIEGUE OPERATIVO COMISARIA DE LA POLICIA"/>
    <s v="143"/>
    <s v="Aportaciones al sistema para el retiro"/>
    <x v="75"/>
    <x v="74"/>
    <x v="23"/>
    <x v="20"/>
    <x v="75"/>
    <x v="6"/>
    <x v="6"/>
    <x v="7"/>
    <x v="7"/>
    <s v="APORTACIONES AL SISTEMA DE RETIRO SEDAR-RECURSOS FEDERALES-COMISARIA"/>
    <n v="37161909.329999998"/>
    <n v="-3492353.13"/>
    <n v="33669556.200000003"/>
    <n v="0"/>
    <n v="0"/>
    <n v="13641948.869999999"/>
    <n v="13641948.869999999"/>
    <n v="13641948.869999999"/>
    <n v="33669556.200000003"/>
    <n v="-165154.5"/>
    <n v="33504401.700000003"/>
  </r>
  <r>
    <s v="514111120216"/>
    <n v="5"/>
    <s v="141"/>
    <s v="1"/>
    <s v="1"/>
    <s v="12"/>
    <s v="02"/>
    <n v="16"/>
    <s v="1.6-01-26"/>
    <s v="514111120216"/>
    <s v="PARTICIPACIONES ESTAT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41"/>
    <s v="Aportaciones de seguridad social"/>
    <x v="79"/>
    <x v="78"/>
    <x v="22"/>
    <x v="19"/>
    <x v="79"/>
    <x v="6"/>
    <x v="6"/>
    <x v="7"/>
    <x v="7"/>
    <s v="CUOTAS AL IMSS POR ENFERMEDADES Y MATERNIDAD-RECURSOS ESTATALES-EVENTUAL"/>
    <n v="4608788.75"/>
    <n v="347454.84"/>
    <n v="4956243.59"/>
    <n v="0"/>
    <n v="0"/>
    <n v="391708.06"/>
    <n v="897563.68"/>
    <n v="897563.68"/>
    <n v="4956243.59"/>
    <n v="0"/>
    <n v="4956243.59"/>
  </r>
  <r>
    <s v="513221130315"/>
    <n v="5"/>
    <s v="132"/>
    <s v="2"/>
    <s v="1"/>
    <s v="13"/>
    <s v="03"/>
    <n v="15"/>
    <s v="1.5-01-26"/>
    <s v="513221130315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1"/>
    <s v="TLAJO DE PAZ"/>
    <s v="GASTO CORRIENTE"/>
    <n v="1000"/>
    <s v="SERVICIOS PERSONALES"/>
    <s v="13"/>
    <s v="DESPLIEGUE OPERATIVO COMISARIA DE LA POLICIA"/>
    <s v="132"/>
    <s v="Primas de vacaciones, dominical y gratificación de fin de año"/>
    <x v="74"/>
    <x v="73"/>
    <x v="23"/>
    <x v="20"/>
    <x v="74"/>
    <x v="6"/>
    <x v="6"/>
    <x v="7"/>
    <x v="7"/>
    <s v="PRIMAS VACACIONALES-RECURSOS FEDERALES-COMISARIA"/>
    <n v="29493578.829999998"/>
    <n v="-706095.5"/>
    <n v="28787483.329999998"/>
    <n v="0"/>
    <n v="0"/>
    <n v="40413.730000000003"/>
    <n v="40413.730000000003"/>
    <n v="40413.730000000003"/>
    <n v="28787483.329999998"/>
    <n v="-131075"/>
    <n v="28656408.329999998"/>
  </r>
  <r>
    <s v="514111130315"/>
    <n v="5"/>
    <s v="141"/>
    <s v="1"/>
    <s v="1"/>
    <s v="13"/>
    <s v="03"/>
    <n v="15"/>
    <s v="1.5-01-26"/>
    <s v="514111130315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1"/>
    <s v="TLAJO DE PAZ"/>
    <s v="GASTO CORRIENTE"/>
    <n v="1000"/>
    <s v="SERVICIOS PERSONALES"/>
    <s v="13"/>
    <s v="DESPLIEGUE OPERATIVO COMISARIA DE LA POLICIA"/>
    <s v="141"/>
    <s v="Aportaciones de seguridad social"/>
    <x v="79"/>
    <x v="78"/>
    <x v="23"/>
    <x v="20"/>
    <x v="79"/>
    <x v="6"/>
    <x v="6"/>
    <x v="7"/>
    <x v="7"/>
    <s v="CUOTAS AL IMSS POR ENFERMEDADES Y MATERNIDAD-RECURSOS FEDERALES-COMISARIA"/>
    <n v="12741226.060000001"/>
    <n v="-305033.26"/>
    <n v="12436192.800000001"/>
    <n v="0"/>
    <n v="0"/>
    <n v="0"/>
    <n v="0"/>
    <n v="0"/>
    <n v="12436192.800000001"/>
    <n v="-56624.4"/>
    <n v="12379568.4"/>
  </r>
  <r>
    <s v="514211120216"/>
    <n v="5"/>
    <s v="142"/>
    <s v="1"/>
    <s v="1"/>
    <s v="12"/>
    <s v="02"/>
    <n v="16"/>
    <s v="1.6-01-26"/>
    <s v="514211120216"/>
    <s v="PARTICIPACIONES ESTAT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42"/>
    <s v="Aportaciones a fondos de vivienda"/>
    <x v="81"/>
    <x v="80"/>
    <x v="22"/>
    <x v="19"/>
    <x v="81"/>
    <x v="6"/>
    <x v="6"/>
    <x v="7"/>
    <x v="7"/>
    <s v="APORTACIONES A FONDOS DE VIVIENDA-RECURSOS ESTATALES-EVENTUAL"/>
    <n v="2304394.38"/>
    <n v="173727.42"/>
    <n v="2478121.7999999998"/>
    <n v="0"/>
    <n v="0"/>
    <n v="1060579.31"/>
    <n v="1060579.31"/>
    <n v="1060579.31"/>
    <n v="2478121.7999999998"/>
    <n v="0"/>
    <n v="2478121.7999999998"/>
  </r>
  <r>
    <s v="514211130315"/>
    <n v="5"/>
    <s v="142"/>
    <s v="1"/>
    <s v="1"/>
    <s v="13"/>
    <s v="03"/>
    <n v="15"/>
    <s v="1.5-01-26"/>
    <s v="514211130315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1"/>
    <s v="TLAJO DE PAZ"/>
    <s v="GASTO CORRIENTE"/>
    <n v="1000"/>
    <s v="SERVICIOS PERSONALES"/>
    <s v="13"/>
    <s v="DESPLIEGUE OPERATIVO COMISARIA DE LA POLICIA"/>
    <s v="142"/>
    <s v="Aportaciones a fondos de vivienda"/>
    <x v="81"/>
    <x v="80"/>
    <x v="23"/>
    <x v="20"/>
    <x v="81"/>
    <x v="6"/>
    <x v="6"/>
    <x v="7"/>
    <x v="7"/>
    <s v="APORTACIONES A FONDOS DE VIVIENDA-RECURSOS FEDERALES-COMISARIA"/>
    <n v="6370613.0199999996"/>
    <n v="-598689.11"/>
    <n v="5771923.9100000001"/>
    <n v="0"/>
    <n v="0"/>
    <n v="2338599.75"/>
    <n v="2338599.75"/>
    <n v="2338599.75"/>
    <n v="5771923.9100000001"/>
    <n v="-28312.19"/>
    <n v="5743611.7199999997"/>
  </r>
  <r>
    <s v="514311130315"/>
    <n v="5"/>
    <s v="143"/>
    <s v="1"/>
    <s v="1"/>
    <s v="13"/>
    <s v="03"/>
    <n v="15"/>
    <s v="1.5-01-26"/>
    <s v="514311130315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1"/>
    <s v="TLAJO DE PAZ"/>
    <s v="GASTO CORRIENTE"/>
    <n v="1000"/>
    <s v="SERVICIOS PERSONALES"/>
    <s v="13"/>
    <s v="DESPLIEGUE OPERATIVO COMISARIA DE LA POLICIA"/>
    <s v="143"/>
    <s v="Aportaciones al sistema para el retiro"/>
    <x v="82"/>
    <x v="81"/>
    <x v="23"/>
    <x v="20"/>
    <x v="82"/>
    <x v="6"/>
    <x v="6"/>
    <x v="7"/>
    <x v="7"/>
    <s v="APORTACIONES AL SISTEMA DE RETIRO SEDAR-RECURSOS FEDERALES-COMISARIA"/>
    <n v="4247075.3499999996"/>
    <n v="-386732.39"/>
    <n v="3860342.96"/>
    <n v="0"/>
    <n v="0"/>
    <n v="1559098.48"/>
    <n v="1559098.48"/>
    <n v="1559098.48"/>
    <n v="3860342.96"/>
    <n v="-18874.8"/>
    <n v="3841468.16"/>
  </r>
  <r>
    <s v="514311120216"/>
    <n v="5"/>
    <s v="143"/>
    <s v="1"/>
    <s v="1"/>
    <s v="12"/>
    <s v="02"/>
    <n v="16"/>
    <s v="1.6-01-26"/>
    <s v="514311120216"/>
    <s v="PARTICIPACIONES ESTAT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43"/>
    <s v="Aportaciones al sistema para el retiro"/>
    <x v="82"/>
    <x v="81"/>
    <x v="22"/>
    <x v="19"/>
    <x v="82"/>
    <x v="6"/>
    <x v="6"/>
    <x v="7"/>
    <x v="7"/>
    <s v="APORTACIONES AL SISTEMA DE RETIRO SEDAR-RECURSOS ESTATALES-EVENTUAL"/>
    <n v="1536262.92"/>
    <n v="115818.28"/>
    <n v="1652081.2"/>
    <n v="0"/>
    <n v="0"/>
    <n v="707052.71"/>
    <n v="707052.71"/>
    <n v="707052.71"/>
    <n v="1652081.2"/>
    <n v="0"/>
    <n v="1652081.2"/>
  </r>
  <r>
    <s v="513211130315"/>
    <n v="5"/>
    <s v="132"/>
    <s v="1"/>
    <s v="1"/>
    <s v="13"/>
    <s v="03"/>
    <n v="15"/>
    <s v="1.5-01-26"/>
    <s v="513211130315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1"/>
    <s v="TLAJO DE PAZ"/>
    <s v="GASTO CORRIENTE"/>
    <n v="1000"/>
    <s v="SERVICIOS PERSONALES"/>
    <s v="13"/>
    <s v="DESPLIEGUE OPERATIVO COMISARIA DE LA POLICIA"/>
    <s v="132"/>
    <s v="Primas de vacaciones, dominical y gratificación de fin de año"/>
    <x v="80"/>
    <x v="79"/>
    <x v="23"/>
    <x v="20"/>
    <x v="80"/>
    <x v="6"/>
    <x v="6"/>
    <x v="7"/>
    <x v="7"/>
    <s v="PRIMAS VACACIONALES-RECURSOS FEDERALES-COMISARIA"/>
    <n v="2949357.88"/>
    <n v="-70609.55"/>
    <n v="2878748.33"/>
    <n v="0"/>
    <n v="0"/>
    <n v="2455948.4500000002"/>
    <n v="2455948.4500000002"/>
    <n v="2455948.4500000002"/>
    <n v="2878748.33"/>
    <n v="-13107.5"/>
    <n v="2865640.83"/>
  </r>
  <r>
    <s v="514311120215"/>
    <n v="5"/>
    <s v="143"/>
    <s v="1"/>
    <s v="1"/>
    <s v="12"/>
    <s v="02"/>
    <n v="15"/>
    <s v="1.5-01-26"/>
    <e v="#N/A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43"/>
    <s v="Aportaciones al sistema para el retiro"/>
    <x v="82"/>
    <x v="81"/>
    <x v="22"/>
    <x v="19"/>
    <x v="82"/>
    <x v="6"/>
    <x v="6"/>
    <x v="7"/>
    <x v="7"/>
    <m/>
    <n v="0"/>
    <n v="0"/>
    <n v="0"/>
    <n v="0"/>
    <n v="0"/>
    <n v="0"/>
    <n v="0"/>
    <n v="0"/>
    <n v="0"/>
    <n v="37356.65"/>
    <n v="37356.65"/>
  </r>
  <r>
    <s v="514321120216"/>
    <n v="5"/>
    <s v="143"/>
    <s v="2"/>
    <s v="1"/>
    <s v="12"/>
    <s v="02"/>
    <n v="16"/>
    <s v="1.6-01-26"/>
    <s v="514321120216"/>
    <s v="PARTICIPACIONES ESTAT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43"/>
    <s v="Aportaciones al sistema para el retiro"/>
    <x v="75"/>
    <x v="74"/>
    <x v="22"/>
    <x v="19"/>
    <x v="75"/>
    <x v="6"/>
    <x v="6"/>
    <x v="7"/>
    <x v="7"/>
    <s v="APORTACIONES AL SISTEMA DE RETIRO SEDAR-RECURSOS ESTATALES-EVENTUAL"/>
    <n v="13442300.529999999"/>
    <n v="1013409.95"/>
    <n v="14455710.48"/>
    <n v="0"/>
    <n v="0"/>
    <n v="6186759.54"/>
    <n v="6186759.54"/>
    <n v="6186759.54"/>
    <n v="14455710.48"/>
    <n v="0"/>
    <n v="14455710.48"/>
  </r>
  <r>
    <s v="514211120215"/>
    <n v="5"/>
    <s v="142"/>
    <s v="1"/>
    <s v="1"/>
    <s v="12"/>
    <s v="02"/>
    <n v="15"/>
    <s v="1.5-01-26"/>
    <e v="#N/A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42"/>
    <s v="Aportaciones a fondos de vivienda"/>
    <x v="81"/>
    <x v="80"/>
    <x v="22"/>
    <x v="19"/>
    <x v="81"/>
    <x v="6"/>
    <x v="6"/>
    <x v="7"/>
    <x v="7"/>
    <m/>
    <n v="0"/>
    <n v="0"/>
    <n v="0"/>
    <n v="0"/>
    <n v="0"/>
    <n v="0"/>
    <n v="0"/>
    <n v="0"/>
    <n v="0"/>
    <n v="56034.98"/>
    <n v="56034.98"/>
  </r>
  <r>
    <s v="514410120011"/>
    <n v="5"/>
    <s v="144"/>
    <s v="1"/>
    <s v="0"/>
    <s v="12"/>
    <s v="00"/>
    <n v="11"/>
    <s v="1.1-00-26"/>
    <s v="514410120011"/>
    <s v="RECURSOS FISC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44"/>
    <s v="Aportaciones para seguros"/>
    <x v="85"/>
    <x v="84"/>
    <x v="0"/>
    <x v="0"/>
    <x v="85"/>
    <x v="6"/>
    <x v="6"/>
    <x v="7"/>
    <x v="7"/>
    <s v="APORTACIONES PARA SEGUROS-RECURSOS FISCALES-SIN DESCRIPCIÓN PARA DESTINOS 00"/>
    <n v="15000000"/>
    <n v="0"/>
    <n v="15000000"/>
    <n v="0"/>
    <n v="13512339.82"/>
    <n v="0"/>
    <n v="0"/>
    <n v="0"/>
    <n v="15000000"/>
    <n v="0"/>
    <n v="15000000"/>
  </r>
  <r>
    <s v="514410130011"/>
    <n v="5"/>
    <s v="144"/>
    <s v="1"/>
    <s v="0"/>
    <s v="13"/>
    <s v="00"/>
    <n v="11"/>
    <s v="1.1-00-26"/>
    <s v="514410130011"/>
    <s v="RECURSOS FISCALES 2026"/>
    <s v="01"/>
    <s v="Gobierno"/>
    <s v="0103"/>
    <s v="Coordinacion de la politica de gobierno"/>
    <s v="010304"/>
    <s v="_x0009_Función Pública"/>
    <s v="M"/>
    <s v="Apoyo para el desarrollo de las funciones de gobierno"/>
    <n v="1"/>
    <s v="TLAJO DE PAZ"/>
    <s v="GASTO CORRIENTE"/>
    <n v="1000"/>
    <s v="SERVICIOS PERSONALES"/>
    <s v="13"/>
    <s v="DESPLIEGUE OPERATIVO COMISARIA DE LA POLICIA"/>
    <s v="144"/>
    <s v="Aportaciones para seguros"/>
    <x v="85"/>
    <x v="84"/>
    <x v="0"/>
    <x v="0"/>
    <x v="85"/>
    <x v="6"/>
    <x v="6"/>
    <x v="7"/>
    <x v="7"/>
    <s v="APORTACIONES PARA SEGUROS-RECURSOS FISCALES-SIN DESCRIPCIÓN PARA DESTINOS 00"/>
    <n v="9500000"/>
    <n v="0"/>
    <n v="9500000"/>
    <n v="0"/>
    <n v="8306768.4900000002"/>
    <n v="0"/>
    <n v="0"/>
    <n v="0"/>
    <n v="9500000"/>
    <n v="0"/>
    <n v="9500000"/>
  </r>
  <r>
    <s v="515211120016"/>
    <n v="5"/>
    <s v="152"/>
    <s v="1"/>
    <s v="1"/>
    <s v="12"/>
    <s v="00"/>
    <n v="16"/>
    <s v="1.6-01-26"/>
    <s v="515211120016"/>
    <s v="PARTICIPACIONES ESTAT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52"/>
    <s v="Indemnizaciones"/>
    <x v="86"/>
    <x v="85"/>
    <x v="0"/>
    <x v="0"/>
    <x v="86"/>
    <x v="6"/>
    <x v="6"/>
    <x v="7"/>
    <x v="7"/>
    <s v="INDEMNIZACIONES-RECURSOS ESTATALES-SIN DESCRIPCIÓN PARA DESTINOS 00"/>
    <n v="1000000"/>
    <n v="0"/>
    <n v="1000000"/>
    <n v="0"/>
    <n v="0"/>
    <n v="0"/>
    <n v="0"/>
    <n v="0"/>
    <n v="1000000"/>
    <n v="0"/>
    <n v="1000000"/>
  </r>
  <r>
    <s v="515910130311"/>
    <n v="5"/>
    <s v="159"/>
    <s v="1"/>
    <s v="0"/>
    <s v="13"/>
    <s v="03"/>
    <n v="11"/>
    <s v="1.1-00-26"/>
    <s v="515910130311"/>
    <s v="RECURSOS FISCALES 2026"/>
    <s v="01"/>
    <s v="Gobierno"/>
    <s v="0103"/>
    <s v="Coordinacion de la politica de gobierno"/>
    <s v="010304"/>
    <s v="_x0009_Función Pública"/>
    <s v="M"/>
    <s v="Apoyo para el desarrollo de las funciones de gobierno"/>
    <n v="1"/>
    <s v="TLAJO DE PAZ"/>
    <s v="GASTO CORRIENTE"/>
    <n v="1000"/>
    <s v="SERVICIOS PERSONALES"/>
    <s v="13"/>
    <s v="DESPLIEGUE OPERATIVO COMISARIA DE LA POLICIA"/>
    <s v="159"/>
    <s v="Otras prestaciones sociales y económicas"/>
    <x v="87"/>
    <x v="86"/>
    <x v="23"/>
    <x v="20"/>
    <x v="87"/>
    <x v="6"/>
    <x v="6"/>
    <x v="7"/>
    <x v="7"/>
    <s v="OTRAS PRESTACIONES SOCIALES Y ECONÓMICAS-RECURSOS FISCALES-COMISARIA"/>
    <n v="3554427.79"/>
    <n v="-748429.12"/>
    <n v="2805998.67"/>
    <n v="0"/>
    <n v="0"/>
    <n v="0"/>
    <n v="0"/>
    <n v="0"/>
    <n v="2805998.67"/>
    <n v="0"/>
    <n v="2805998.67"/>
  </r>
  <r>
    <s v="515911120115"/>
    <n v="5"/>
    <s v="159"/>
    <s v="1"/>
    <s v="1"/>
    <s v="12"/>
    <s v="01"/>
    <n v="15"/>
    <s v="1.5-01-26"/>
    <s v="515911120115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59"/>
    <s v="Otras prestaciones sociales y económicas"/>
    <x v="87"/>
    <x v="86"/>
    <x v="11"/>
    <x v="11"/>
    <x v="87"/>
    <x v="6"/>
    <x v="6"/>
    <x v="7"/>
    <x v="7"/>
    <s v="OTRAS PRESTACIONES SOCIALES Y ECONÓMICAS-RECURSOS FEDERALES-PLANTILLA"/>
    <n v="0"/>
    <n v="724564.47999999998"/>
    <n v="724564.47999999998"/>
    <n v="0"/>
    <n v="0"/>
    <n v="2701315.31"/>
    <n v="2701315.31"/>
    <n v="2701315.31"/>
    <n v="724564.47999999998"/>
    <n v="0"/>
    <n v="724564.47999999998"/>
  </r>
  <r>
    <s v="513211120215"/>
    <n v="5"/>
    <s v="132"/>
    <s v="1"/>
    <s v="1"/>
    <s v="12"/>
    <s v="02"/>
    <n v="15"/>
    <s v="1.5-01-26"/>
    <e v="#N/A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32"/>
    <s v="Primas de vacaciones, dominical y gratificación de fin de año"/>
    <x v="80"/>
    <x v="79"/>
    <x v="22"/>
    <x v="19"/>
    <x v="80"/>
    <x v="6"/>
    <x v="6"/>
    <x v="7"/>
    <x v="7"/>
    <m/>
    <n v="0"/>
    <n v="0"/>
    <n v="0"/>
    <n v="0"/>
    <n v="0"/>
    <n v="0"/>
    <n v="0"/>
    <n v="0"/>
    <n v="0"/>
    <n v="59782.34"/>
    <n v="59782.34"/>
  </r>
  <r>
    <s v="515911130315"/>
    <n v="5"/>
    <s v="159"/>
    <s v="1"/>
    <s v="1"/>
    <s v="13"/>
    <s v="03"/>
    <n v="15"/>
    <s v="1.5-01-26"/>
    <s v="515911130315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1"/>
    <s v="TLAJO DE PAZ"/>
    <s v="GASTO CORRIENTE"/>
    <n v="1000"/>
    <s v="SERVICIOS PERSONALES"/>
    <s v="13"/>
    <s v="DESPLIEGUE OPERATIVO COMISARIA DE LA POLICIA"/>
    <s v="159"/>
    <s v="Otras prestaciones sociales y económicas"/>
    <x v="87"/>
    <x v="86"/>
    <x v="23"/>
    <x v="20"/>
    <x v="87"/>
    <x v="6"/>
    <x v="6"/>
    <x v="7"/>
    <x v="7"/>
    <s v="OTRAS PRESTACIONES SOCIALES Y ECONÓMICAS-RECURSOS FEDERALES-COMISARIA"/>
    <n v="0"/>
    <n v="7473563.8399999999"/>
    <n v="7473563.8399999999"/>
    <n v="0"/>
    <n v="0"/>
    <n v="9319559.6500000004"/>
    <n v="9319559.6500000004"/>
    <n v="9319559.6500000004"/>
    <n v="7473563.8399999999"/>
    <n v="106799.97"/>
    <n v="7580363.8099999996"/>
  </r>
  <r>
    <s v="514111120215"/>
    <n v="5"/>
    <s v="141"/>
    <s v="1"/>
    <s v="1"/>
    <s v="12"/>
    <s v="02"/>
    <n v="15"/>
    <s v="1.5-01-26"/>
    <e v="#N/A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41"/>
    <s v="Aportaciones de seguridad social"/>
    <x v="79"/>
    <x v="78"/>
    <x v="22"/>
    <x v="19"/>
    <x v="79"/>
    <x v="6"/>
    <x v="6"/>
    <x v="7"/>
    <x v="7"/>
    <m/>
    <n v="0"/>
    <n v="0"/>
    <n v="0"/>
    <n v="0"/>
    <n v="0"/>
    <n v="0"/>
    <n v="0"/>
    <n v="0"/>
    <n v="0"/>
    <n v="112069.97"/>
    <n v="112069.97"/>
  </r>
  <r>
    <s v="513211120115"/>
    <n v="5"/>
    <s v="132"/>
    <s v="1"/>
    <s v="1"/>
    <s v="12"/>
    <s v="01"/>
    <n v="15"/>
    <s v="1.5-01-26"/>
    <s v="513211120115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32"/>
    <s v="Primas de vacaciones, dominical y gratificación de fin de año"/>
    <x v="80"/>
    <x v="79"/>
    <x v="11"/>
    <x v="11"/>
    <x v="80"/>
    <x v="6"/>
    <x v="6"/>
    <x v="7"/>
    <x v="7"/>
    <s v="PRIMAS VACACIONALES-RECURSOS FEDERALES-PLANTILLA"/>
    <n v="9993173.3499999996"/>
    <n v="169951.89"/>
    <n v="10163125.24"/>
    <n v="0"/>
    <n v="0"/>
    <n v="9197098.0700000003"/>
    <n v="9197098.0700000003"/>
    <n v="9197098.0700000003"/>
    <n v="10163125.24"/>
    <n v="152279.76"/>
    <n v="10315405"/>
  </r>
  <r>
    <s v="514321120215"/>
    <n v="5"/>
    <s v="143"/>
    <s v="2"/>
    <s v="1"/>
    <s v="12"/>
    <s v="02"/>
    <n v="15"/>
    <s v="1.5-01-26"/>
    <e v="#N/A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43"/>
    <s v="Aportaciones al sistema para el retiro"/>
    <x v="75"/>
    <x v="74"/>
    <x v="22"/>
    <x v="19"/>
    <x v="75"/>
    <x v="6"/>
    <x v="6"/>
    <x v="7"/>
    <x v="7"/>
    <m/>
    <n v="0"/>
    <n v="0"/>
    <n v="0"/>
    <n v="0"/>
    <n v="0"/>
    <n v="0"/>
    <n v="0"/>
    <n v="0"/>
    <n v="0"/>
    <n v="326870.74"/>
    <n v="326870.74"/>
  </r>
  <r>
    <s v="513221120215"/>
    <n v="5"/>
    <s v="132"/>
    <s v="2"/>
    <s v="1"/>
    <s v="12"/>
    <s v="02"/>
    <n v="15"/>
    <s v="1.5-01-26"/>
    <e v="#N/A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32"/>
    <s v="Primas de vacaciones, dominical y gratificación de fin de año"/>
    <x v="74"/>
    <x v="73"/>
    <x v="22"/>
    <x v="19"/>
    <x v="74"/>
    <x v="6"/>
    <x v="6"/>
    <x v="7"/>
    <x v="7"/>
    <m/>
    <n v="0"/>
    <n v="0"/>
    <n v="0"/>
    <n v="0"/>
    <n v="0"/>
    <n v="0"/>
    <n v="0"/>
    <n v="0"/>
    <n v="0"/>
    <n v="549489.84"/>
    <n v="549489.84"/>
  </r>
  <r>
    <s v="561311468815"/>
    <n v="5"/>
    <s v="613"/>
    <s v="1"/>
    <s v="1"/>
    <s v="46"/>
    <n v="88"/>
    <n v="15"/>
    <s v="1.5-01-26"/>
    <e v="#N/A"/>
    <s v="PARTICIPACIONES FEDERALES 2026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6"/>
    <s v="OBRAS MULTIANUALES"/>
    <s v="613"/>
    <s v="Construcción de obras para el abastecimiento de agua, petróleo, gas, electricidad y telecomunicaciones"/>
    <x v="88"/>
    <x v="87"/>
    <x v="24"/>
    <x v="21"/>
    <x v="88"/>
    <x v="9"/>
    <x v="9"/>
    <x v="13"/>
    <x v="13"/>
    <m/>
    <n v="0"/>
    <n v="0"/>
    <n v="0"/>
    <n v="0"/>
    <n v="0"/>
    <n v="0"/>
    <n v="0"/>
    <n v="0"/>
    <n v="0"/>
    <n v="2000000"/>
    <n v="2000000"/>
  </r>
  <r>
    <s v="515911120116"/>
    <n v="5"/>
    <s v="159"/>
    <s v="1"/>
    <s v="1"/>
    <s v="12"/>
    <s v="01"/>
    <n v="16"/>
    <s v="1.6-01-26"/>
    <s v="515911120116"/>
    <s v="PARTICIPACIONES ESTAT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59"/>
    <s v="Otras prestaciones sociales y económicas"/>
    <x v="87"/>
    <x v="86"/>
    <x v="11"/>
    <x v="11"/>
    <x v="87"/>
    <x v="6"/>
    <x v="6"/>
    <x v="7"/>
    <x v="7"/>
    <s v="OTRAS PRESTACIONES SOCIALES Y ECONÓMICAS-RECURSOS ESTATALES-PLANTILLA"/>
    <n v="96017961.159999996"/>
    <n v="-657211.64"/>
    <n v="95360749.519999996"/>
    <n v="0"/>
    <n v="0"/>
    <n v="6830097.5499999998"/>
    <n v="6830097.5499999998"/>
    <n v="6830097.5499999998"/>
    <n v="95360749.519999996"/>
    <n v="-7315444.4199999999"/>
    <n v="88045305.099999994"/>
  </r>
  <r>
    <s v="539411050015"/>
    <n v="5"/>
    <s v="394"/>
    <s v="1"/>
    <s v="1"/>
    <s v="05"/>
    <s v="00"/>
    <n v="15"/>
    <s v="1.5-01-26"/>
    <e v="#N/A"/>
    <s v="PARTICIPACIONES FEDER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5"/>
    <s v="RECURSOS RECAUDADOS DE MANERA EFICIENTE PROGRAMADOS"/>
    <s v="394"/>
    <s v="Sentencias y resoluciones por autoridad competente"/>
    <x v="11"/>
    <x v="11"/>
    <x v="0"/>
    <x v="0"/>
    <x v="11"/>
    <x v="4"/>
    <x v="4"/>
    <x v="4"/>
    <x v="4"/>
    <m/>
    <n v="0"/>
    <n v="0"/>
    <n v="0"/>
    <n v="0"/>
    <n v="0"/>
    <n v="0"/>
    <n v="0"/>
    <n v="0"/>
    <n v="0"/>
    <n v="8000000"/>
    <n v="8000000"/>
  </r>
  <r>
    <s v="515911130316"/>
    <n v="5"/>
    <s v="159"/>
    <s v="1"/>
    <s v="1"/>
    <s v="13"/>
    <s v="03"/>
    <n v="16"/>
    <s v="1.6-01-26"/>
    <s v="515911130316"/>
    <s v="PARTICIPACIONES ESTATALES 2026"/>
    <s v="01"/>
    <s v="Gobierno"/>
    <s v="0103"/>
    <s v="Coordinacion de la politica de gobierno"/>
    <s v="010304"/>
    <s v="_x0009_Función Pública"/>
    <s v="M"/>
    <s v="Apoyo para el desarrollo de las funciones de gobierno"/>
    <n v="1"/>
    <s v="TLAJO DE PAZ"/>
    <s v="GASTO CORRIENTE"/>
    <n v="1000"/>
    <s v="SERVICIOS PERSONALES"/>
    <s v="13"/>
    <s v="DESPLIEGUE OPERATIVO COMISARIA DE LA POLICIA"/>
    <s v="159"/>
    <s v="Otras prestaciones sociales y económicas"/>
    <x v="87"/>
    <x v="86"/>
    <x v="23"/>
    <x v="20"/>
    <x v="87"/>
    <x v="6"/>
    <x v="6"/>
    <x v="7"/>
    <x v="7"/>
    <s v="OTRAS PRESTACIONES SOCIALES Y ECONÓMICAS-RECURSOS ESTATALES-COMISARIA"/>
    <n v="26077752.859999999"/>
    <n v="-7473563.8399999999"/>
    <n v="18604189.02"/>
    <n v="0"/>
    <n v="0"/>
    <n v="492100"/>
    <n v="492100"/>
    <n v="492100"/>
    <n v="18604189.02"/>
    <n v="0"/>
    <n v="18604189.02"/>
  </r>
  <r>
    <s v="516111120015"/>
    <n v="5"/>
    <s v="161"/>
    <s v="1"/>
    <s v="1"/>
    <s v="12"/>
    <s v="00"/>
    <n v="15"/>
    <s v="1.5-01-26"/>
    <s v="516111120015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61"/>
    <s v="Previsiones de carácter laboral, económica y de seguridad social"/>
    <x v="89"/>
    <x v="88"/>
    <x v="0"/>
    <x v="0"/>
    <x v="89"/>
    <x v="6"/>
    <x v="6"/>
    <x v="7"/>
    <x v="7"/>
    <s v="PREVISIONES DE CARACTER LABORAL, ECONOMICA Y DE SEGURIDAD SOCIAL-RECURSOS FEDERALES-SIN DESCRIPCIÓN PARA DESTINOS 00"/>
    <n v="23638562.140000001"/>
    <n v="-23638562.140000001"/>
    <n v="0"/>
    <n v="0"/>
    <n v="0"/>
    <n v="0"/>
    <n v="0"/>
    <n v="0"/>
    <n v="0"/>
    <n v="0"/>
    <n v="0"/>
  </r>
  <r>
    <s v="516111120016"/>
    <n v="5"/>
    <s v="161"/>
    <s v="1"/>
    <s v="1"/>
    <s v="12"/>
    <s v="00"/>
    <n v="16"/>
    <s v="1.6-01-26"/>
    <s v="516111120016"/>
    <s v="PARTICIPACIONES ESTAT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61"/>
    <s v="Previsiones de carácter laboral, económica y de seguridad social"/>
    <x v="89"/>
    <x v="88"/>
    <x v="0"/>
    <x v="0"/>
    <x v="89"/>
    <x v="6"/>
    <x v="6"/>
    <x v="7"/>
    <x v="7"/>
    <s v="PREVISIONES DE CARACTER LABORAL, ECONOMICA Y DE SEGURIDAD SOCIAL-RECURSOS ESTATALES-SIN DESCRIPCIÓN PARA DESTINOS 00"/>
    <n v="6193943.2800000003"/>
    <n v="-6193943.2800000003"/>
    <n v="0"/>
    <n v="0"/>
    <n v="0"/>
    <n v="0"/>
    <n v="0"/>
    <n v="0"/>
    <n v="0"/>
    <n v="0"/>
    <n v="0"/>
  </r>
  <r>
    <s v="517111137026"/>
    <n v="5"/>
    <s v="171"/>
    <s v="1"/>
    <s v="1"/>
    <s v="13"/>
    <s v="70"/>
    <n v="26"/>
    <s v="2.6-01-26"/>
    <s v="517111137026"/>
    <s v="SUBSIDIO A LA POLICIA METROPOLITANA 2026"/>
    <s v="01"/>
    <s v="Gobierno"/>
    <s v="0103"/>
    <s v="Coordinacion de la politica de gobierno"/>
    <s v="010304"/>
    <s v="_x0009_Función Pública"/>
    <s v="M"/>
    <s v="Apoyo para el desarrollo de las funciones de gobierno"/>
    <n v="1"/>
    <s v="TLAJO DE PAZ"/>
    <s v="GASTO CORRIENTE"/>
    <n v="1000"/>
    <s v="SERVICIOS PERSONALES"/>
    <s v="13"/>
    <s v="DESPLIEGUE OPERATIVO COMISARIA DE LA POLICIA"/>
    <s v="171"/>
    <s v="Estímulos"/>
    <x v="90"/>
    <x v="89"/>
    <x v="25"/>
    <x v="22"/>
    <x v="90"/>
    <x v="6"/>
    <x v="6"/>
    <x v="7"/>
    <x v="7"/>
    <s v="ESTÍMULOS-RECURSOS ESTATALES-OPERATIVOS POLICIA METROPOLITANA"/>
    <n v="0"/>
    <n v="23000000"/>
    <n v="23000000"/>
    <n v="0"/>
    <n v="0"/>
    <n v="8558463.7599999998"/>
    <n v="8558463.7599999998"/>
    <n v="8558463.7599999998"/>
    <n v="23000000"/>
    <n v="0"/>
    <n v="23000000"/>
  </r>
  <r>
    <s v="517111137126"/>
    <n v="5"/>
    <s v="171"/>
    <s v="1"/>
    <s v="1"/>
    <s v="13"/>
    <s v="71"/>
    <n v="26"/>
    <s v="2.6-01-26"/>
    <s v="517111137126"/>
    <s v="SUBSIDIO A LA POLICIA METROPOLITANA 2026"/>
    <s v="01"/>
    <s v="Gobierno"/>
    <s v="0103"/>
    <s v="Coordinacion de la politica de gobierno"/>
    <s v="010304"/>
    <s v="_x0009_Función Pública"/>
    <s v="M"/>
    <s v="Apoyo para el desarrollo de las funciones de gobierno"/>
    <n v="1"/>
    <s v="TLAJO DE PAZ"/>
    <s v="GASTO CORRIENTE"/>
    <n v="1000"/>
    <s v="SERVICIOS PERSONALES"/>
    <s v="13"/>
    <s v="DESPLIEGUE OPERATIVO COMISARIA DE LA POLICIA"/>
    <s v="171"/>
    <s v="Estímulos"/>
    <x v="90"/>
    <x v="89"/>
    <x v="26"/>
    <x v="23"/>
    <x v="90"/>
    <x v="6"/>
    <x v="6"/>
    <x v="7"/>
    <x v="7"/>
    <s v="ESTÍMULOS-RECURSOS ESTATALES-COMISIONADOS POLICIA METROPOLITANA"/>
    <n v="0"/>
    <n v="2688400"/>
    <n v="2688400"/>
    <n v="0"/>
    <n v="0"/>
    <n v="929500"/>
    <n v="929500"/>
    <n v="929500"/>
    <n v="2688400"/>
    <n v="0"/>
    <n v="2688400"/>
  </r>
  <r>
    <s v="533910120011"/>
    <n v="5"/>
    <s v="339"/>
    <s v="1"/>
    <s v="0"/>
    <s v="12"/>
    <s v="00"/>
    <n v="11"/>
    <s v="1.1-00-26"/>
    <s v="533910120011"/>
    <s v="RECURSOS FISC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3000"/>
    <s v="SERVICIOS GENERALES"/>
    <s v="12"/>
    <s v="SERVICIOS PERSONALES"/>
    <s v="339"/>
    <s v="Servicios profesionales, científicos y técnicos integrales"/>
    <x v="26"/>
    <x v="26"/>
    <x v="0"/>
    <x v="0"/>
    <x v="26"/>
    <x v="6"/>
    <x v="6"/>
    <x v="7"/>
    <x v="7"/>
    <s v="SERVICIOS PROFESIONALES, CIENTÍFICOS Y TÉCNICOS INTEGRALES-RECURSOS FISCALES-SIN DESCRIPCIÓN PARA DESTINOS 00"/>
    <n v="0"/>
    <n v="10000000"/>
    <n v="10000000"/>
    <n v="0"/>
    <n v="0"/>
    <n v="0"/>
    <n v="0"/>
    <n v="0"/>
    <n v="10000000"/>
    <n v="0"/>
    <n v="10000000"/>
  </r>
  <r>
    <s v="539110120011"/>
    <n v="5"/>
    <s v="391"/>
    <s v="1"/>
    <s v="0"/>
    <s v="12"/>
    <s v="00"/>
    <n v="11"/>
    <s v="1.1-00-26"/>
    <s v="539110120011"/>
    <s v="RECURSOS FISC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3000"/>
    <s v="SERVICIOS GENERALES"/>
    <s v="12"/>
    <s v="SERVICIOS PERSONALES"/>
    <s v="391"/>
    <s v="Servicios funerarios y de cementerios"/>
    <x v="91"/>
    <x v="90"/>
    <x v="0"/>
    <x v="0"/>
    <x v="91"/>
    <x v="6"/>
    <x v="6"/>
    <x v="7"/>
    <x v="7"/>
    <s v="SERVICIOS FUNERARIOS Y DE CEMENTERIOS-RECURSOS FISCALES-SIN DESCRIPCIÓN PARA DESTINOS 00"/>
    <n v="500000"/>
    <n v="0"/>
    <n v="500000"/>
    <n v="0"/>
    <n v="0"/>
    <n v="0"/>
    <n v="0"/>
    <n v="0"/>
    <n v="500000"/>
    <n v="0"/>
    <n v="500000"/>
  </r>
  <r>
    <s v="533910160011"/>
    <n v="5"/>
    <s v="339"/>
    <s v="1"/>
    <s v="0"/>
    <s v="16"/>
    <s v="00"/>
    <n v="11"/>
    <s v="1.1-00-26"/>
    <s v="5339101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16"/>
    <s v="PROCESOS ESTADISTICOS DEL MUNICIPIO"/>
    <s v="339"/>
    <s v="Servicios profesionales, científicos y técnicos integrales"/>
    <x v="26"/>
    <x v="26"/>
    <x v="0"/>
    <x v="0"/>
    <x v="26"/>
    <x v="10"/>
    <x v="10"/>
    <x v="14"/>
    <x v="14"/>
    <s v="SERVICIOS PROFESIONALES, CIENTÍFICOS Y TÉCNICOS INTEGRALES-RECURSOS FISCALES-SIN DESCRIPCIÓN PARA DESTINOS 00"/>
    <n v="3985000"/>
    <n v="3300000"/>
    <n v="7285000"/>
    <n v="5149096.3899999997"/>
    <n v="0"/>
    <n v="0"/>
    <n v="0"/>
    <n v="0"/>
    <n v="2135903.6100000003"/>
    <n v="-700000"/>
    <n v="6585000"/>
  </r>
  <r>
    <s v="522110140011"/>
    <n v="5"/>
    <s v="221"/>
    <s v="1"/>
    <s v="0"/>
    <s v="14"/>
    <s v="00"/>
    <n v="11"/>
    <s v="1.1-00-26"/>
    <s v="52211014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14"/>
    <s v="ATENCIÓN A EVENTOS DEL GOBIERNO MUNICIPAL"/>
    <s v="221"/>
    <s v="Productos alimenticios para personas"/>
    <x v="3"/>
    <x v="3"/>
    <x v="0"/>
    <x v="0"/>
    <x v="3"/>
    <x v="10"/>
    <x v="10"/>
    <x v="15"/>
    <x v="15"/>
    <s v="PRODUCTOS ALIMENTICIOS PARA PERSONAS-RECURSOS FISCALES-SIN DESCRIPCIÓN PARA DESTINOS 00"/>
    <n v="150000"/>
    <n v="0"/>
    <n v="150000"/>
    <n v="0"/>
    <n v="0"/>
    <n v="0"/>
    <n v="0"/>
    <n v="0"/>
    <n v="150000"/>
    <n v="0"/>
    <n v="150000"/>
  </r>
  <r>
    <s v="524610140011"/>
    <n v="5"/>
    <s v="246"/>
    <s v="1"/>
    <s v="0"/>
    <s v="14"/>
    <s v="00"/>
    <n v="11"/>
    <s v="1.1-00-26"/>
    <s v="52461014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14"/>
    <s v="ATENCIÓN A EVENTOS DEL GOBIERNO MUNICIPAL"/>
    <s v="246"/>
    <s v="Material eléctrico y electrónico"/>
    <x v="16"/>
    <x v="16"/>
    <x v="0"/>
    <x v="0"/>
    <x v="16"/>
    <x v="10"/>
    <x v="10"/>
    <x v="15"/>
    <x v="15"/>
    <s v="MATERIAL ELÉCTRICO Y ELECTRÓNICO-RECURSOS FISCALES-SIN DESCRIPCIÓN PARA DESTINOS 00"/>
    <n v="5000"/>
    <n v="0"/>
    <n v="5000"/>
    <n v="0"/>
    <n v="0"/>
    <n v="0"/>
    <n v="0"/>
    <n v="0"/>
    <n v="5000"/>
    <n v="0"/>
    <n v="5000"/>
  </r>
  <r>
    <s v="535810152011"/>
    <n v="5"/>
    <s v="358"/>
    <s v="1"/>
    <s v="0"/>
    <s v="15"/>
    <s v="20"/>
    <n v="11"/>
    <s v="1.1-00-26"/>
    <s v="535810152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15"/>
    <s v="SEGUIMIENTO A LA AGENDA MUNICIPAL"/>
    <s v="358"/>
    <s v="Servicios de limpieza y manejo de desechos"/>
    <x v="64"/>
    <x v="64"/>
    <x v="27"/>
    <x v="24"/>
    <x v="64"/>
    <x v="10"/>
    <x v="10"/>
    <x v="16"/>
    <x v="16"/>
    <s v="SERVICIOS DE LIMPIEZA Y MANEJO DE DESECHOS-RECURSOS FISCALES-LIMPIEZA DE MOBILIARIO"/>
    <n v="3000"/>
    <n v="0"/>
    <n v="3000"/>
    <n v="0"/>
    <n v="0"/>
    <n v="0"/>
    <n v="0"/>
    <n v="0"/>
    <n v="3000"/>
    <n v="0"/>
    <n v="3000"/>
  </r>
  <r>
    <s v="538210151511"/>
    <n v="5"/>
    <s v="382"/>
    <s v="1"/>
    <s v="0"/>
    <s v="15"/>
    <s v="15"/>
    <n v="11"/>
    <s v="1.1-00-26"/>
    <s v="5382101515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15"/>
    <s v="SEGUIMIENTO A LA AGENDA MUNICIPAL"/>
    <s v="382"/>
    <s v="Gastos de orden social y cultural"/>
    <x v="65"/>
    <x v="65"/>
    <x v="28"/>
    <x v="25"/>
    <x v="65"/>
    <x v="10"/>
    <x v="10"/>
    <x v="16"/>
    <x v="16"/>
    <s v="GASTOS DE ORDEN  SOCIAL Y CULTURAL-RECURSOS FISCALES-POSADA GENERAL"/>
    <n v="2700000"/>
    <n v="0"/>
    <n v="2700000"/>
    <n v="686807"/>
    <n v="0"/>
    <n v="0"/>
    <n v="0"/>
    <n v="0"/>
    <n v="2013193"/>
    <n v="0"/>
    <n v="2700000"/>
  </r>
  <r>
    <s v="524910370011"/>
    <n v="5"/>
    <s v="249"/>
    <s v="1"/>
    <s v="0"/>
    <s v="37"/>
    <s v="00"/>
    <n v="11"/>
    <s v="1.1-00-26"/>
    <s v="524910370011"/>
    <s v="RECURSOS FISCALES 2026"/>
    <s v="01"/>
    <s v="Gobierno"/>
    <s v="0103"/>
    <s v="Coordinacion de la politica de gobierno"/>
    <s v="010304"/>
    <s v="_x0009_Función Pública"/>
    <s v="S"/>
    <s v="Subsidios sujetos a Reglas de Operación"/>
    <n v="2"/>
    <s v="TLAJO CERCANO"/>
    <s v="GASTO CORRIENTE"/>
    <n v="2000"/>
    <s v="MATERIALES Y SUMINISTROS"/>
    <s v="37"/>
    <s v="CHAMBA PARA TODAS Y TODOS"/>
    <s v="249"/>
    <s v="Otros materiales y artículos de construcción y reparación"/>
    <x v="50"/>
    <x v="50"/>
    <x v="0"/>
    <x v="0"/>
    <x v="50"/>
    <x v="11"/>
    <x v="11"/>
    <x v="17"/>
    <x v="17"/>
    <s v="OTROS MATERIALES Y ARTÍCULOS DE CONSTRUCCIÓN Y REPARACIÓN-RECURSOS FISCALES-SIN DESCRIPCIÓN PARA DESTINOS 00"/>
    <n v="1175000"/>
    <n v="0"/>
    <n v="1175000"/>
    <n v="0"/>
    <n v="0"/>
    <n v="0"/>
    <n v="0"/>
    <n v="0"/>
    <n v="1175000"/>
    <n v="-690000"/>
    <n v="485000"/>
  </r>
  <r>
    <s v="538210151711"/>
    <n v="5"/>
    <s v="382"/>
    <s v="1"/>
    <s v="0"/>
    <s v="15"/>
    <s v="17"/>
    <n v="11"/>
    <s v="1.1-00-26"/>
    <s v="5382101517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15"/>
    <s v="SEGUIMIENTO A LA AGENDA MUNICIPAL"/>
    <s v="382"/>
    <s v="Gastos de orden social y cultural"/>
    <x v="65"/>
    <x v="65"/>
    <x v="29"/>
    <x v="26"/>
    <x v="65"/>
    <x v="10"/>
    <x v="10"/>
    <x v="16"/>
    <x v="16"/>
    <s v="GASTOS DE ORDEN  SOCIAL Y CULTURAL-RECURSOS FISCALES-INFORME DE GOBIERNO"/>
    <n v="1500000"/>
    <n v="0"/>
    <n v="1500000"/>
    <n v="0"/>
    <n v="0"/>
    <n v="0"/>
    <n v="0"/>
    <n v="0"/>
    <n v="1500000"/>
    <n v="0"/>
    <n v="1500000"/>
  </r>
  <r>
    <s v="551210151811"/>
    <n v="5"/>
    <s v="512"/>
    <s v="1"/>
    <s v="0"/>
    <s v="15"/>
    <s v="18"/>
    <n v="11"/>
    <s v="1.1-00-26"/>
    <s v="5512101518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DE CAPITAL"/>
    <n v="5000"/>
    <s v="BIENES MUEBLES, INMUEBLES E INTANGIBLES"/>
    <s v="15"/>
    <s v="SEGUIMIENTO A LA AGENDA MUNICIPAL"/>
    <s v="512"/>
    <s v="Muebles, excepto de oficina y estantería"/>
    <x v="69"/>
    <x v="68"/>
    <x v="30"/>
    <x v="27"/>
    <x v="69"/>
    <x v="10"/>
    <x v="10"/>
    <x v="16"/>
    <x v="16"/>
    <s v="MUEBLES, EXCEPTO DE OFICINA Y ESTANTERÍA-RECURSOS FISCALES-COMPRA DE MOBILIARIO"/>
    <n v="1000000"/>
    <n v="0"/>
    <n v="1000000"/>
    <n v="0"/>
    <n v="0"/>
    <n v="0"/>
    <n v="0"/>
    <n v="0"/>
    <n v="1000000"/>
    <n v="0"/>
    <n v="1000000"/>
  </r>
  <r>
    <s v="522110654311"/>
    <n v="5"/>
    <s v="221"/>
    <s v="1"/>
    <s v="0"/>
    <s v="65"/>
    <s v="43"/>
    <n v="11"/>
    <s v="1.1-00-26"/>
    <s v="522110654311"/>
    <s v="RECURSOS FISCALES 2026"/>
    <s v="03"/>
    <s v="Desarrollo Económico"/>
    <s v="0307"/>
    <s v="Turismo"/>
    <s v="030701"/>
    <s v="_x0009_Turismo"/>
    <s v="E"/>
    <s v="Prestación de Servicios Públicos"/>
    <n v="5"/>
    <s v="TLAJO POTENCIA"/>
    <s v="GASTO CORRIENTE"/>
    <n v="2000"/>
    <s v="MATERIALES Y SUMINISTROS"/>
    <s v="65"/>
    <s v="PROMOCIÓN CULTURAL Y APOYO A LAS TRADICIONES"/>
    <s v="221"/>
    <s v="Productos alimenticios para personas"/>
    <x v="3"/>
    <x v="3"/>
    <x v="31"/>
    <x v="28"/>
    <x v="3"/>
    <x v="7"/>
    <x v="7"/>
    <x v="18"/>
    <x v="18"/>
    <s v="PRODUCTOS ALIMENTICIOS PARA PERSONAS-RECURSOS FISCALES-CAJITITLAN"/>
    <n v="580000"/>
    <n v="0"/>
    <n v="580000"/>
    <n v="0"/>
    <n v="0"/>
    <n v="0"/>
    <n v="0"/>
    <n v="0"/>
    <n v="580000"/>
    <n v="-578840"/>
    <n v="1160"/>
  </r>
  <r>
    <s v="527110170011"/>
    <n v="5"/>
    <s v="271"/>
    <s v="1"/>
    <s v="0"/>
    <s v="17"/>
    <s v="00"/>
    <n v="11"/>
    <s v="1.1-00-26"/>
    <s v="52711017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2000"/>
    <s v="MATERIALES Y SUMINISTROS"/>
    <s v="17"/>
    <s v="SEGUIMIENTO A LA POLÍTICA PÚBLICA DE GOBIERNO E IMAGEN INSTITUCIONAL"/>
    <s v="271"/>
    <s v="Vestuario y uniformes"/>
    <x v="58"/>
    <x v="58"/>
    <x v="0"/>
    <x v="0"/>
    <x v="58"/>
    <x v="10"/>
    <x v="10"/>
    <x v="19"/>
    <x v="19"/>
    <s v="VESTUARIO Y UNIFORMES-RECURSOS FISCALES-SIN DESCRIPCIÓN PARA DESTINOS 00"/>
    <n v="1000000"/>
    <n v="0"/>
    <n v="1000000"/>
    <n v="0"/>
    <n v="0"/>
    <n v="0"/>
    <n v="0"/>
    <n v="0"/>
    <n v="1000000"/>
    <n v="0"/>
    <n v="1000000"/>
  </r>
  <r>
    <s v="533610170011"/>
    <n v="5"/>
    <s v="336"/>
    <s v="1"/>
    <s v="0"/>
    <s v="17"/>
    <s v="00"/>
    <n v="11"/>
    <s v="1.1-00-26"/>
    <s v="53361017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17"/>
    <s v="SEGUIMIENTO A LA POLÍTICA PÚBLICA DE GOBIERNO E IMAGEN INSTITUCIONAL"/>
    <s v="336"/>
    <s v="Servicios de apoyo administrativo, traducción, fotocopiado e impresión"/>
    <x v="25"/>
    <x v="25"/>
    <x v="0"/>
    <x v="0"/>
    <x v="25"/>
    <x v="10"/>
    <x v="10"/>
    <x v="19"/>
    <x v="19"/>
    <s v="SERVICIOS DE APOYO ADMINISTRATIVO, FOTOCOPIADO E IMPRESIÓN-RECURSOS FISCALES-SIN DESCRIPCIÓN PARA DESTINOS 00"/>
    <n v="10000000"/>
    <n v="0"/>
    <n v="10000000"/>
    <n v="680983.8"/>
    <n v="3230581.67"/>
    <n v="0"/>
    <n v="0"/>
    <n v="0"/>
    <n v="9319016.1999999993"/>
    <n v="0"/>
    <n v="10000000"/>
  </r>
  <r>
    <s v="537110170011"/>
    <n v="5"/>
    <s v="371"/>
    <s v="1"/>
    <s v="0"/>
    <s v="17"/>
    <s v="00"/>
    <n v="11"/>
    <s v="1.1-00-26"/>
    <s v="53711017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17"/>
    <s v="SEGUIMIENTO A LA POLÍTICA PÚBLICA DE GOBIERNO E IMAGEN INSTITUCIONAL"/>
    <s v="371"/>
    <s v="Pasajes aéreos"/>
    <x v="32"/>
    <x v="32"/>
    <x v="0"/>
    <x v="0"/>
    <x v="32"/>
    <x v="10"/>
    <x v="10"/>
    <x v="19"/>
    <x v="19"/>
    <s v="PASAJES AÉREOS-RECURSOS FISCALES-SIN DESCRIPCIÓN PARA DESTINOS 00"/>
    <n v="30000"/>
    <n v="0"/>
    <n v="30000"/>
    <n v="0"/>
    <n v="0"/>
    <n v="0"/>
    <n v="0"/>
    <n v="0"/>
    <n v="30000"/>
    <n v="0"/>
    <n v="30000"/>
  </r>
  <r>
    <s v="537510170011"/>
    <n v="5"/>
    <s v="375"/>
    <s v="1"/>
    <s v="0"/>
    <s v="17"/>
    <s v="00"/>
    <n v="11"/>
    <s v="1.1-00-26"/>
    <s v="53751017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17"/>
    <s v="SEGUIMIENTO A LA POLÍTICA PÚBLICA DE GOBIERNO E IMAGEN INSTITUCIONAL"/>
    <s v="375"/>
    <s v="Viáticos en el país"/>
    <x v="34"/>
    <x v="34"/>
    <x v="0"/>
    <x v="0"/>
    <x v="34"/>
    <x v="10"/>
    <x v="10"/>
    <x v="19"/>
    <x v="19"/>
    <s v="VIÁTICOS EN EL PAÍS-RECURSOS FISCALES-SIN DESCRIPCIÓN PARA DESTINOS 00"/>
    <n v="50000"/>
    <n v="0"/>
    <n v="50000"/>
    <n v="0"/>
    <n v="0"/>
    <n v="0"/>
    <n v="0"/>
    <n v="0"/>
    <n v="50000"/>
    <n v="0"/>
    <n v="50000"/>
  </r>
  <r>
    <s v="544510171911"/>
    <n v="5"/>
    <s v="445"/>
    <s v="1"/>
    <s v="0"/>
    <s v="17"/>
    <s v="19"/>
    <n v="11"/>
    <s v="1.1-00-26"/>
    <s v="5445101719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4000"/>
    <s v="TRANSFERENCIAS, ASIGNACIONES, SUBSIDIOS Y OTRAS AYUDAS"/>
    <s v="17"/>
    <s v="SEGUIMIENTO A LA POLÍTICA PÚBLICA DE GOBIERNO E IMAGEN INSTITUCIONAL"/>
    <s v="445"/>
    <s v="Ayudas sociales a instituciones sin fines de lucro"/>
    <x v="1"/>
    <x v="1"/>
    <x v="32"/>
    <x v="29"/>
    <x v="1"/>
    <x v="10"/>
    <x v="10"/>
    <x v="19"/>
    <x v="19"/>
    <s v="AYUDAS SOCIALES A INSTITUCIONES SIN FINES DE LUCRO-RECURSOS FISCALES-FIL"/>
    <n v="500000"/>
    <n v="0"/>
    <n v="500000"/>
    <n v="0"/>
    <n v="0"/>
    <n v="0"/>
    <n v="0"/>
    <n v="0"/>
    <n v="500000"/>
    <n v="0"/>
    <n v="500000"/>
  </r>
  <r>
    <s v="533910180011"/>
    <n v="5"/>
    <s v="339"/>
    <s v="1"/>
    <s v="0"/>
    <s v="18"/>
    <s v="00"/>
    <n v="11"/>
    <s v="1.1-00-26"/>
    <s v="53391018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18"/>
    <s v="COMUNICACIÓN ESTRATÉGICA DEL GOBIERNO"/>
    <s v="339"/>
    <s v="Servicios profesionales, científicos y técnicos integrales"/>
    <x v="26"/>
    <x v="26"/>
    <x v="0"/>
    <x v="0"/>
    <x v="26"/>
    <x v="10"/>
    <x v="10"/>
    <x v="20"/>
    <x v="20"/>
    <s v="SERVICIOS PROFESIONALES, CIENTÍFICOS Y TÉCNICOS INTEGRALES-RECURSOS FISCALES 2026-SIN DESCRIPCIÓN PARA DESTINOS 00"/>
    <n v="0"/>
    <n v="835200"/>
    <n v="835200"/>
    <n v="0"/>
    <n v="0"/>
    <n v="0"/>
    <n v="0"/>
    <n v="0"/>
    <n v="835200"/>
    <n v="0"/>
    <n v="835200"/>
  </r>
  <r>
    <s v="536110180011"/>
    <n v="5"/>
    <s v="361"/>
    <s v="1"/>
    <s v="0"/>
    <s v="18"/>
    <s v="00"/>
    <n v="11"/>
    <s v="1.1-00-26"/>
    <s v="53611018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18"/>
    <s v="COMUNICACIÓN ESTRATÉGICA DEL GOBIERNO"/>
    <s v="361"/>
    <s v="Difusión por radio, televisión y otros medios de mensajes sobre programas y actividades gubernamentales"/>
    <x v="92"/>
    <x v="91"/>
    <x v="0"/>
    <x v="0"/>
    <x v="92"/>
    <x v="10"/>
    <x v="10"/>
    <x v="20"/>
    <x v="20"/>
    <s v="DIFUSIÓN POR RADIO, TELEVISIÓN Y OTROS MEDIOS DE MENSAJES SOBRE PROGRAMAS Y ACTIVIDADES GUBERNAMENTALES-RECURSOS FISCALES-SIN DESCRIPCIÓN PARA DESTINOS 00"/>
    <n v="32506735.879999999"/>
    <n v="-2320560.7599999998"/>
    <n v="30186175.120000001"/>
    <n v="200000.02"/>
    <n v="30476363.629999999"/>
    <n v="0"/>
    <n v="0"/>
    <n v="0"/>
    <n v="29986175.100000001"/>
    <n v="0"/>
    <n v="30186175.120000001"/>
  </r>
  <r>
    <s v="536310180011"/>
    <n v="5"/>
    <s v="363"/>
    <s v="1"/>
    <s v="0"/>
    <s v="18"/>
    <s v="00"/>
    <n v="11"/>
    <s v="1.1-00-26"/>
    <s v="53631018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18"/>
    <s v="COMUNICACIÓN ESTRATÉGICA DEL GOBIERNO"/>
    <s v="363"/>
    <s v="Servicios de creatividad, preproducción y producción de publicidad, excepto Internet"/>
    <x v="93"/>
    <x v="92"/>
    <x v="0"/>
    <x v="0"/>
    <x v="93"/>
    <x v="10"/>
    <x v="10"/>
    <x v="20"/>
    <x v="20"/>
    <s v="SERVICIOS DE CREATIVIDAD, PREPRODUCCIÓN Y PRODUCCIÓN DE PUBLICIDAD, EXCEPTO INTERNET-RECURSOS FISCALES-SIN DESCRIPCIÓN PARA DESTINOS 00"/>
    <n v="6600000"/>
    <n v="860000"/>
    <n v="7460000"/>
    <n v="0"/>
    <n v="7200000"/>
    <n v="0"/>
    <n v="0"/>
    <n v="0"/>
    <n v="7460000"/>
    <n v="0"/>
    <n v="7460000"/>
  </r>
  <r>
    <s v="536510180011"/>
    <n v="5"/>
    <s v="365"/>
    <s v="1"/>
    <s v="0"/>
    <s v="18"/>
    <s v="00"/>
    <n v="11"/>
    <s v="1.1-00-26"/>
    <s v="53651018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18"/>
    <s v="COMUNICACIÓN ESTRATÉGICA DEL GOBIERNO"/>
    <s v="365"/>
    <s v="Servicios de la industria fílmica, del sonido y del video"/>
    <x v="94"/>
    <x v="93"/>
    <x v="0"/>
    <x v="0"/>
    <x v="94"/>
    <x v="10"/>
    <x v="10"/>
    <x v="20"/>
    <x v="20"/>
    <s v="SERVICIOS DE LA INDUSTRIA FÍLMICA, DEL SONIDO Y DEL VIDEO-RECURSOS FISCALES-SIN DESCRIPCIÓN PARA DESTINOS 00"/>
    <n v="4200000"/>
    <n v="564196.36"/>
    <n v="4764196.3600000003"/>
    <n v="0"/>
    <n v="3765680.01"/>
    <n v="0"/>
    <n v="0"/>
    <n v="0"/>
    <n v="4764196.3600000003"/>
    <n v="0"/>
    <n v="4764196.3600000003"/>
  </r>
  <r>
    <s v="536610180011"/>
    <n v="5"/>
    <s v="366"/>
    <s v="1"/>
    <s v="0"/>
    <s v="18"/>
    <s v="00"/>
    <n v="11"/>
    <s v="1.1-00-26"/>
    <s v="53661018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18"/>
    <s v="COMUNICACIÓN ESTRATÉGICA DEL GOBIERNO"/>
    <s v="366"/>
    <s v="Servicio de creación y difusión de contenido exclusivamente a través de Internet"/>
    <x v="95"/>
    <x v="94"/>
    <x v="0"/>
    <x v="0"/>
    <x v="95"/>
    <x v="10"/>
    <x v="10"/>
    <x v="20"/>
    <x v="20"/>
    <s v="SERVICIO DE CREACIÓN Y DIFUSIÓN DE CONTENIDO EXCLUSIVAMENTE A  TRAVÉS DE INTERNET-RECURSOS FISCALES-SIN DESCRIPCIÓN PARA DESTINOS 00"/>
    <n v="6223395"/>
    <n v="61164.4"/>
    <n v="6284559.4000000004"/>
    <n v="0"/>
    <n v="4582660"/>
    <n v="0"/>
    <n v="0"/>
    <n v="0"/>
    <n v="6284559.4000000004"/>
    <n v="0"/>
    <n v="6284559.4000000004"/>
  </r>
  <r>
    <s v="525910191411"/>
    <n v="5"/>
    <s v="259"/>
    <s v="1"/>
    <s v="0"/>
    <s v="19"/>
    <s v="14"/>
    <n v="11"/>
    <s v="1.1-00-26"/>
    <s v="5259101914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6"/>
    <s v="TLAJO A FUTURO"/>
    <s v="GASTO CORRIENTE"/>
    <n v="2000"/>
    <s v="MATERIALES Y SUMINISTROS"/>
    <s v="19"/>
    <s v="GENERAR PLANES Y ACCIONES ESTRATEGICAS EN LAS DIFERENTES LOCALIDADES DEL MUNICIPIO"/>
    <s v="259"/>
    <s v="Otros productos químicos"/>
    <x v="96"/>
    <x v="95"/>
    <x v="33"/>
    <x v="30"/>
    <x v="96"/>
    <x v="10"/>
    <x v="10"/>
    <x v="21"/>
    <x v="21"/>
    <s v="OTROS PRODUCTOS QUÍMICOS-RECURSOS FISCALES-COBRE IONIZADO"/>
    <n v="4000000"/>
    <n v="0"/>
    <n v="4000000"/>
    <n v="3997279.38"/>
    <n v="3819300"/>
    <n v="0"/>
    <n v="0"/>
    <n v="0"/>
    <n v="2720.6200000001118"/>
    <n v="0"/>
    <n v="4000000"/>
  </r>
  <r>
    <s v="527110190011"/>
    <n v="5"/>
    <s v="271"/>
    <s v="1"/>
    <s v="0"/>
    <s v="19"/>
    <s v="00"/>
    <n v="11"/>
    <s v="1.1-00-26"/>
    <s v="5271101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6"/>
    <s v="TLAJO A FUTURO"/>
    <s v="GASTO CORRIENTE"/>
    <n v="2000"/>
    <s v="MATERIALES Y SUMINISTROS"/>
    <s v="19"/>
    <s v="GENERAR PLANES Y ACCIONES ESTRATEGICAS EN LAS DIFERENTES LOCALIDADES DEL MUNICIPIO"/>
    <s v="271"/>
    <s v="Vestuario y uniformes"/>
    <x v="58"/>
    <x v="58"/>
    <x v="0"/>
    <x v="0"/>
    <x v="58"/>
    <x v="10"/>
    <x v="10"/>
    <x v="21"/>
    <x v="21"/>
    <s v="VESTUARIO Y UNIFORMES-RECURSOS FISCALES-SIN DESCRIPCIÓN PARA DESTINOS 00"/>
    <n v="100000"/>
    <n v="0"/>
    <n v="100000"/>
    <n v="0"/>
    <n v="0"/>
    <n v="0"/>
    <n v="0"/>
    <n v="0"/>
    <n v="100000"/>
    <n v="0"/>
    <n v="100000"/>
  </r>
  <r>
    <s v="529110190011"/>
    <n v="5"/>
    <s v="291"/>
    <s v="1"/>
    <s v="0"/>
    <s v="19"/>
    <s v="00"/>
    <n v="11"/>
    <s v="1.1-00-26"/>
    <s v="5291101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6"/>
    <s v="TLAJO A FUTURO"/>
    <s v="GASTO CORRIENTE"/>
    <n v="2000"/>
    <s v="MATERIALES Y SUMINISTROS"/>
    <s v="19"/>
    <s v="GENERAR PLANES Y ACCIONES ESTRATEGICAS EN LAS DIFERENTES LOCALIDADES DEL MUNICIPIO"/>
    <s v="291"/>
    <s v="Herramientas menores"/>
    <x v="19"/>
    <x v="19"/>
    <x v="0"/>
    <x v="0"/>
    <x v="19"/>
    <x v="10"/>
    <x v="10"/>
    <x v="21"/>
    <x v="21"/>
    <s v="HERRAMIENTAS MENORES-RECURSOS FISCALES-SIN DESCRIPCIÓN PARA DESTINOS 00"/>
    <n v="300000"/>
    <n v="0"/>
    <n v="300000"/>
    <n v="0"/>
    <n v="0"/>
    <n v="0"/>
    <n v="0"/>
    <n v="0"/>
    <n v="300000"/>
    <n v="0"/>
    <n v="300000"/>
  </r>
  <r>
    <s v="533610196511"/>
    <n v="5"/>
    <s v="336"/>
    <s v="1"/>
    <s v="0"/>
    <s v="19"/>
    <s v="65"/>
    <n v="11"/>
    <s v="1.1-00-26"/>
    <s v="5336101965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6"/>
    <s v="TLAJO A FUTURO"/>
    <s v="GASTO CORRIENTE"/>
    <n v="3000"/>
    <s v="SERVICIOS GENERALES"/>
    <s v="19"/>
    <s v="GENERAR PLANES Y ACCIONES ESTRATEGICAS EN LAS DIFERENTES LOCALIDADES DEL MUNICIPIO"/>
    <s v="336"/>
    <s v="Servicios de apoyo administrativo, traducción, fotocopiado e impresión"/>
    <x v="25"/>
    <x v="25"/>
    <x v="34"/>
    <x v="31"/>
    <x v="25"/>
    <x v="10"/>
    <x v="10"/>
    <x v="21"/>
    <x v="21"/>
    <s v="SERVICIOS DE APOYO ADMINISTRATIVO, FOTOCOPIADO E IMPRESIÓN-RECURSOS FISCALES-SEÑALETICA"/>
    <n v="500000"/>
    <n v="0"/>
    <n v="500000"/>
    <n v="0"/>
    <n v="0"/>
    <n v="0"/>
    <n v="0"/>
    <n v="0"/>
    <n v="500000"/>
    <n v="0"/>
    <n v="500000"/>
  </r>
  <r>
    <s v="556710196611"/>
    <n v="5"/>
    <s v="567"/>
    <s v="1"/>
    <s v="0"/>
    <s v="19"/>
    <s v="66"/>
    <n v="11"/>
    <s v="1.1-00-26"/>
    <s v="5567101966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6"/>
    <s v="TLAJO A FUTURO"/>
    <s v="GASTO DE CAPITAL"/>
    <n v="5000"/>
    <s v="BIENES MUEBLES, INMUEBLES E INTANGIBLES"/>
    <s v="19"/>
    <s v="GENERAR PLANES Y ACCIONES ESTRATEGICAS EN LAS DIFERENTES LOCALIDADES DEL MUNICIPIO"/>
    <s v="567"/>
    <s v="Herramientas y máquinas-herramienta"/>
    <x v="97"/>
    <x v="96"/>
    <x v="35"/>
    <x v="32"/>
    <x v="97"/>
    <x v="10"/>
    <x v="10"/>
    <x v="21"/>
    <x v="21"/>
    <s v="HERRAMIENTAS Y MÁQUINAS-HERRAMIENTA-RECURSOS FISCALES-BARREDORA"/>
    <n v="200000"/>
    <n v="0"/>
    <n v="200000"/>
    <n v="0"/>
    <n v="0"/>
    <n v="0"/>
    <n v="0"/>
    <n v="0"/>
    <n v="200000"/>
    <n v="0"/>
    <n v="200000"/>
  </r>
  <r>
    <s v="521810210011"/>
    <n v="5"/>
    <s v="218"/>
    <s v="1"/>
    <s v="0"/>
    <s v="21"/>
    <s v="00"/>
    <n v="11"/>
    <s v="1.1-00-26"/>
    <s v="521810210011"/>
    <s v="RECURSOS FISCALES 2026"/>
    <s v="01"/>
    <s v="Gobierno"/>
    <s v="0107"/>
    <s v="Asuntos de orden público y de seguridad interior"/>
    <s v="010701"/>
    <s v="_x0009_Policía"/>
    <s v="E"/>
    <s v="Prestación de Servicios Públicos"/>
    <n v="1"/>
    <s v="TLAJO DE PAZ"/>
    <s v="GASTO CORRIENTE"/>
    <n v="2000"/>
    <s v="MATERIALES Y SUMINISTROS"/>
    <s v="21"/>
    <s v="RONDINES DE VIGILANCIA"/>
    <s v="218"/>
    <s v="Materiales para el registro e identificación de bienes y personas"/>
    <x v="10"/>
    <x v="10"/>
    <x v="0"/>
    <x v="0"/>
    <x v="10"/>
    <x v="2"/>
    <x v="2"/>
    <x v="22"/>
    <x v="22"/>
    <s v="MATERIALES PARA EL REGISTRO E IDENTIFICACIÓN DE BIENES Y PERSONAS-RECURSOS FISCALES-SIN DESCRIPCIÓN PARA DESTINOS 00"/>
    <n v="50000"/>
    <n v="0"/>
    <n v="50000"/>
    <n v="0"/>
    <n v="0"/>
    <n v="0"/>
    <n v="0"/>
    <n v="0"/>
    <n v="50000"/>
    <n v="0"/>
    <n v="50000"/>
  </r>
  <r>
    <s v="522110210011"/>
    <n v="5"/>
    <s v="221"/>
    <s v="1"/>
    <s v="0"/>
    <s v="21"/>
    <s v="00"/>
    <n v="11"/>
    <s v="1.1-00-26"/>
    <s v="522110210011"/>
    <s v="RECURSOS FISCALES 2026"/>
    <s v="01"/>
    <s v="Gobierno"/>
    <s v="0107"/>
    <s v="Asuntos de orden público y de seguridad interior"/>
    <s v="010701"/>
    <s v="_x0009_Policía"/>
    <s v="E"/>
    <s v="Prestación de Servicios Públicos"/>
    <n v="1"/>
    <s v="TLAJO DE PAZ"/>
    <s v="GASTO CORRIENTE"/>
    <n v="2000"/>
    <s v="MATERIALES Y SUMINISTROS"/>
    <s v="21"/>
    <s v="RONDINES DE VIGILANCIA"/>
    <s v="221"/>
    <s v="Productos alimenticios para personas"/>
    <x v="3"/>
    <x v="3"/>
    <x v="0"/>
    <x v="0"/>
    <x v="3"/>
    <x v="2"/>
    <x v="2"/>
    <x v="22"/>
    <x v="22"/>
    <s v="PRODUCTOS ALIMENTICIOS PARA PERSONAS-RECURSOS FISCALES-SIN DESCRIPCIÓN PARA DESTINOS 00"/>
    <n v="0"/>
    <n v="1200000"/>
    <n v="1200000"/>
    <n v="942500"/>
    <n v="0"/>
    <n v="0"/>
    <n v="0"/>
    <n v="0"/>
    <n v="257500"/>
    <n v="0"/>
    <n v="1200000"/>
  </r>
  <r>
    <s v="527110200011"/>
    <n v="5"/>
    <s v="271"/>
    <s v="1"/>
    <s v="0"/>
    <s v="20"/>
    <s v="00"/>
    <n v="11"/>
    <s v="1.1-00-26"/>
    <s v="527110200011"/>
    <s v="RECURSOS FISCALES 2026"/>
    <s v="01"/>
    <s v="Gobierno"/>
    <s v="0107"/>
    <s v="Asuntos de orden público y de seguridad interior"/>
    <s v="010701"/>
    <s v="_x0009_Policía"/>
    <s v="E"/>
    <s v="Prestación de Servicios Públicos"/>
    <n v="1"/>
    <s v="TLAJO DE PAZ"/>
    <s v="GASTO CORRIENTE"/>
    <n v="2000"/>
    <s v="MATERIALES Y SUMINISTROS"/>
    <s v="20"/>
    <s v="CAPACITACIONES Y RECLUTAMIENTO DE ELEMENTOS"/>
    <s v="271"/>
    <s v="Vestuario y uniformes"/>
    <x v="58"/>
    <x v="58"/>
    <x v="0"/>
    <x v="0"/>
    <x v="58"/>
    <x v="2"/>
    <x v="2"/>
    <x v="22"/>
    <x v="22"/>
    <s v="VESTUARIO Y UNIFORMES-RECURSOS FISCALES-SIN DESCRIPCIÓN PARA DESTINOS 00"/>
    <n v="1200000"/>
    <n v="0"/>
    <n v="1200000"/>
    <n v="0"/>
    <n v="0"/>
    <n v="0"/>
    <n v="0"/>
    <n v="0"/>
    <n v="1200000"/>
    <n v="0"/>
    <n v="1200000"/>
  </r>
  <r>
    <s v="528210210011"/>
    <n v="5"/>
    <s v="282"/>
    <s v="1"/>
    <s v="0"/>
    <s v="21"/>
    <s v="00"/>
    <n v="11"/>
    <s v="1.1-00-26"/>
    <s v="528210210011"/>
    <s v="RECURSOS FISCALES 2026"/>
    <s v="01"/>
    <s v="Gobierno"/>
    <s v="0107"/>
    <s v="Asuntos de orden público y de seguridad interior"/>
    <s v="010701"/>
    <s v="_x0009_Policía"/>
    <s v="E"/>
    <s v="Prestación de Servicios Públicos"/>
    <n v="1"/>
    <s v="TLAJO DE PAZ"/>
    <s v="GASTO CORRIENTE"/>
    <n v="2000"/>
    <s v="MATERIALES Y SUMINISTROS"/>
    <s v="21"/>
    <s v="RONDINES DE VIGILANCIA"/>
    <s v="282"/>
    <s v="Materiales de seguridad pública"/>
    <x v="98"/>
    <x v="97"/>
    <x v="0"/>
    <x v="0"/>
    <x v="98"/>
    <x v="2"/>
    <x v="2"/>
    <x v="22"/>
    <x v="22"/>
    <s v="MATRIALES Y SUMINISTROS PARA SEGURIDAD-RECURSOS FISCALES-SIN DESCRIPCIÓN PARA DESTINOS 00"/>
    <n v="500000"/>
    <n v="0"/>
    <n v="500000"/>
    <n v="0"/>
    <n v="0"/>
    <n v="0"/>
    <n v="0"/>
    <n v="0"/>
    <n v="500000"/>
    <n v="0"/>
    <n v="500000"/>
  </r>
  <r>
    <s v="528312200025"/>
    <n v="5"/>
    <s v="283"/>
    <s v="1"/>
    <s v="2"/>
    <s v="20"/>
    <s v="00"/>
    <n v="25"/>
    <s v="2.5-02-26"/>
    <s v="528312200025"/>
    <s v="FONDO DE APORTACIONES AL FORTALECIMIENTO MUNICIPAL 2026 (FORTAMUN)"/>
    <s v="01"/>
    <s v="Gobierno"/>
    <s v="0107"/>
    <s v="Asuntos de orden público y de seguridad interior"/>
    <s v="010701"/>
    <s v="_x0009_Policía"/>
    <s v="E"/>
    <s v="Prestación de Servicios Públicos"/>
    <n v="1"/>
    <s v="TLAJO DE PAZ"/>
    <s v="GASTO CORRIENTE"/>
    <n v="2000"/>
    <s v="MATERIALES Y SUMINISTROS"/>
    <s v="20"/>
    <s v="CAPACITACIONES Y RECLUTAMIENTO DE ELEMENTOS"/>
    <s v="283"/>
    <s v="Prendas de protección para seguridad pública y nacional"/>
    <x v="99"/>
    <x v="98"/>
    <x v="0"/>
    <x v="0"/>
    <x v="99"/>
    <x v="2"/>
    <x v="2"/>
    <x v="22"/>
    <x v="22"/>
    <s v="PRENDAS DE PROTECCIÓN PARA SEGURIDAD PÚBLICA Y NACIONAL-RECURSOS FEDERALES-SIN DESCRIPCIÓN PARA DESTINOS 00"/>
    <n v="7200000"/>
    <n v="5170884.4400000004"/>
    <n v="12370884.439999999"/>
    <n v="7300365.3300000001"/>
    <n v="0"/>
    <n v="0"/>
    <n v="0"/>
    <n v="0"/>
    <n v="5070519.1099999994"/>
    <n v="0"/>
    <n v="12370884.439999999"/>
  </r>
  <r>
    <s v="531610210011"/>
    <n v="5"/>
    <s v="316"/>
    <s v="1"/>
    <s v="0"/>
    <s v="21"/>
    <s v="00"/>
    <n v="11"/>
    <s v="1.1-00-26"/>
    <s v="531610210011"/>
    <s v="RECURSOS FISCALES 2026"/>
    <s v="01"/>
    <s v="Gobierno"/>
    <s v="0107"/>
    <s v="Asuntos de orden público y de seguridad interior"/>
    <s v="010701"/>
    <s v="_x0009_Policía"/>
    <s v="E"/>
    <s v="Prestación de Servicios Públicos"/>
    <n v="1"/>
    <s v="TLAJO DE PAZ"/>
    <s v="GASTO CORRIENTE"/>
    <n v="3000"/>
    <s v="SERVICIOS GENERALES"/>
    <s v="21"/>
    <s v="RONDINES DE VIGILANCIA"/>
    <s v="316"/>
    <s v="Servicios de telecomunicaciones y satélites"/>
    <x v="55"/>
    <x v="55"/>
    <x v="0"/>
    <x v="0"/>
    <x v="55"/>
    <x v="2"/>
    <x v="2"/>
    <x v="22"/>
    <x v="22"/>
    <s v="SERVICIOS DE TELECOMUNICACIONES Y SATÉLITES-RECURSOS FISCALES-SIN DESCRIPCIÓN PARA DESTINOS 00"/>
    <n v="591000"/>
    <n v="0"/>
    <n v="591000"/>
    <n v="0"/>
    <n v="0"/>
    <n v="0"/>
    <n v="0"/>
    <n v="0"/>
    <n v="591000"/>
    <n v="0"/>
    <n v="591000"/>
  </r>
  <r>
    <s v="533412200025"/>
    <n v="5"/>
    <s v="334"/>
    <s v="1"/>
    <s v="2"/>
    <s v="20"/>
    <s v="00"/>
    <n v="25"/>
    <s v="2.5-02-26"/>
    <s v="533412200025"/>
    <s v="FONDO DE APORTACIONES AL FORTALECIMIENTO MUNICIPAL 2026 (FORTAMUN)"/>
    <s v="01"/>
    <s v="Gobierno"/>
    <s v="0107"/>
    <s v="Asuntos de orden público y de seguridad interior"/>
    <s v="010701"/>
    <s v="_x0009_Policía"/>
    <s v="E"/>
    <s v="Prestación de Servicios Públicos"/>
    <n v="1"/>
    <s v="TLAJO DE PAZ"/>
    <s v="GASTO CORRIENTE"/>
    <n v="3000"/>
    <s v="SERVICIOS GENERALES"/>
    <s v="20"/>
    <s v="CAPACITACIONES Y RECLUTAMIENTO DE ELEMENTOS"/>
    <s v="334"/>
    <s v="Servicios de capacitación"/>
    <x v="41"/>
    <x v="41"/>
    <x v="0"/>
    <x v="0"/>
    <x v="41"/>
    <x v="2"/>
    <x v="2"/>
    <x v="22"/>
    <x v="22"/>
    <s v="SERVICIOS DE CAPACITACIÓN-RECURSOS FEDERALES-SIN DESCRIPCIÓN PARA DESTINOS 00"/>
    <n v="3000000"/>
    <n v="0"/>
    <n v="3000000"/>
    <n v="2978666.66"/>
    <n v="0"/>
    <n v="0"/>
    <n v="0"/>
    <n v="0"/>
    <n v="21333.339999999851"/>
    <n v="0"/>
    <n v="3000000"/>
  </r>
  <r>
    <s v="538210564511"/>
    <n v="5"/>
    <s v="382"/>
    <s v="1"/>
    <s v="0"/>
    <s v="56"/>
    <s v="45"/>
    <n v="11"/>
    <s v="1.1-00-26"/>
    <s v="538210564511"/>
    <s v="RECURSOS FISCALES 2026"/>
    <s v="03"/>
    <s v="Desarrollo Económico"/>
    <s v="0302"/>
    <s v="Agropecuaria, silvicultura, pesca y caza"/>
    <s v="030201"/>
    <s v="_x0009_Agropecuaria"/>
    <s v="E"/>
    <s v="Prestación de Servicios Públicos"/>
    <n v="5"/>
    <s v="TLAJO POTENCIA"/>
    <s v="GASTO CORRIENTE"/>
    <n v="3000"/>
    <s v="SERVICIOS GENERALES"/>
    <s v="56"/>
    <s v="EXPO AGROPECUARIA"/>
    <s v="382"/>
    <s v="Gastos de orden social y cultural"/>
    <x v="65"/>
    <x v="65"/>
    <x v="36"/>
    <x v="33"/>
    <x v="65"/>
    <x v="7"/>
    <x v="7"/>
    <x v="23"/>
    <x v="23"/>
    <s v="GASTOS DE ORDEN  SOCIAL Y CULTURAL-RECURSOS FISCALES-EXPO AGROPECUARIA"/>
    <n v="500000"/>
    <n v="0"/>
    <n v="500000"/>
    <n v="0"/>
    <n v="0"/>
    <n v="0"/>
    <n v="0"/>
    <n v="0"/>
    <n v="500000"/>
    <n v="-198612.23"/>
    <n v="301387.77"/>
  </r>
  <r>
    <s v="533610212111"/>
    <n v="5"/>
    <s v="336"/>
    <s v="1"/>
    <s v="0"/>
    <s v="21"/>
    <s v="21"/>
    <n v="11"/>
    <s v="1.1-00-26"/>
    <s v="533610212111"/>
    <s v="RECURSOS FISCALES 2026"/>
    <s v="01"/>
    <s v="Gobierno"/>
    <s v="0107"/>
    <s v="Asuntos de orden público y de seguridad interior"/>
    <s v="010701"/>
    <s v="_x0009_Policía"/>
    <s v="E"/>
    <s v="Prestación de Servicios Públicos"/>
    <n v="1"/>
    <s v="TLAJO DE PAZ"/>
    <s v="GASTO CORRIENTE"/>
    <n v="3000"/>
    <s v="SERVICIOS GENERALES"/>
    <s v="21"/>
    <s v="RONDINES DE VIGILANCIA"/>
    <s v="336"/>
    <s v="Servicios de apoyo administrativo, traducción, fotocopiado e impresión"/>
    <x v="25"/>
    <x v="25"/>
    <x v="37"/>
    <x v="34"/>
    <x v="25"/>
    <x v="2"/>
    <x v="2"/>
    <x v="22"/>
    <x v="22"/>
    <s v="SERVICIOS DE APOYO ADMINISTRATIVO, FOTOCOPIADO E IMPRESIÓN-RECURSOS FISCALES-FORMATOS IPH"/>
    <n v="1050000"/>
    <n v="0"/>
    <n v="1050000"/>
    <n v="0"/>
    <n v="0"/>
    <n v="0"/>
    <n v="0"/>
    <n v="0"/>
    <n v="1050000"/>
    <n v="0"/>
    <n v="1050000"/>
  </r>
  <r>
    <s v="533910210011"/>
    <n v="5"/>
    <s v="339"/>
    <s v="1"/>
    <s v="0"/>
    <s v="21"/>
    <s v="00"/>
    <n v="11"/>
    <s v="1.1-00-26"/>
    <s v="533910210011"/>
    <s v="RECURSOS FISCALES 2026"/>
    <s v="01"/>
    <s v="Gobierno"/>
    <s v="0107"/>
    <s v="Asuntos de orden público y de seguridad interior"/>
    <s v="010701"/>
    <s v="_x0009_Policía"/>
    <s v="E"/>
    <s v="Prestación de Servicios Públicos"/>
    <n v="1"/>
    <s v="TLAJO DE PAZ"/>
    <s v="GASTO CORRIENTE"/>
    <n v="3000"/>
    <s v="SERVICIOS GENERALES"/>
    <s v="21"/>
    <s v="RONDINES DE VIGILANCIA"/>
    <s v="339"/>
    <s v="Servicios profesionales, científicos y técnicos integrales"/>
    <x v="26"/>
    <x v="26"/>
    <x v="0"/>
    <x v="0"/>
    <x v="26"/>
    <x v="2"/>
    <x v="2"/>
    <x v="22"/>
    <x v="22"/>
    <s v="SERVICIOS PROFESIONALES, CIENTÍFICOS Y TÉCNICOS INTEGRALES-RECURSOS FISCALES-SIN DESCRIPCIÓN PARA DESTINOS 00"/>
    <n v="2300000"/>
    <n v="-80000"/>
    <n v="2220000"/>
    <n v="0"/>
    <n v="0"/>
    <n v="0"/>
    <n v="0"/>
    <n v="0"/>
    <n v="2220000"/>
    <n v="0"/>
    <n v="2220000"/>
  </r>
  <r>
    <s v="539410210011"/>
    <n v="5"/>
    <s v="394"/>
    <s v="1"/>
    <s v="0"/>
    <s v="21"/>
    <s v="00"/>
    <n v="11"/>
    <s v="1.1-00-26"/>
    <s v="539410210011"/>
    <s v="RECURSOS FISCALES 2026"/>
    <s v="01"/>
    <s v="Gobierno"/>
    <s v="0107"/>
    <s v="Asuntos de orden público y de seguridad interior"/>
    <s v="010701"/>
    <s v="_x0009_Policía"/>
    <s v="E"/>
    <s v="Prestación de Servicios Públicos"/>
    <n v="1"/>
    <s v="TLAJO DE PAZ"/>
    <s v="GASTO CORRIENTE"/>
    <n v="3000"/>
    <s v="SERVICIOS GENERALES"/>
    <s v="21"/>
    <s v="RONDINES DE VIGILANCIA"/>
    <s v="394"/>
    <s v="Sentencias y resoluciones por autoridad competente"/>
    <x v="11"/>
    <x v="11"/>
    <x v="0"/>
    <x v="0"/>
    <x v="11"/>
    <x v="2"/>
    <x v="2"/>
    <x v="22"/>
    <x v="22"/>
    <s v="SENTENCIAS Y RESOLUCIONES POR AUTORIDAD COMPETENTE-RECURSOS FISCALES-SIN DESCRIPCIÓN PARA DESTINOS 00"/>
    <n v="70000"/>
    <n v="0"/>
    <n v="70000"/>
    <n v="0"/>
    <n v="0"/>
    <n v="0"/>
    <n v="0"/>
    <n v="0"/>
    <n v="70000"/>
    <n v="0"/>
    <n v="70000"/>
  </r>
  <r>
    <s v="539620210011"/>
    <n v="5"/>
    <s v="396"/>
    <s v="2"/>
    <s v="0"/>
    <s v="21"/>
    <s v="00"/>
    <n v="11"/>
    <s v="1.1-00-26"/>
    <s v="539620210011"/>
    <s v="RECURSOS FISCALES 2026"/>
    <s v="01"/>
    <s v="Gobierno"/>
    <s v="0107"/>
    <s v="Asuntos de orden público y de seguridad interior"/>
    <s v="010701"/>
    <s v="_x0009_Policía"/>
    <s v="E"/>
    <s v="Prestación de Servicios Públicos"/>
    <n v="1"/>
    <s v="TLAJO DE PAZ"/>
    <s v="GASTO CORRIENTE"/>
    <n v="3000"/>
    <s v="SERVICIOS GENERALES"/>
    <s v="21"/>
    <s v="RONDINES DE VIGILANCIA"/>
    <s v="396"/>
    <s v="Otros gastos por responsabilidades"/>
    <x v="66"/>
    <x v="66"/>
    <x v="0"/>
    <x v="0"/>
    <x v="67"/>
    <x v="2"/>
    <x v="2"/>
    <x v="22"/>
    <x v="22"/>
    <s v="OTROS GASTOS POR RESPONSABILIDADES-RECURSOS FISCALES-SIN DESCRIPCIÓN PARA DESTINOS 00"/>
    <n v="50000"/>
    <n v="80000"/>
    <n v="130000"/>
    <n v="0"/>
    <n v="0"/>
    <n v="0"/>
    <n v="0"/>
    <n v="0"/>
    <n v="130000"/>
    <n v="0"/>
    <n v="130000"/>
  </r>
  <r>
    <s v="554912212325"/>
    <n v="5"/>
    <s v="549"/>
    <s v="1"/>
    <s v="2"/>
    <s v="21"/>
    <s v="23"/>
    <n v="25"/>
    <s v="2.5-02-26"/>
    <s v="554912212325"/>
    <s v="FONDO DE APORTACIONES AL FORTALECIMIENTO MUNICIPAL 2026 (FORTAMUN)"/>
    <s v="01"/>
    <s v="Gobierno"/>
    <s v="0107"/>
    <s v="Asuntos de orden público y de seguridad interior"/>
    <s v="010701"/>
    <s v="_x0009_Policía"/>
    <s v="E"/>
    <s v="Prestación de Servicios Públicos"/>
    <n v="1"/>
    <s v="TLAJO DE PAZ"/>
    <s v="GASTO DE CAPITAL"/>
    <n v="5000"/>
    <s v="BIENES MUEBLES, INMUEBLES E INTANGIBLES"/>
    <s v="21"/>
    <s v="RONDINES DE VIGILANCIA"/>
    <s v="549"/>
    <s v="Otros equipos de transporte"/>
    <x v="100"/>
    <x v="99"/>
    <x v="38"/>
    <x v="35"/>
    <x v="100"/>
    <x v="2"/>
    <x v="2"/>
    <x v="22"/>
    <x v="22"/>
    <s v="OTROS EQUIPOS DE TRANSPORTE-RECURSOS FEDERALES-BICICLETAS ELECTRICAS"/>
    <n v="3000000"/>
    <n v="0"/>
    <n v="3000000"/>
    <n v="0"/>
    <n v="0"/>
    <n v="0"/>
    <n v="0"/>
    <n v="0"/>
    <n v="3000000"/>
    <n v="0"/>
    <n v="3000000"/>
  </r>
  <r>
    <s v="521210370011"/>
    <n v="5"/>
    <s v="212"/>
    <s v="1"/>
    <s v="0"/>
    <s v="37"/>
    <s v="00"/>
    <n v="11"/>
    <s v="1.1-00-26"/>
    <e v="#N/A"/>
    <s v="RECURSOS FISCALES 2026"/>
    <s v="01"/>
    <s v="Gobierno"/>
    <s v="0103"/>
    <s v="Coordinacion de la politica de gobierno"/>
    <s v="010304"/>
    <s v="_x0009_Función Pública"/>
    <s v="S"/>
    <s v="Subsidios sujetos a Reglas de Operación"/>
    <n v="2"/>
    <s v="TLAJO CERCANO"/>
    <s v="GASTO CORRIENTE"/>
    <n v="2000"/>
    <s v="MATERIALES Y SUMINISTROS"/>
    <s v="37"/>
    <s v="CHAMBA PARA TODAS Y TODOS"/>
    <n v="212"/>
    <s v="Materiales y útiles de impresión y reproducción"/>
    <x v="101"/>
    <x v="100"/>
    <x v="0"/>
    <x v="0"/>
    <x v="101"/>
    <x v="11"/>
    <x v="11"/>
    <x v="17"/>
    <x v="17"/>
    <n v="0"/>
    <n v="0"/>
    <n v="0"/>
    <n v="0"/>
    <n v="0"/>
    <n v="0"/>
    <n v="0"/>
    <n v="0"/>
    <n v="0"/>
    <n v="0"/>
    <n v="10000"/>
    <n v="10000"/>
  </r>
  <r>
    <s v="529810420011"/>
    <n v="5"/>
    <s v="298"/>
    <s v="1"/>
    <s v="0"/>
    <s v="42"/>
    <s v="00"/>
    <n v="11"/>
    <s v="1.1-00-26"/>
    <e v="#N/A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1"/>
    <s v="TLAJO DE PAZ"/>
    <s v="GASTO CORRIENTE"/>
    <n v="2000"/>
    <s v="MATERIALES Y SUMINISTROS"/>
    <s v="42"/>
    <s v="TALLERES COMUNITARIOS DE PREVENCIÓN DE LAS VIOLENCIAS"/>
    <s v="298"/>
    <s v="Refacciones y accesorios menores de maquinaria y otros equipos"/>
    <x v="52"/>
    <x v="52"/>
    <x v="0"/>
    <x v="0"/>
    <x v="52"/>
    <x v="11"/>
    <x v="11"/>
    <x v="24"/>
    <x v="24"/>
    <m/>
    <n v="0"/>
    <n v="0"/>
    <n v="0"/>
    <n v="0"/>
    <n v="0"/>
    <n v="0"/>
    <n v="0"/>
    <n v="0"/>
    <n v="0"/>
    <n v="10000"/>
    <n v="10000"/>
  </r>
  <r>
    <s v="522110220011"/>
    <n v="5"/>
    <s v="221"/>
    <s v="1"/>
    <s v="0"/>
    <s v="22"/>
    <s v="00"/>
    <n v="11"/>
    <s v="1.1-00-26"/>
    <s v="522110220011"/>
    <s v="RECURSOS FISCALES 2026"/>
    <s v="01"/>
    <s v="Gobierno"/>
    <s v="0107"/>
    <s v="Asuntos de orden público y de seguridad interior"/>
    <s v="010701"/>
    <s v="_x0009_Policía"/>
    <s v="E"/>
    <s v="Prestación de Servicios Públicos"/>
    <n v="1"/>
    <s v="TLAJO DE PAZ"/>
    <s v="GASTO CORRIENTE"/>
    <n v="2000"/>
    <s v="MATERIALES Y SUMINISTROS"/>
    <s v="22"/>
    <s v="DESPACHO DE LA COORDINACIÓN GENERAL DE PREVENCIÓN Y SERVICIOS DE EMERGENCIA"/>
    <s v="221"/>
    <s v="Productos alimenticios para personas"/>
    <x v="3"/>
    <x v="3"/>
    <x v="0"/>
    <x v="0"/>
    <x v="3"/>
    <x v="2"/>
    <x v="2"/>
    <x v="25"/>
    <x v="25"/>
    <n v="0"/>
    <n v="1551260"/>
    <n v="-1551260"/>
    <n v="0"/>
    <n v="0"/>
    <n v="0"/>
    <n v="0"/>
    <n v="0"/>
    <n v="0"/>
    <n v="0"/>
    <n v="0"/>
    <n v="0"/>
  </r>
  <r>
    <s v="522110230011"/>
    <n v="5"/>
    <s v="221"/>
    <s v="1"/>
    <s v="0"/>
    <s v="23"/>
    <s v="00"/>
    <n v="11"/>
    <s v="1.1-00-26"/>
    <s v="522110230011"/>
    <s v="RECURSOS FISCALES 2026"/>
    <s v="01"/>
    <s v="Gobierno"/>
    <s v="0107"/>
    <s v="Asuntos de orden público y de seguridad interior"/>
    <s v="010702"/>
    <s v="_x0009_Protección Civil"/>
    <s v="E"/>
    <s v="Prestación de Servicios Públicos"/>
    <n v="6"/>
    <s v="TLAJO A FUTURO"/>
    <s v="GASTO CORRIENTE"/>
    <n v="2000"/>
    <s v="MATERIALES Y SUMINISTROS"/>
    <s v="23"/>
    <s v="FORTALECIMIENTO A PROTECCIÓN CIVIL Y BOMBEROS"/>
    <s v="221"/>
    <s v="Productos alimenticios para personas"/>
    <x v="3"/>
    <x v="3"/>
    <x v="0"/>
    <x v="0"/>
    <x v="3"/>
    <x v="2"/>
    <x v="2"/>
    <x v="2"/>
    <x v="2"/>
    <s v="PRODUCTOS ALIMENTICIOS PARA PERSONAS-RECURSOS FISCALES-PATRULLAS"/>
    <n v="0"/>
    <n v="400000"/>
    <n v="400000"/>
    <n v="0"/>
    <n v="0"/>
    <n v="0"/>
    <n v="0"/>
    <n v="0"/>
    <n v="400000"/>
    <n v="0"/>
    <n v="400000"/>
  </r>
  <r>
    <s v="522310230011"/>
    <n v="5"/>
    <s v="223"/>
    <s v="1"/>
    <s v="0"/>
    <s v="23"/>
    <s v="00"/>
    <n v="11"/>
    <s v="1.1-00-26"/>
    <s v="522310230011"/>
    <s v="RECURSOS FISCALES 2026"/>
    <s v="01"/>
    <s v="Gobierno"/>
    <s v="0107"/>
    <s v="Asuntos de orden público y de seguridad interior"/>
    <s v="010702"/>
    <s v="_x0009_Protección Civil"/>
    <s v="E"/>
    <s v="Prestación de Servicios Públicos"/>
    <n v="6"/>
    <s v="TLAJO A FUTURO"/>
    <s v="GASTO CORRIENTE"/>
    <n v="2000"/>
    <s v="MATERIALES Y SUMINISTROS"/>
    <s v="23"/>
    <s v="FORTALECIMIENTO A PROTECCIÓN CIVIL Y BOMBEROS"/>
    <s v="223"/>
    <s v="Utensilios para el servicio de alimentación"/>
    <x v="102"/>
    <x v="101"/>
    <x v="0"/>
    <x v="0"/>
    <x v="102"/>
    <x v="2"/>
    <x v="2"/>
    <x v="2"/>
    <x v="2"/>
    <s v="UTENSILIOS PARA EL SERVICIO DE ALIMENTACIÓN-RECURSOS FISCALES-SIN DESCRIPCIÓN PARA DESTINOS 00"/>
    <n v="5000"/>
    <n v="0"/>
    <n v="5000"/>
    <n v="0"/>
    <n v="0"/>
    <n v="0"/>
    <n v="0"/>
    <n v="0"/>
    <n v="5000"/>
    <n v="0"/>
    <n v="5000"/>
  </r>
  <r>
    <s v="525310230011"/>
    <n v="5"/>
    <s v="253"/>
    <s v="1"/>
    <s v="0"/>
    <s v="23"/>
    <s v="00"/>
    <n v="11"/>
    <s v="1.1-00-26"/>
    <s v="525310230011"/>
    <s v="RECURSOS FISCALES 2026"/>
    <s v="01"/>
    <s v="Gobierno"/>
    <s v="0107"/>
    <s v="Asuntos de orden público y de seguridad interior"/>
    <s v="010702"/>
    <s v="_x0009_Protección Civil"/>
    <s v="E"/>
    <s v="Prestación de Servicios Públicos"/>
    <n v="6"/>
    <s v="TLAJO A FUTURO"/>
    <s v="GASTO CORRIENTE"/>
    <n v="2000"/>
    <s v="MATERIALES Y SUMINISTROS"/>
    <s v="23"/>
    <s v="FORTALECIMIENTO A PROTECCIÓN CIVIL Y BOMBEROS"/>
    <s v="253"/>
    <s v="Medicinas y productos farmacéuticos"/>
    <x v="103"/>
    <x v="102"/>
    <x v="0"/>
    <x v="0"/>
    <x v="103"/>
    <x v="2"/>
    <x v="2"/>
    <x v="2"/>
    <x v="2"/>
    <s v="MEDICINAS Y PRODUCTOS FARMACÉUTICOS-RECURSOS FISCALES-SIN DESCRIPCIÓN PARA DESTINOS 00"/>
    <n v="40000"/>
    <n v="0"/>
    <n v="40000"/>
    <n v="0"/>
    <n v="0"/>
    <n v="0"/>
    <n v="0"/>
    <n v="0"/>
    <n v="40000"/>
    <n v="0"/>
    <n v="40000"/>
  </r>
  <r>
    <s v="525410230011"/>
    <n v="5"/>
    <s v="254"/>
    <s v="1"/>
    <s v="0"/>
    <s v="23"/>
    <s v="00"/>
    <n v="11"/>
    <s v="1.1-00-26"/>
    <s v="525410230011"/>
    <s v="RECURSOS FISCALES 2026"/>
    <s v="01"/>
    <s v="Gobierno"/>
    <s v="0107"/>
    <s v="Asuntos de orden público y de seguridad interior"/>
    <s v="010702"/>
    <s v="_x0009_Protección Civil"/>
    <s v="E"/>
    <s v="Prestación de Servicios Públicos"/>
    <n v="6"/>
    <s v="TLAJO A FUTURO"/>
    <s v="GASTO CORRIENTE"/>
    <n v="2000"/>
    <s v="MATERIALES Y SUMINISTROS"/>
    <s v="23"/>
    <s v="FORTALECIMIENTO A PROTECCIÓN CIVIL Y BOMBEROS"/>
    <s v="254"/>
    <s v="Materiales, accesorios y suministros médicos"/>
    <x v="104"/>
    <x v="103"/>
    <x v="0"/>
    <x v="0"/>
    <x v="104"/>
    <x v="2"/>
    <x v="2"/>
    <x v="2"/>
    <x v="2"/>
    <s v="MATERIALES, ACCESORIOS Y SUMINISTROS MÉDICOS-RECURSOS FISCALES-SIN DESCRIPCIÓN PARA DESTINOS 00"/>
    <n v="40000"/>
    <n v="0"/>
    <n v="40000"/>
    <n v="0"/>
    <n v="0"/>
    <n v="0"/>
    <n v="0"/>
    <n v="0"/>
    <n v="40000"/>
    <n v="0"/>
    <n v="40000"/>
  </r>
  <r>
    <s v="527110230011"/>
    <n v="5"/>
    <s v="271"/>
    <s v="1"/>
    <s v="0"/>
    <s v="23"/>
    <s v="00"/>
    <n v="11"/>
    <s v="1.1-00-26"/>
    <s v="527110230011"/>
    <s v="RECURSOS FISCALES 2026"/>
    <s v="01"/>
    <s v="Gobierno"/>
    <s v="0107"/>
    <s v="Asuntos de orden público y de seguridad interior"/>
    <s v="010702"/>
    <s v="_x0009_Protección Civil"/>
    <s v="E"/>
    <s v="Prestación de Servicios Públicos"/>
    <n v="6"/>
    <s v="TLAJO A FUTURO"/>
    <s v="GASTO CORRIENTE"/>
    <n v="2000"/>
    <s v="MATERIALES Y SUMINISTROS"/>
    <s v="23"/>
    <s v="FORTALECIMIENTO A PROTECCIÓN CIVIL Y BOMBEROS"/>
    <s v="271"/>
    <s v="Vestuario y uniformes"/>
    <x v="58"/>
    <x v="58"/>
    <x v="0"/>
    <x v="0"/>
    <x v="58"/>
    <x v="2"/>
    <x v="2"/>
    <x v="2"/>
    <x v="2"/>
    <s v="VESTUARIO Y UNIFORMES-RECURSOS FISCALES-SIN DESCRIPCIÓN PARA DESTINOS 00"/>
    <n v="3700000"/>
    <n v="-1200000"/>
    <n v="2500000"/>
    <n v="0"/>
    <n v="0"/>
    <n v="0"/>
    <n v="0"/>
    <n v="0"/>
    <n v="2500000"/>
    <n v="0"/>
    <n v="2500000"/>
  </r>
  <r>
    <s v="527210230011"/>
    <n v="5"/>
    <s v="272"/>
    <s v="1"/>
    <s v="0"/>
    <s v="23"/>
    <s v="00"/>
    <n v="11"/>
    <s v="1.1-00-26"/>
    <s v="527210230011"/>
    <s v="RECURSOS FISCALES 2026"/>
    <s v="01"/>
    <s v="Gobierno"/>
    <s v="0107"/>
    <s v="Asuntos de orden público y de seguridad interior"/>
    <s v="010702"/>
    <s v="_x0009_Protección Civil"/>
    <s v="E"/>
    <s v="Prestación de Servicios Públicos"/>
    <n v="6"/>
    <s v="TLAJO A FUTURO"/>
    <s v="GASTO CORRIENTE"/>
    <n v="2000"/>
    <s v="MATERIALES Y SUMINISTROS"/>
    <s v="23"/>
    <s v="FORTALECIMIENTO A PROTECCIÓN CIVIL Y BOMBEROS"/>
    <s v="272"/>
    <s v="Prendas de seguridad y protección personal"/>
    <x v="18"/>
    <x v="18"/>
    <x v="0"/>
    <x v="0"/>
    <x v="18"/>
    <x v="2"/>
    <x v="2"/>
    <x v="2"/>
    <x v="2"/>
    <s v="PRENDAS DE SEGURIDAD Y PROTECCIÓN PERSONAL-RECURSOS FISCALES-SIN DESCRIPCIÓN PARA DESTINOS 00"/>
    <n v="2400000"/>
    <n v="1200000"/>
    <n v="3600000"/>
    <n v="0"/>
    <n v="0"/>
    <n v="0"/>
    <n v="0"/>
    <n v="0"/>
    <n v="3600000"/>
    <n v="0"/>
    <n v="3600000"/>
  </r>
  <r>
    <s v="529110230011"/>
    <n v="5"/>
    <s v="291"/>
    <s v="1"/>
    <s v="0"/>
    <s v="23"/>
    <s v="00"/>
    <n v="11"/>
    <s v="1.1-00-26"/>
    <s v="529110230011"/>
    <s v="RECURSOS FISCALES 2026"/>
    <s v="01"/>
    <s v="Gobierno"/>
    <s v="0107"/>
    <s v="Asuntos de orden público y de seguridad interior"/>
    <s v="010702"/>
    <s v="_x0009_Protección Civil"/>
    <s v="E"/>
    <s v="Prestación de Servicios Públicos"/>
    <n v="6"/>
    <s v="TLAJO A FUTURO"/>
    <s v="GASTO CORRIENTE"/>
    <n v="2000"/>
    <s v="MATERIALES Y SUMINISTROS"/>
    <s v="23"/>
    <s v="FORTALECIMIENTO A PROTECCIÓN CIVIL Y BOMBEROS"/>
    <s v="291"/>
    <s v="Herramientas menores"/>
    <x v="19"/>
    <x v="19"/>
    <x v="0"/>
    <x v="0"/>
    <x v="19"/>
    <x v="2"/>
    <x v="2"/>
    <x v="2"/>
    <x v="2"/>
    <s v="HERRAMIENTAS MENORES-RECURSOS FISCALES-SIN DESCRIPCIÓN PARA DESTINOS 00"/>
    <n v="50000"/>
    <n v="0"/>
    <n v="50000"/>
    <n v="0"/>
    <n v="0"/>
    <n v="0"/>
    <n v="0"/>
    <n v="0"/>
    <n v="50000"/>
    <n v="0"/>
    <n v="50000"/>
  </r>
  <r>
    <s v="529610230011"/>
    <n v="5"/>
    <s v="296"/>
    <s v="1"/>
    <s v="0"/>
    <s v="23"/>
    <s v="00"/>
    <n v="11"/>
    <s v="1.1-00-26"/>
    <s v="529610230011"/>
    <s v="RECURSOS FISCALES 2026"/>
    <s v="01"/>
    <s v="Gobierno"/>
    <s v="0107"/>
    <s v="Asuntos de orden público y de seguridad interior"/>
    <s v="010702"/>
    <s v="_x0009_Protección Civil"/>
    <s v="E"/>
    <s v="Prestación de Servicios Públicos"/>
    <n v="6"/>
    <s v="TLAJO A FUTURO"/>
    <s v="GASTO CORRIENTE"/>
    <n v="2000"/>
    <s v="MATERIALES Y SUMINISTROS"/>
    <s v="23"/>
    <s v="FORTALECIMIENTO A PROTECCIÓN CIVIL Y BOMBEROS"/>
    <s v="296"/>
    <s v="Refacciones y accesorios menores de equipo de transporte"/>
    <x v="22"/>
    <x v="22"/>
    <x v="0"/>
    <x v="0"/>
    <x v="22"/>
    <x v="2"/>
    <x v="2"/>
    <x v="2"/>
    <x v="2"/>
    <s v="REFACCIONES Y ACCESORIOS MENORES DE EQUIPO DE TRANSPORTE-RECURSOS FISCALES-SIN DESCRIPCIÓN PARA DESTINOS 00"/>
    <n v="25000"/>
    <n v="0"/>
    <n v="25000"/>
    <n v="0"/>
    <n v="0"/>
    <n v="0"/>
    <n v="0"/>
    <n v="0"/>
    <n v="25000"/>
    <n v="0"/>
    <n v="25000"/>
  </r>
  <r>
    <s v="532512232225"/>
    <n v="5"/>
    <s v="325"/>
    <s v="1"/>
    <s v="2"/>
    <s v="23"/>
    <s v="22"/>
    <n v="25"/>
    <s v="2.5-02-26"/>
    <s v="532512232225"/>
    <s v="FONDO DE APORTACIONES AL FORTALECIMIENTO MUNICIPAL 2026 (FORTAMUN)"/>
    <s v="01"/>
    <s v="Gobierno"/>
    <s v="0107"/>
    <s v="Asuntos de orden público y de seguridad interior"/>
    <s v="010702"/>
    <s v="_x0009_Protección Civil"/>
    <s v="E"/>
    <s v="Prestación de Servicios Públicos"/>
    <n v="6"/>
    <s v="TLAJO A FUTURO"/>
    <s v="GASTO CORRIENTE"/>
    <n v="3000"/>
    <s v="SERVICIOS GENERALES"/>
    <s v="23"/>
    <s v="FORTALECIMIENTO A PROTECCIÓN CIVIL Y BOMBEROS"/>
    <s v="325"/>
    <s v="Arrendamiento de equipo de transporte"/>
    <x v="57"/>
    <x v="57"/>
    <x v="39"/>
    <x v="36"/>
    <x v="57"/>
    <x v="2"/>
    <x v="2"/>
    <x v="2"/>
    <x v="2"/>
    <s v="ARRENDAMIENTO DE EQUIPO DE TRANSPORTE-RECURSOS FEDERALES-ARRENDAMIENTO DE HELICOPTERO"/>
    <n v="7000000"/>
    <n v="0"/>
    <n v="7000000"/>
    <n v="0"/>
    <n v="6907284.96"/>
    <n v="0"/>
    <n v="0"/>
    <n v="0"/>
    <n v="7000000"/>
    <n v="0"/>
    <n v="7000000"/>
  </r>
  <r>
    <s v="533910238011"/>
    <n v="5"/>
    <s v="339"/>
    <s v="1"/>
    <s v="0"/>
    <s v="23"/>
    <s v="80"/>
    <n v="11"/>
    <s v="1.1-00-26"/>
    <s v="533910238011"/>
    <s v="RECURSOS FISCALES 2026"/>
    <s v="01"/>
    <s v="Gobierno"/>
    <s v="0107"/>
    <s v="Asuntos de orden público y de seguridad interior"/>
    <s v="010702"/>
    <s v="_x0009_Protección Civil"/>
    <s v="E"/>
    <s v="Prestación de Servicios Públicos"/>
    <n v="6"/>
    <s v="TLAJO A FUTURO"/>
    <s v="GASTO CORRIENTE"/>
    <n v="3000"/>
    <s v="SERVICIOS GENERALES"/>
    <s v="23"/>
    <s v="FORTALECIMIENTO A PROTECCIÓN CIVIL Y BOMBEROS"/>
    <s v="339"/>
    <s v="Servicios profesionales, científicos y técnicos integrales"/>
    <x v="26"/>
    <x v="26"/>
    <x v="40"/>
    <x v="37"/>
    <x v="26"/>
    <x v="2"/>
    <x v="2"/>
    <x v="2"/>
    <x v="2"/>
    <s v="SERVICIOS PROFESIONALES, CIENTÍFICOS Y TÉCNICOS INTEGRALES-RECURSOS FISCALES-ATLAS DE RIESGOS"/>
    <n v="0"/>
    <n v="3000000"/>
    <n v="3000000"/>
    <n v="0"/>
    <n v="0"/>
    <n v="0"/>
    <n v="0"/>
    <n v="0"/>
    <n v="3000000"/>
    <n v="0"/>
    <n v="3000000"/>
  </r>
  <r>
    <s v="535210230011"/>
    <n v="5"/>
    <s v="352"/>
    <s v="1"/>
    <s v="0"/>
    <s v="23"/>
    <s v="00"/>
    <n v="11"/>
    <s v="1.1-00-26"/>
    <s v="535210230011"/>
    <s v="RECURSOS FISCALES 2026"/>
    <s v="01"/>
    <s v="Gobierno"/>
    <s v="0107"/>
    <s v="Asuntos de orden público y de seguridad interior"/>
    <s v="010702"/>
    <s v="_x0009_Protección Civil"/>
    <s v="E"/>
    <s v="Prestación de Servicios Públicos"/>
    <n v="6"/>
    <s v="TLAJO A FUTURO"/>
    <s v="GASTO CORRIENTE"/>
    <n v="3000"/>
    <s v="SERVICIOS GENERALES"/>
    <s v="23"/>
    <s v="FORTALECIMIENTO A PROTECCIÓN CIVIL Y BOMBEROS"/>
    <s v="352"/>
    <s v="Instalación, reparación y mantenimiento de mobiliario y equipo de administración, educacional y recreativo"/>
    <x v="62"/>
    <x v="62"/>
    <x v="0"/>
    <x v="0"/>
    <x v="62"/>
    <x v="2"/>
    <x v="2"/>
    <x v="2"/>
    <x v="2"/>
    <s v="INSTALACIÓN, REPARACIÓN Y MANTENIMIENTO DE MOBILIARIO Y EQUIPO DE ADMINISTRACIÓN, EDUCACIONAL Y RECREATIVO-RECURSOS FISCALES-SIN DESCRIPCIÓN PARA DESTINOS 00"/>
    <n v="15000"/>
    <n v="0"/>
    <n v="15000"/>
    <n v="0"/>
    <n v="0"/>
    <n v="0"/>
    <n v="0"/>
    <n v="0"/>
    <n v="15000"/>
    <n v="0"/>
    <n v="15000"/>
  </r>
  <r>
    <s v="535710230011"/>
    <n v="5"/>
    <s v="357"/>
    <s v="1"/>
    <s v="0"/>
    <s v="23"/>
    <s v="00"/>
    <n v="11"/>
    <s v="1.1-00-26"/>
    <s v="535710230011"/>
    <s v="RECURSOS FISCALES 2026"/>
    <s v="01"/>
    <s v="Gobierno"/>
    <s v="0107"/>
    <s v="Asuntos de orden público y de seguridad interior"/>
    <s v="010702"/>
    <s v="_x0009_Protección Civil"/>
    <s v="E"/>
    <s v="Prestación de Servicios Públicos"/>
    <n v="6"/>
    <s v="TLAJO A FUTURO"/>
    <s v="GASTO CORRIENTE"/>
    <n v="3000"/>
    <s v="SERVICIOS GENERALES"/>
    <s v="23"/>
    <s v="FORTALECIMIENTO A PROTECCIÓN CIVIL Y BOMBEROS"/>
    <s v="357"/>
    <s v="Instalación, reparación y mantenimiento de maquinaria, otros equipos y herramienta"/>
    <x v="31"/>
    <x v="31"/>
    <x v="0"/>
    <x v="0"/>
    <x v="31"/>
    <x v="2"/>
    <x v="2"/>
    <x v="2"/>
    <x v="2"/>
    <s v="INSTALACIÓN, REPARACIÓN Y MANTENIMIENTO DE MAQUINARIA, OTROS EQUIPOS Y HERRAMIENTA-RECURSOS FISCALES-SIN DESCRIPCIÓN PARA DESTINOS 00"/>
    <n v="100000"/>
    <n v="0"/>
    <n v="100000"/>
    <n v="0"/>
    <n v="0"/>
    <n v="0"/>
    <n v="0"/>
    <n v="0"/>
    <n v="100000"/>
    <n v="0"/>
    <n v="100000"/>
  </r>
  <r>
    <s v="538210230011"/>
    <n v="5"/>
    <s v="382"/>
    <s v="1"/>
    <s v="0"/>
    <s v="23"/>
    <s v="00"/>
    <n v="11"/>
    <s v="1.1-00-26"/>
    <s v="538210230011"/>
    <s v="RECURSOS FISCALES 2026"/>
    <s v="01"/>
    <s v="Gobierno"/>
    <s v="0107"/>
    <s v="Asuntos de orden público y de seguridad interior"/>
    <s v="010702"/>
    <s v="_x0009_Protección Civil"/>
    <s v="E"/>
    <s v="Prestación de Servicios Públicos"/>
    <n v="6"/>
    <s v="TLAJO A FUTURO"/>
    <s v="GASTO CORRIENTE"/>
    <n v="3000"/>
    <s v="SERVICIOS GENERALES"/>
    <s v="23"/>
    <s v="FORTALECIMIENTO A PROTECCIÓN CIVIL Y BOMBEROS"/>
    <s v="382"/>
    <s v="Gastos de orden social y cultural"/>
    <x v="65"/>
    <x v="65"/>
    <x v="0"/>
    <x v="0"/>
    <x v="65"/>
    <x v="2"/>
    <x v="2"/>
    <x v="2"/>
    <x v="2"/>
    <s v="GASTOS DE ORDEN  SOCIAL Y CULTURAL-RECURSOS FISCALES-SIN DESCRIPCIÓN PARA DESTINOS 00"/>
    <n v="250000"/>
    <n v="0"/>
    <n v="250000"/>
    <n v="0"/>
    <n v="0"/>
    <n v="0"/>
    <n v="0"/>
    <n v="0"/>
    <n v="250000"/>
    <n v="0"/>
    <n v="250000"/>
  </r>
  <r>
    <s v="556510230011"/>
    <n v="5"/>
    <s v="565"/>
    <s v="1"/>
    <s v="0"/>
    <s v="23"/>
    <s v="00"/>
    <n v="11"/>
    <s v="1.1-00-26"/>
    <s v="556510230011"/>
    <s v="RECURSOS FISCALES 2026"/>
    <s v="01"/>
    <s v="Gobierno"/>
    <s v="0107"/>
    <s v="Asuntos de orden público y de seguridad interior"/>
    <s v="010702"/>
    <s v="_x0009_Protección Civil"/>
    <s v="E"/>
    <s v="Prestación de Servicios Públicos"/>
    <n v="6"/>
    <s v="TLAJO A FUTURO"/>
    <s v="GASTO DE CAPITAL"/>
    <n v="5000"/>
    <s v="BIENES MUEBLES, INMUEBLES E INTANGIBLES"/>
    <s v="23"/>
    <s v="FORTALECIMIENTO A PROTECCIÓN CIVIL Y BOMBEROS"/>
    <s v="565"/>
    <s v="Equipo de comunicación y telecomunicación"/>
    <x v="27"/>
    <x v="27"/>
    <x v="0"/>
    <x v="0"/>
    <x v="27"/>
    <x v="2"/>
    <x v="2"/>
    <x v="2"/>
    <x v="2"/>
    <s v="EQUIPO DE COMUNICACIÓN Y TELECOMUNICACIÓN-RECURSOS FISCALES-SIN DESCRIPCIÓN PARA DESTINOS 00"/>
    <n v="800000"/>
    <n v="0"/>
    <n v="800000"/>
    <n v="500055.4"/>
    <n v="0"/>
    <n v="0"/>
    <n v="0"/>
    <n v="0"/>
    <n v="299944.59999999998"/>
    <n v="0"/>
    <n v="800000"/>
  </r>
  <r>
    <s v="556910230011"/>
    <n v="5"/>
    <s v="569"/>
    <s v="1"/>
    <s v="0"/>
    <s v="23"/>
    <s v="00"/>
    <n v="11"/>
    <s v="1.1-00-26"/>
    <s v="556910230011"/>
    <s v="RECURSOS FISCALES 2026"/>
    <s v="01"/>
    <s v="Gobierno"/>
    <s v="0107"/>
    <s v="Asuntos de orden público y de seguridad interior"/>
    <s v="010702"/>
    <s v="_x0009_Protección Civil"/>
    <s v="E"/>
    <s v="Prestación de Servicios Públicos"/>
    <n v="6"/>
    <s v="TLAJO A FUTURO"/>
    <s v="GASTO DE CAPITAL"/>
    <n v="5000"/>
    <s v="BIENES MUEBLES, INMUEBLES E INTANGIBLES"/>
    <s v="23"/>
    <s v="FORTALECIMIENTO A PROTECCIÓN CIVIL Y BOMBEROS"/>
    <s v="569"/>
    <s v="Otros equipos"/>
    <x v="105"/>
    <x v="104"/>
    <x v="0"/>
    <x v="0"/>
    <x v="105"/>
    <x v="2"/>
    <x v="2"/>
    <x v="2"/>
    <x v="2"/>
    <s v="OTROS EQUIPOS-RECURSOS FISCALES-SIN DESCRIPCIÓN PARA DESTINOS 00"/>
    <n v="2000000"/>
    <n v="0"/>
    <n v="2000000"/>
    <n v="1489952.34"/>
    <n v="0"/>
    <n v="0"/>
    <n v="0"/>
    <n v="0"/>
    <n v="510047.65999999992"/>
    <n v="0"/>
    <n v="2000000"/>
  </r>
  <r>
    <s v="552110370011"/>
    <n v="5"/>
    <s v="521"/>
    <s v="1"/>
    <s v="0"/>
    <s v="37"/>
    <s v="00"/>
    <n v="11"/>
    <s v="1.1-00-26"/>
    <e v="#N/A"/>
    <s v="RECURSOS FISCALES 2026"/>
    <s v="01"/>
    <s v="Gobierno"/>
    <s v="0103"/>
    <s v="Coordinacion de la politica de gobierno"/>
    <s v="010304"/>
    <s v="_x0009_Función Pública"/>
    <s v="S"/>
    <s v="Subsidios sujetos a Reglas de Operación"/>
    <n v="2"/>
    <s v="TLAJO CERCANO"/>
    <s v="GASTO DE CAPITAL"/>
    <n v="5000"/>
    <s v="BIENES MUEBLES, INMUEBLES E INTANGIBLES"/>
    <s v="37"/>
    <s v="CHAMBA PARA TODAS Y TODOS"/>
    <n v="521"/>
    <s v="Equipos y aparatos audiovisuales"/>
    <x v="106"/>
    <x v="105"/>
    <x v="0"/>
    <x v="0"/>
    <x v="106"/>
    <x v="11"/>
    <x v="11"/>
    <x v="17"/>
    <x v="17"/>
    <n v="0"/>
    <n v="0"/>
    <n v="0"/>
    <n v="0"/>
    <n v="0"/>
    <n v="0"/>
    <n v="0"/>
    <n v="0"/>
    <n v="0"/>
    <n v="0"/>
    <n v="15000"/>
    <n v="15000"/>
  </r>
  <r>
    <s v="521610240011"/>
    <n v="5"/>
    <s v="216"/>
    <s v="1"/>
    <s v="0"/>
    <s v="24"/>
    <s v="00"/>
    <n v="11"/>
    <s v="1.1-00-26"/>
    <s v="521610240011"/>
    <s v="RECURSOS FISCALES 2026"/>
    <s v="02"/>
    <s v="Desarrollo Social"/>
    <s v="0203"/>
    <s v="Salud"/>
    <s v="020301"/>
    <s v="_x0009_Prestación de Servicios de Salud a la Comunidad"/>
    <s v="E"/>
    <s v="Prestación de Servicios Públicos"/>
    <n v="2"/>
    <s v="TLAJO CERCANO"/>
    <s v="GASTO CORRIENTE"/>
    <n v="2000"/>
    <s v="MATERIALES Y SUMINISTROS"/>
    <s v="24"/>
    <s v="FORTALECIMIENTO Y EQUIPAMIENTO DE UNIDADES MÉDICAS"/>
    <s v="216"/>
    <s v="Material de limpieza"/>
    <x v="14"/>
    <x v="14"/>
    <x v="0"/>
    <x v="0"/>
    <x v="14"/>
    <x v="2"/>
    <x v="2"/>
    <x v="26"/>
    <x v="26"/>
    <s v="MATERIAL DE LIMPIEZA-RECURSOS FISCALES-SIN DESCRIPCIÓN PARA DESTINOS 00"/>
    <n v="400000"/>
    <n v="0"/>
    <n v="400000"/>
    <n v="393804.48"/>
    <n v="0"/>
    <n v="0"/>
    <n v="0"/>
    <n v="0"/>
    <n v="6195.5200000000186"/>
    <n v="0"/>
    <n v="400000"/>
  </r>
  <r>
    <s v="525210240011"/>
    <n v="5"/>
    <s v="252"/>
    <s v="1"/>
    <s v="0"/>
    <s v="24"/>
    <s v="00"/>
    <n v="11"/>
    <s v="1.1-00-26"/>
    <s v="525210240011"/>
    <s v="RECURSOS FISCALES 2026"/>
    <s v="02"/>
    <s v="Desarrollo Social"/>
    <s v="0203"/>
    <s v="Salud"/>
    <s v="020301"/>
    <s v="_x0009_Prestación de Servicios de Salud a la Comunidad"/>
    <s v="E"/>
    <s v="Prestación de Servicios Públicos"/>
    <n v="2"/>
    <s v="TLAJO CERCANO"/>
    <s v="GASTO CORRIENTE"/>
    <n v="2000"/>
    <s v="MATERIALES Y SUMINISTROS"/>
    <s v="24"/>
    <s v="FORTALECIMIENTO Y EQUIPAMIENTO DE UNIDADES MÉDICAS"/>
    <s v="252"/>
    <s v="Fertilizantes, pesticidas y otros agroquímicos"/>
    <x v="107"/>
    <x v="106"/>
    <x v="0"/>
    <x v="0"/>
    <x v="107"/>
    <x v="2"/>
    <x v="2"/>
    <x v="26"/>
    <x v="26"/>
    <s v="FERTILIZANTES, PESTICIDAS Y OTROS AGROQUÍMICOS-RECURSOS FISCALES-SIN DESCRIPCIÓN PARA DESTINOS 00"/>
    <n v="900000"/>
    <n v="0"/>
    <n v="900000"/>
    <n v="0"/>
    <n v="0"/>
    <n v="0"/>
    <n v="0"/>
    <n v="0"/>
    <n v="900000"/>
    <n v="0"/>
    <n v="900000"/>
  </r>
  <r>
    <s v="525310240011"/>
    <n v="5"/>
    <s v="253"/>
    <s v="1"/>
    <s v="0"/>
    <s v="24"/>
    <s v="00"/>
    <n v="11"/>
    <s v="1.1-00-26"/>
    <s v="525310240011"/>
    <s v="RECURSOS FISCALES 2026"/>
    <s v="02"/>
    <s v="Desarrollo Social"/>
    <s v="0203"/>
    <s v="Salud"/>
    <s v="020301"/>
    <s v="_x0009_Prestación de Servicios de Salud a la Comunidad"/>
    <s v="E"/>
    <s v="Prestación de Servicios Públicos"/>
    <n v="2"/>
    <s v="TLAJO CERCANO"/>
    <s v="GASTO CORRIENTE"/>
    <n v="2000"/>
    <s v="MATERIALES Y SUMINISTROS"/>
    <s v="24"/>
    <s v="FORTALECIMIENTO Y EQUIPAMIENTO DE UNIDADES MÉDICAS"/>
    <s v="253"/>
    <s v="Medicinas y productos farmacéuticos"/>
    <x v="103"/>
    <x v="102"/>
    <x v="0"/>
    <x v="0"/>
    <x v="103"/>
    <x v="2"/>
    <x v="2"/>
    <x v="26"/>
    <x v="26"/>
    <s v="MEDICINAS Y PRODUCTOS FARMACÉUTICOS-RECURSOS FISCALES-SIN DESCRIPCIÓN PARA DESTINOS 00"/>
    <n v="5000000"/>
    <n v="0"/>
    <n v="5000000"/>
    <n v="53745.46"/>
    <n v="787949.67"/>
    <n v="0"/>
    <n v="0"/>
    <n v="0"/>
    <n v="4946254.54"/>
    <n v="0"/>
    <n v="5000000"/>
  </r>
  <r>
    <s v="525410240011"/>
    <n v="5"/>
    <s v="254"/>
    <s v="1"/>
    <s v="0"/>
    <s v="24"/>
    <s v="00"/>
    <n v="11"/>
    <s v="1.1-00-26"/>
    <s v="525410240011"/>
    <s v="RECURSOS FISCALES 2026"/>
    <s v="02"/>
    <s v="Desarrollo Social"/>
    <s v="0203"/>
    <s v="Salud"/>
    <s v="020301"/>
    <s v="_x0009_Prestación de Servicios de Salud a la Comunidad"/>
    <s v="E"/>
    <s v="Prestación de Servicios Públicos"/>
    <n v="2"/>
    <s v="TLAJO CERCANO"/>
    <s v="GASTO CORRIENTE"/>
    <n v="2000"/>
    <s v="MATERIALES Y SUMINISTROS"/>
    <s v="24"/>
    <s v="FORTALECIMIENTO Y EQUIPAMIENTO DE UNIDADES MÉDICAS"/>
    <s v="254"/>
    <s v="Materiales, accesorios y suministros médicos"/>
    <x v="104"/>
    <x v="103"/>
    <x v="0"/>
    <x v="0"/>
    <x v="104"/>
    <x v="2"/>
    <x v="2"/>
    <x v="26"/>
    <x v="26"/>
    <s v="MATERIALES, ACCESORIOS Y SUMINISTROS MÉDICOS-RECURSOS FISCALES-SIN DESCRIPCIÓN PARA DESTINOS 00"/>
    <n v="5200000"/>
    <n v="0"/>
    <n v="5200000"/>
    <n v="459793.05"/>
    <n v="2369332.59"/>
    <n v="0"/>
    <n v="0"/>
    <n v="0"/>
    <n v="4740206.95"/>
    <n v="0"/>
    <n v="5200000"/>
  </r>
  <r>
    <s v="527110240011"/>
    <n v="5"/>
    <s v="271"/>
    <s v="1"/>
    <s v="0"/>
    <s v="24"/>
    <s v="00"/>
    <n v="11"/>
    <s v="1.1-00-26"/>
    <s v="527110240011"/>
    <s v="RECURSOS FISCALES 2026"/>
    <s v="02"/>
    <s v="Desarrollo Social"/>
    <s v="0203"/>
    <s v="Salud"/>
    <s v="020301"/>
    <s v="_x0009_Prestación de Servicios de Salud a la Comunidad"/>
    <s v="E"/>
    <s v="Prestación de Servicios Públicos"/>
    <n v="2"/>
    <s v="TLAJO CERCANO"/>
    <s v="GASTO CORRIENTE"/>
    <n v="2000"/>
    <s v="MATERIALES Y SUMINISTROS"/>
    <s v="24"/>
    <s v="FORTALECIMIENTO Y EQUIPAMIENTO DE UNIDADES MÉDICAS"/>
    <s v="271"/>
    <s v="Vestuario y uniformes"/>
    <x v="58"/>
    <x v="58"/>
    <x v="0"/>
    <x v="0"/>
    <x v="58"/>
    <x v="2"/>
    <x v="2"/>
    <x v="26"/>
    <x v="26"/>
    <s v="VESTUARIO Y UNIFORMES-RECURSOS FISCALES-SIN DESCRIPCIÓN PARA DESTINOS 00"/>
    <n v="500000"/>
    <n v="0"/>
    <n v="500000"/>
    <n v="0"/>
    <n v="0"/>
    <n v="0"/>
    <n v="0"/>
    <n v="0"/>
    <n v="500000"/>
    <n v="0"/>
    <n v="500000"/>
  </r>
  <r>
    <s v="527210240011"/>
    <n v="5"/>
    <s v="272"/>
    <s v="1"/>
    <s v="0"/>
    <s v="24"/>
    <s v="00"/>
    <n v="11"/>
    <s v="1.1-00-26"/>
    <s v="527210240011"/>
    <s v="RECURSOS FISCALES 2026"/>
    <s v="02"/>
    <s v="Desarrollo Social"/>
    <s v="0203"/>
    <s v="Salud"/>
    <s v="020301"/>
    <s v="_x0009_Prestación de Servicios de Salud a la Comunidad"/>
    <s v="E"/>
    <s v="Prestación de Servicios Públicos"/>
    <n v="2"/>
    <s v="TLAJO CERCANO"/>
    <s v="GASTO CORRIENTE"/>
    <n v="2000"/>
    <s v="MATERIALES Y SUMINISTROS"/>
    <s v="24"/>
    <s v="FORTALECIMIENTO Y EQUIPAMIENTO DE UNIDADES MÉDICAS"/>
    <s v="272"/>
    <s v="Prendas de seguridad y protección personal"/>
    <x v="18"/>
    <x v="18"/>
    <x v="0"/>
    <x v="0"/>
    <x v="18"/>
    <x v="2"/>
    <x v="2"/>
    <x v="26"/>
    <x v="26"/>
    <s v="PRENDAS DE SEGURIDAD Y PROTECCIÓN PERSONAL-RECURSOS FISCALES-SIN DESCRIPCIÓN PARA DESTINOS 00"/>
    <n v="250000"/>
    <n v="0"/>
    <n v="250000"/>
    <n v="0"/>
    <n v="0"/>
    <n v="0"/>
    <n v="0"/>
    <n v="0"/>
    <n v="250000"/>
    <n v="0"/>
    <n v="250000"/>
  </r>
  <r>
    <s v="533910240011"/>
    <n v="5"/>
    <s v="339"/>
    <s v="1"/>
    <s v="0"/>
    <s v="24"/>
    <s v="00"/>
    <n v="11"/>
    <s v="1.1-00-26"/>
    <s v="533910240011"/>
    <s v="RECURSOS FISCALES 2026"/>
    <s v="02"/>
    <s v="Desarrollo Social"/>
    <s v="0203"/>
    <s v="Salud"/>
    <s v="020301"/>
    <s v="_x0009_Prestación de Servicios de Salud a la Comunidad"/>
    <s v="E"/>
    <s v="Prestación de Servicios Públicos"/>
    <n v="2"/>
    <s v="TLAJO CERCANO"/>
    <s v="GASTO CORRIENTE"/>
    <n v="3000"/>
    <s v="SERVICIOS GENERALES"/>
    <s v="24"/>
    <s v="FORTALECIMIENTO Y EQUIPAMIENTO DE UNIDADES MÉDICAS"/>
    <s v="339"/>
    <s v="Servicios profesionales, científicos y técnicos integrales"/>
    <x v="26"/>
    <x v="26"/>
    <x v="0"/>
    <x v="0"/>
    <x v="26"/>
    <x v="2"/>
    <x v="2"/>
    <x v="26"/>
    <x v="26"/>
    <s v="SERVICIOS PROFESIONALES, CIENTÍFICOS Y TÉCNICOS INTEGRALES-RECURSOS FISCALES-SIN DESCRIPCIÓN PARA DESTINOS 00"/>
    <n v="10000000"/>
    <n v="4500000"/>
    <n v="14500000"/>
    <n v="609322.48"/>
    <n v="3905550.64"/>
    <n v="0"/>
    <n v="0"/>
    <n v="0"/>
    <n v="13890677.52"/>
    <n v="0"/>
    <n v="14500000"/>
  </r>
  <r>
    <s v="535410240011"/>
    <n v="5"/>
    <s v="354"/>
    <s v="1"/>
    <s v="0"/>
    <s v="24"/>
    <s v="00"/>
    <n v="11"/>
    <s v="1.1-00-26"/>
    <s v="535410240011"/>
    <s v="RECURSOS FISCALES 2026"/>
    <s v="02"/>
    <s v="Desarrollo Social"/>
    <s v="0203"/>
    <s v="Salud"/>
    <s v="020301"/>
    <s v="_x0009_Prestación de Servicios de Salud a la Comunidad"/>
    <s v="E"/>
    <s v="Prestación de Servicios Públicos"/>
    <n v="2"/>
    <s v="TLAJO CERCANO"/>
    <s v="GASTO CORRIENTE"/>
    <n v="3000"/>
    <s v="SERVICIOS GENERALES"/>
    <s v="24"/>
    <s v="FORTALECIMIENTO Y EQUIPAMIENTO DE UNIDADES MÉDICAS"/>
    <s v="354"/>
    <s v="Instalación, reparación y mantenimiento de equipo e instrumental médico y de laboratorio"/>
    <x v="108"/>
    <x v="107"/>
    <x v="0"/>
    <x v="0"/>
    <x v="108"/>
    <x v="2"/>
    <x v="2"/>
    <x v="26"/>
    <x v="26"/>
    <s v="INSTALACIÓN, REPARACIÓN Y MANTENIMIENTO DE EQUIPO E INSTRUMENTAL MÉDICO Y DE LABORATORIO-RECURSOS FISCALES-SIN DESCRIPCIÓN PARA DESTINOS 00"/>
    <n v="700000"/>
    <n v="-15000"/>
    <n v="685000"/>
    <n v="0"/>
    <n v="125377.44"/>
    <n v="0"/>
    <n v="0"/>
    <n v="0"/>
    <n v="685000"/>
    <n v="0"/>
    <n v="685000"/>
  </r>
  <r>
    <s v="535810240011"/>
    <n v="5"/>
    <s v="358"/>
    <s v="1"/>
    <s v="0"/>
    <s v="24"/>
    <s v="00"/>
    <n v="11"/>
    <s v="1.1-00-26"/>
    <s v="535810240011"/>
    <s v="RECURSOS FISCALES 2026"/>
    <s v="02"/>
    <s v="Desarrollo Social"/>
    <s v="0203"/>
    <s v="Salud"/>
    <s v="020301"/>
    <s v="_x0009_Prestación de Servicios de Salud a la Comunidad"/>
    <s v="E"/>
    <s v="Prestación de Servicios Públicos"/>
    <n v="2"/>
    <s v="TLAJO CERCANO"/>
    <s v="GASTO CORRIENTE"/>
    <n v="3000"/>
    <s v="SERVICIOS GENERALES"/>
    <s v="24"/>
    <s v="FORTALECIMIENTO Y EQUIPAMIENTO DE UNIDADES MÉDICAS"/>
    <s v="358"/>
    <s v="Servicios de limpieza y manejo de desechos"/>
    <x v="64"/>
    <x v="64"/>
    <x v="0"/>
    <x v="0"/>
    <x v="64"/>
    <x v="2"/>
    <x v="2"/>
    <x v="26"/>
    <x v="26"/>
    <s v="SERVICIOS DE LIMPIEZA Y MANEJO DE DESECHOS-RECURSOS FISCALES-SIN DESCRIPCIÓN PARA DESTINOS 00"/>
    <n v="1202000"/>
    <n v="15000"/>
    <n v="1217000"/>
    <n v="0"/>
    <n v="1214735.2"/>
    <n v="0"/>
    <n v="0"/>
    <n v="0"/>
    <n v="1217000"/>
    <n v="0"/>
    <n v="1217000"/>
  </r>
  <r>
    <s v="553110240011"/>
    <n v="5"/>
    <s v="531"/>
    <s v="1"/>
    <s v="0"/>
    <s v="24"/>
    <s v="00"/>
    <n v="11"/>
    <s v="1.1-00-26"/>
    <s v="553110240011"/>
    <s v="RECURSOS FISCALES 2026"/>
    <s v="02"/>
    <s v="Desarrollo Social"/>
    <s v="0203"/>
    <s v="Salud"/>
    <s v="020301"/>
    <s v="_x0009_Prestación de Servicios de Salud a la Comunidad"/>
    <s v="E"/>
    <s v="Prestación de Servicios Públicos"/>
    <n v="2"/>
    <s v="TLAJO CERCANO"/>
    <s v="GASTO DE CAPITAL"/>
    <n v="5000"/>
    <s v="BIENES MUEBLES, INMUEBLES E INTANGIBLES"/>
    <s v="24"/>
    <s v="FORTALECIMIENTO Y EQUIPAMIENTO DE UNIDADES MÉDICAS"/>
    <s v="531"/>
    <s v="Equipo médico y de laboratorio"/>
    <x v="109"/>
    <x v="108"/>
    <x v="0"/>
    <x v="0"/>
    <x v="109"/>
    <x v="2"/>
    <x v="2"/>
    <x v="26"/>
    <x v="26"/>
    <s v="EQUIPO MÉDICO Y DE LABORATORIO-RECURSOS FISCALES-SIN DESCRIPCIÓN PARA DESTINOS 00"/>
    <n v="13000000"/>
    <n v="17000000"/>
    <n v="30000000"/>
    <n v="0"/>
    <n v="0"/>
    <n v="0"/>
    <n v="0"/>
    <n v="0"/>
    <n v="30000000"/>
    <n v="0"/>
    <n v="30000000"/>
  </r>
  <r>
    <s v="553210240011"/>
    <n v="5"/>
    <s v="532"/>
    <s v="1"/>
    <s v="0"/>
    <s v="24"/>
    <s v="00"/>
    <n v="11"/>
    <s v="1.1-00-26"/>
    <s v="553210240011"/>
    <s v="RECURSOS FISCALES 2026"/>
    <s v="02"/>
    <s v="Desarrollo Social"/>
    <s v="0203"/>
    <s v="Salud"/>
    <s v="020301"/>
    <s v="_x0009_Prestación de Servicios de Salud a la Comunidad"/>
    <s v="E"/>
    <s v="Prestación de Servicios Públicos"/>
    <n v="2"/>
    <s v="TLAJO CERCANO"/>
    <s v="GASTO DE CAPITAL"/>
    <n v="5000"/>
    <s v="BIENES MUEBLES, INMUEBLES E INTANGIBLES"/>
    <s v="24"/>
    <s v="FORTALECIMIENTO Y EQUIPAMIENTO DE UNIDADES MÉDICAS"/>
    <s v="532"/>
    <s v="Instrumental médico y de laboratorio"/>
    <x v="110"/>
    <x v="109"/>
    <x v="0"/>
    <x v="0"/>
    <x v="110"/>
    <x v="2"/>
    <x v="2"/>
    <x v="26"/>
    <x v="26"/>
    <s v="INSTRUMENTAL MÉDICO Y DE LABORATORIO-RECURSOS FISCALES-SIN DESCRIPCIÓN PARA DESTINOS 00"/>
    <n v="300000"/>
    <n v="0"/>
    <n v="300000"/>
    <n v="0"/>
    <n v="0"/>
    <n v="0"/>
    <n v="0"/>
    <n v="0"/>
    <n v="300000"/>
    <n v="0"/>
    <n v="300000"/>
  </r>
  <r>
    <s v="556610240011"/>
    <n v="5"/>
    <s v="566"/>
    <s v="1"/>
    <s v="0"/>
    <s v="24"/>
    <s v="00"/>
    <n v="11"/>
    <s v="1.1-00-26"/>
    <s v="556610240011"/>
    <s v="RECURSOS FISCALES 2026"/>
    <s v="02"/>
    <s v="Desarrollo Social"/>
    <s v="0203"/>
    <s v="Salud"/>
    <s v="020301"/>
    <s v="_x0009_Prestación de Servicios de Salud a la Comunidad"/>
    <s v="E"/>
    <s v="Prestación de Servicios Públicos"/>
    <n v="2"/>
    <s v="TLAJO CERCANO"/>
    <s v="GASTO DE CAPITAL"/>
    <n v="5000"/>
    <s v="BIENES MUEBLES, INMUEBLES E INTANGIBLES"/>
    <s v="24"/>
    <s v="FORTALECIMIENTO Y EQUIPAMIENTO DE UNIDADES MÉDICAS"/>
    <s v="566"/>
    <s v="Equipos de generación eléctrica, aparatos y accesorios eléctricos"/>
    <x v="111"/>
    <x v="71"/>
    <x v="0"/>
    <x v="0"/>
    <x v="111"/>
    <x v="2"/>
    <x v="2"/>
    <x v="26"/>
    <x v="26"/>
    <s v="EQUIPO DE GENERACIÓN ELÉCTRICA, APARATOS Y ACCESORIOS ELÉCTRICOS-RECURSOS FISCALES-SIN DESCRIPCIÓN PARA DESTINOS 00"/>
    <n v="500000"/>
    <n v="0"/>
    <n v="500000"/>
    <n v="0"/>
    <n v="0"/>
    <n v="0"/>
    <n v="0"/>
    <n v="0"/>
    <n v="500000"/>
    <n v="0"/>
    <n v="500000"/>
  </r>
  <r>
    <s v="551910370011"/>
    <n v="5"/>
    <s v="519"/>
    <s v="1"/>
    <s v="0"/>
    <s v="37"/>
    <s v="00"/>
    <n v="11"/>
    <s v="1.1-00-26"/>
    <e v="#N/A"/>
    <s v="RECURSOS FISCALES 2026"/>
    <s v="01"/>
    <s v="Gobierno"/>
    <s v="0103"/>
    <s v="Coordinacion de la politica de gobierno"/>
    <s v="010304"/>
    <s v="_x0009_Función Pública"/>
    <s v="S"/>
    <s v="Subsidios sujetos a Reglas de Operación"/>
    <n v="2"/>
    <s v="TLAJO CERCANO"/>
    <s v="GASTO DE CAPITAL"/>
    <n v="5000"/>
    <s v="BIENES MUEBLES, INMUEBLES E INTANGIBLES"/>
    <s v="37"/>
    <s v="CHAMBA PARA TODAS Y TODOS"/>
    <n v="519"/>
    <s v="Otros mobiliarios y equipos de administración"/>
    <x v="112"/>
    <x v="38"/>
    <x v="0"/>
    <x v="0"/>
    <x v="38"/>
    <x v="11"/>
    <x v="11"/>
    <x v="17"/>
    <x v="17"/>
    <n v="0"/>
    <n v="0"/>
    <n v="0"/>
    <n v="0"/>
    <n v="0"/>
    <n v="0"/>
    <n v="0"/>
    <n v="0"/>
    <n v="0"/>
    <n v="0"/>
    <n v="18000"/>
    <n v="18000"/>
  </r>
  <r>
    <s v="538210338511"/>
    <n v="5"/>
    <s v="382"/>
    <s v="1"/>
    <s v="0"/>
    <s v="33"/>
    <n v="85"/>
    <n v="11"/>
    <s v="1.1-00-26"/>
    <e v="#N/A"/>
    <s v="RECURSOS FISCALES 2026"/>
    <s v="02"/>
    <s v="Desarrollo Social"/>
    <s v="0204"/>
    <s v="Recreacion, cultura y otras manifestaciones sociales"/>
    <s v="020402"/>
    <s v="_x0009_Cultura"/>
    <s v="E"/>
    <s v="Prestación de Servicios Públicos"/>
    <n v="2"/>
    <s v="TLAJO CERCANO"/>
    <s v="GASTO CORRIENTE"/>
    <n v="3000"/>
    <s v="SERVICIOS GENERALES"/>
    <s v="33"/>
    <s v="POLITICA CULTURAL DE TLAJOMULCO DE ZUÑIGA"/>
    <s v="382"/>
    <s v="Gastos de orden social y cultural"/>
    <x v="65"/>
    <x v="65"/>
    <x v="41"/>
    <x v="38"/>
    <x v="65"/>
    <x v="11"/>
    <x v="11"/>
    <x v="27"/>
    <x v="27"/>
    <m/>
    <n v="0"/>
    <n v="0"/>
    <n v="0"/>
    <n v="0"/>
    <n v="0"/>
    <n v="0"/>
    <n v="0"/>
    <n v="0"/>
    <n v="0"/>
    <n v="50000"/>
    <n v="50000"/>
  </r>
  <r>
    <s v="521610250011"/>
    <n v="5"/>
    <s v="216"/>
    <s v="1"/>
    <s v="0"/>
    <s v="25"/>
    <s v="00"/>
    <n v="11"/>
    <s v="1.1-00-26"/>
    <s v="52161025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2000"/>
    <s v="MATERIALES Y SUMINISTROS"/>
    <s v="25"/>
    <s v="SERVICIO DE MANTENIMIENTO EN LOS ESPACIOS PÚBLICOS"/>
    <s v="216"/>
    <s v="Material de limpieza"/>
    <x v="14"/>
    <x v="14"/>
    <x v="0"/>
    <x v="0"/>
    <x v="14"/>
    <x v="8"/>
    <x v="8"/>
    <x v="28"/>
    <x v="28"/>
    <s v="MATERIAL DE LIMPIEZA-RECURSOS FISCALES-SIN DESCRIPCIÓN PARA DESTINOS 00"/>
    <n v="1000000"/>
    <n v="0"/>
    <n v="1000000"/>
    <n v="0"/>
    <n v="0"/>
    <n v="0"/>
    <n v="0"/>
    <n v="0"/>
    <n v="1000000"/>
    <n v="0"/>
    <n v="1000000"/>
  </r>
  <r>
    <s v="524110250011"/>
    <n v="5"/>
    <s v="241"/>
    <s v="1"/>
    <s v="0"/>
    <s v="25"/>
    <s v="00"/>
    <n v="11"/>
    <s v="1.1-00-26"/>
    <s v="52411025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2000"/>
    <s v="MATERIALES Y SUMINISTROS"/>
    <s v="25"/>
    <s v="SERVICIO DE MANTENIMIENTO EN LOS ESPACIOS PÚBLICOS"/>
    <s v="241"/>
    <s v="Productos minerales no metálicos"/>
    <x v="47"/>
    <x v="47"/>
    <x v="0"/>
    <x v="0"/>
    <x v="47"/>
    <x v="8"/>
    <x v="8"/>
    <x v="28"/>
    <x v="28"/>
    <s v="PRODUCTOS MINERALES NO METÁLICOS-RECURSOS FISCALES-SIN DESCRIPCIÓN PARA DESTINOS 00"/>
    <n v="1000000"/>
    <n v="0"/>
    <n v="1000000"/>
    <n v="0"/>
    <n v="0"/>
    <n v="0"/>
    <n v="0"/>
    <n v="0"/>
    <n v="1000000"/>
    <n v="0"/>
    <n v="1000000"/>
  </r>
  <r>
    <s v="521110370011"/>
    <n v="5"/>
    <s v="211"/>
    <s v="1"/>
    <s v="0"/>
    <s v="37"/>
    <s v="00"/>
    <n v="11"/>
    <s v="1.1-00-26"/>
    <e v="#N/A"/>
    <s v="RECURSOS FISCALES 2026"/>
    <s v="01"/>
    <s v="Gobierno"/>
    <s v="0103"/>
    <s v="Coordinacion de la politica de gobierno"/>
    <s v="010304"/>
    <s v="_x0009_Función Pública"/>
    <s v="S"/>
    <s v="Subsidios sujetos a Reglas de Operación"/>
    <n v="2"/>
    <s v="TLAJO CERCANO"/>
    <s v="GASTO CORRIENTE"/>
    <n v="2000"/>
    <s v="MATERIALES Y SUMINISTROS"/>
    <s v="37"/>
    <s v="CHAMBA PARA TODAS Y TODOS"/>
    <n v="211"/>
    <s v="Materiales, útiles y equipos menores de oficina"/>
    <x v="113"/>
    <x v="2"/>
    <x v="0"/>
    <x v="0"/>
    <x v="2"/>
    <x v="11"/>
    <x v="11"/>
    <x v="17"/>
    <x v="17"/>
    <n v="0"/>
    <n v="0"/>
    <n v="0"/>
    <n v="0"/>
    <n v="0"/>
    <n v="0"/>
    <n v="0"/>
    <n v="0"/>
    <n v="0"/>
    <n v="0"/>
    <n v="50000"/>
    <n v="50000"/>
  </r>
  <r>
    <s v="524710250011"/>
    <n v="5"/>
    <s v="247"/>
    <s v="1"/>
    <s v="0"/>
    <s v="25"/>
    <s v="00"/>
    <n v="11"/>
    <s v="1.1-00-26"/>
    <s v="52471025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2000"/>
    <s v="MATERIALES Y SUMINISTROS"/>
    <s v="25"/>
    <s v="SERVICIO DE MANTENIMIENTO EN LOS ESPACIOS PÚBLICOS"/>
    <s v="247"/>
    <s v="Artículos metálicos para la construcción"/>
    <x v="17"/>
    <x v="17"/>
    <x v="0"/>
    <x v="0"/>
    <x v="17"/>
    <x v="8"/>
    <x v="8"/>
    <x v="28"/>
    <x v="28"/>
    <s v="ARTÍCULOS METÁLICOS PARA LA CONSTRUCCIÓN-RECURSOS FISCALES-SIN DESCRIPCIÓN PARA DESTINOS 00"/>
    <n v="800000"/>
    <n v="0"/>
    <n v="800000"/>
    <n v="0"/>
    <n v="186226.4"/>
    <n v="0"/>
    <n v="0"/>
    <n v="0"/>
    <n v="800000"/>
    <n v="0"/>
    <n v="800000"/>
  </r>
  <r>
    <s v="524910250011"/>
    <n v="5"/>
    <s v="249"/>
    <s v="1"/>
    <s v="0"/>
    <s v="25"/>
    <s v="00"/>
    <n v="11"/>
    <s v="1.1-00-26"/>
    <s v="52491025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2000"/>
    <s v="MATERIALES Y SUMINISTROS"/>
    <s v="25"/>
    <s v="SERVICIO DE MANTENIMIENTO EN LOS ESPACIOS PÚBLICOS"/>
    <s v="249"/>
    <s v="Otros materiales y artículos de construcción y reparación"/>
    <x v="50"/>
    <x v="50"/>
    <x v="0"/>
    <x v="0"/>
    <x v="50"/>
    <x v="8"/>
    <x v="8"/>
    <x v="28"/>
    <x v="28"/>
    <s v="OTROS MATERIALES Y ARTÍCULOS DE CONSTRUCCIÓN Y REPARACIÓN-RECURSOS FISCALES-SIN DESCRIPCIÓN PARA DESTINOS 00"/>
    <n v="6500000"/>
    <n v="0"/>
    <n v="6500000"/>
    <n v="0"/>
    <n v="60465"/>
    <n v="0"/>
    <n v="0"/>
    <n v="0"/>
    <n v="6500000"/>
    <n v="0"/>
    <n v="6500000"/>
  </r>
  <r>
    <s v="527210250011"/>
    <n v="5"/>
    <s v="272"/>
    <s v="1"/>
    <s v="0"/>
    <s v="25"/>
    <s v="00"/>
    <n v="11"/>
    <s v="1.1-00-26"/>
    <s v="52721025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2000"/>
    <s v="MATERIALES Y SUMINISTROS"/>
    <s v="25"/>
    <s v="SERVICIO DE MANTENIMIENTO EN LOS ESPACIOS PÚBLICOS"/>
    <s v="272"/>
    <s v="Prendas de seguridad y protección personal"/>
    <x v="18"/>
    <x v="18"/>
    <x v="0"/>
    <x v="0"/>
    <x v="18"/>
    <x v="8"/>
    <x v="8"/>
    <x v="28"/>
    <x v="28"/>
    <s v="PRENDAS DE SEGURIDAD Y PROTECCIÓN PERSONAL-RECURSOS FISCALES-SIN DESCRIPCIÓN PARA DESTINOS 00"/>
    <n v="750000"/>
    <n v="0"/>
    <n v="750000"/>
    <n v="147548.51999999999"/>
    <n v="158908.4"/>
    <n v="0"/>
    <n v="0"/>
    <n v="0"/>
    <n v="602451.48"/>
    <n v="0"/>
    <n v="750000"/>
  </r>
  <r>
    <s v="531110260011"/>
    <n v="5"/>
    <s v="311"/>
    <s v="1"/>
    <s v="0"/>
    <s v="26"/>
    <s v="00"/>
    <n v="11"/>
    <s v="1.1-00-26"/>
    <e v="#N/A"/>
    <s v="RECURSOS FISCALES 2026"/>
    <s v="02"/>
    <s v="Desarrollo Social"/>
    <s v="0202"/>
    <s v="Vivienda y servicios a la comunidad"/>
    <s v="020204"/>
    <s v="_x0009_Alumbrado Público"/>
    <s v="E"/>
    <s v="Prestación de Servicios Públicos"/>
    <n v="3"/>
    <s v="TLAJO DINAMICO"/>
    <s v="GASTO CORRIENTE"/>
    <n v="3000"/>
    <s v="SERVICIOS GENERALES"/>
    <s v="26"/>
    <s v="SISTEMA DE ILUMINACIÓN PÚBLICA"/>
    <s v="311"/>
    <s v="Energía eléctrica"/>
    <x v="53"/>
    <x v="53"/>
    <x v="0"/>
    <x v="0"/>
    <x v="53"/>
    <x v="8"/>
    <x v="8"/>
    <x v="12"/>
    <x v="12"/>
    <m/>
    <n v="0"/>
    <n v="0"/>
    <n v="0"/>
    <n v="0"/>
    <n v="0"/>
    <n v="0"/>
    <n v="0"/>
    <n v="0"/>
    <n v="0"/>
    <n v="100000"/>
    <n v="100000"/>
  </r>
  <r>
    <s v="527210370011"/>
    <n v="5"/>
    <s v="272"/>
    <s v="1"/>
    <s v="0"/>
    <s v="37"/>
    <s v="00"/>
    <n v="11"/>
    <s v="1.1-00-26"/>
    <e v="#N/A"/>
    <s v="RECURSOS FISCALES 2026"/>
    <s v="01"/>
    <s v="Gobierno"/>
    <s v="0103"/>
    <s v="Coordinacion de la politica de gobierno"/>
    <s v="010304"/>
    <s v="_x0009_Función Pública"/>
    <s v="S"/>
    <s v="Subsidios sujetos a Reglas de Operación"/>
    <n v="2"/>
    <s v="TLAJO CERCANO"/>
    <s v="GASTO CORRIENTE"/>
    <n v="2000"/>
    <s v="MATERIALES Y SUMINISTROS"/>
    <s v="37"/>
    <s v="CHAMBA PARA TODAS Y TODOS"/>
    <n v="272"/>
    <s v="Prendas de seguridad y protección personal"/>
    <x v="114"/>
    <x v="18"/>
    <x v="0"/>
    <x v="0"/>
    <x v="18"/>
    <x v="11"/>
    <x v="11"/>
    <x v="17"/>
    <x v="17"/>
    <n v="0"/>
    <n v="0"/>
    <n v="0"/>
    <n v="0"/>
    <n v="0"/>
    <n v="0"/>
    <n v="0"/>
    <n v="0"/>
    <n v="0"/>
    <n v="0"/>
    <n v="100000"/>
    <n v="100000"/>
  </r>
  <r>
    <s v="535110250011"/>
    <n v="5"/>
    <s v="351"/>
    <s v="1"/>
    <s v="0"/>
    <s v="25"/>
    <s v="00"/>
    <n v="11"/>
    <s v="1.1-00-26"/>
    <s v="53511025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3000"/>
    <s v="SERVICIOS GENERALES"/>
    <s v="25"/>
    <s v="SERVICIO DE MANTENIMIENTO EN LOS ESPACIOS PÚBLICOS"/>
    <s v="351"/>
    <s v="Conservación y mantenimiento menor de inmuebles"/>
    <x v="30"/>
    <x v="30"/>
    <x v="0"/>
    <x v="0"/>
    <x v="30"/>
    <x v="8"/>
    <x v="8"/>
    <x v="28"/>
    <x v="28"/>
    <s v="CONSERVACIÓN Y MANTENIMIENTO MENOR DE INMUEBLES-RECURSOS FISCALES-SIN DESCRIPCIÓN PARA DESTINOS 00"/>
    <n v="5000000"/>
    <n v="8797564.8000000007"/>
    <n v="13797564.800000001"/>
    <n v="9983127.0399999991"/>
    <n v="0"/>
    <n v="0"/>
    <n v="0"/>
    <n v="0"/>
    <n v="3814437.7600000016"/>
    <n v="0"/>
    <n v="13797564.800000001"/>
  </r>
  <r>
    <s v="551510370011"/>
    <n v="5"/>
    <s v="515"/>
    <s v="1"/>
    <s v="0"/>
    <s v="37"/>
    <s v="00"/>
    <n v="11"/>
    <s v="1.1-00-26"/>
    <e v="#N/A"/>
    <s v="RECURSOS FISCALES 2026"/>
    <s v="01"/>
    <s v="Gobierno"/>
    <s v="0103"/>
    <s v="Coordinacion de la politica de gobierno"/>
    <s v="010304"/>
    <s v="_x0009_Función Pública"/>
    <s v="S"/>
    <s v="Subsidios sujetos a Reglas de Operación"/>
    <n v="2"/>
    <s v="TLAJO CERCANO"/>
    <s v="GASTO DE CAPITAL"/>
    <n v="5000"/>
    <s v="BIENES MUEBLES, INMUEBLES E INTANGIBLES"/>
    <s v="37"/>
    <s v="CHAMBA PARA TODAS Y TODOS"/>
    <n v="515"/>
    <s v="Equipo de cómputo y de tecnologías de la información"/>
    <x v="115"/>
    <x v="37"/>
    <x v="0"/>
    <x v="0"/>
    <x v="37"/>
    <x v="11"/>
    <x v="11"/>
    <x v="17"/>
    <x v="17"/>
    <n v="0"/>
    <n v="0"/>
    <n v="0"/>
    <n v="0"/>
    <n v="0"/>
    <n v="0"/>
    <n v="0"/>
    <n v="0"/>
    <n v="0"/>
    <n v="0"/>
    <n v="115000"/>
    <n v="115000"/>
  </r>
  <r>
    <s v="535110257411"/>
    <n v="5"/>
    <s v="351"/>
    <s v="1"/>
    <s v="0"/>
    <s v="25"/>
    <s v="74"/>
    <n v="11"/>
    <s v="1.1-00-26"/>
    <s v="5351102574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3000"/>
    <s v="SERVICIOS GENERALES"/>
    <s v="25"/>
    <s v="SERVICIO DE MANTENIMIENTO EN LOS ESPACIOS PÚBLICOS"/>
    <s v="351"/>
    <s v="Conservación y mantenimiento menor de inmuebles"/>
    <x v="30"/>
    <x v="30"/>
    <x v="42"/>
    <x v="39"/>
    <x v="30"/>
    <x v="8"/>
    <x v="8"/>
    <x v="28"/>
    <x v="28"/>
    <s v="CONSERVACIÓN Y MANTENIMIENTO MENOR DE INMUEBLES-RECURSOS FISCALES-CAMELLONES"/>
    <n v="0"/>
    <n v="0"/>
    <n v="0"/>
    <n v="0"/>
    <n v="0"/>
    <n v="0"/>
    <n v="0"/>
    <n v="0"/>
    <n v="0"/>
    <n v="0"/>
    <n v="0"/>
  </r>
  <r>
    <s v="535710250011"/>
    <n v="5"/>
    <s v="357"/>
    <s v="1"/>
    <s v="0"/>
    <s v="25"/>
    <s v="00"/>
    <n v="11"/>
    <s v="1.1-00-26"/>
    <s v="53571025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3000"/>
    <s v="SERVICIOS GENERALES"/>
    <s v="25"/>
    <s v="SERVICIO DE MANTENIMIENTO EN LOS ESPACIOS PÚBLICOS"/>
    <s v="357"/>
    <s v="Instalación, reparación y mantenimiento de maquinaria, otros equipos y herramienta"/>
    <x v="31"/>
    <x v="31"/>
    <x v="0"/>
    <x v="0"/>
    <x v="31"/>
    <x v="8"/>
    <x v="8"/>
    <x v="28"/>
    <x v="28"/>
    <s v="INSTALACIÓN, REPARACIÓN Y MANTENIMIENTO DE MAQUINARIA, OTROS EQUIPOS Y HERRAMIENTA-RECURSOS FISCALES-SIN DESCRIPCIÓN PARA DESTINOS 00"/>
    <n v="2000000"/>
    <n v="-2000000"/>
    <n v="0"/>
    <n v="0"/>
    <n v="0"/>
    <n v="0"/>
    <n v="0"/>
    <n v="0"/>
    <n v="0"/>
    <n v="0"/>
    <n v="0"/>
  </r>
  <r>
    <s v="535910250011"/>
    <n v="5"/>
    <s v="359"/>
    <s v="1"/>
    <s v="0"/>
    <s v="25"/>
    <s v="00"/>
    <n v="11"/>
    <s v="1.1-00-26"/>
    <s v="53591025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3000"/>
    <s v="SERVICIOS GENERALES"/>
    <s v="25"/>
    <s v="SERVICIO DE MANTENIMIENTO EN LOS ESPACIOS PÚBLICOS"/>
    <s v="359"/>
    <s v="Servicios de jardinería y fumigación"/>
    <x v="116"/>
    <x v="110"/>
    <x v="0"/>
    <x v="0"/>
    <x v="112"/>
    <x v="8"/>
    <x v="8"/>
    <x v="28"/>
    <x v="28"/>
    <s v="SERVICIOS DE JARDINERÍA Y FUMIGACIÓN-RECURSOS FISCALES-SIN DESCRIPCIÓN PARA DESTINOS 00"/>
    <n v="0"/>
    <n v="21202435.199999999"/>
    <n v="21202435.199999999"/>
    <n v="0"/>
    <n v="3202435.2"/>
    <n v="0"/>
    <n v="0"/>
    <n v="0"/>
    <n v="21202435.199999999"/>
    <n v="0"/>
    <n v="21202435.199999999"/>
  </r>
  <r>
    <s v="529110370011"/>
    <n v="5"/>
    <s v="291"/>
    <s v="1"/>
    <s v="0"/>
    <s v="37"/>
    <s v="00"/>
    <n v="11"/>
    <s v="1.1-00-26"/>
    <e v="#N/A"/>
    <s v="RECURSOS FISCALES 2026"/>
    <s v="01"/>
    <s v="Gobierno"/>
    <s v="0103"/>
    <s v="Coordinacion de la politica de gobierno"/>
    <s v="010304"/>
    <s v="_x0009_Función Pública"/>
    <s v="S"/>
    <s v="Subsidios sujetos a Reglas de Operación"/>
    <n v="2"/>
    <s v="TLAJO CERCANO"/>
    <s v="GASTO CORRIENTE"/>
    <n v="2000"/>
    <s v="MATERIALES Y SUMINISTROS"/>
    <s v="37"/>
    <s v="CHAMBA PARA TODAS Y TODOS"/>
    <n v="291"/>
    <s v="Herramientas menores"/>
    <x v="117"/>
    <x v="19"/>
    <x v="0"/>
    <x v="0"/>
    <x v="19"/>
    <x v="11"/>
    <x v="11"/>
    <x v="17"/>
    <x v="17"/>
    <n v="0"/>
    <n v="0"/>
    <n v="0"/>
    <n v="0"/>
    <n v="0"/>
    <n v="0"/>
    <n v="0"/>
    <n v="0"/>
    <n v="0"/>
    <n v="0"/>
    <n v="150000"/>
    <n v="150000"/>
  </r>
  <r>
    <s v="556710250011"/>
    <n v="5"/>
    <s v="567"/>
    <s v="1"/>
    <s v="0"/>
    <s v="25"/>
    <s v="00"/>
    <n v="11"/>
    <s v="1.1-00-26"/>
    <s v="55671025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DE CAPITAL"/>
    <n v="5000"/>
    <s v="BIENES MUEBLES, INMUEBLES E INTANGIBLES"/>
    <s v="25"/>
    <s v="SERVICIO DE MANTENIMIENTO EN LOS ESPACIOS PÚBLICOS"/>
    <s v="567"/>
    <s v="Herramientas y máquinas-herramienta"/>
    <x v="97"/>
    <x v="96"/>
    <x v="0"/>
    <x v="0"/>
    <x v="97"/>
    <x v="8"/>
    <x v="8"/>
    <x v="28"/>
    <x v="28"/>
    <s v="HERRAMIENTAS Y MÁQUINAS-HERRAMIENTA-RECURSOS FISCALES-SIN DESCRIPCIÓN PARA DESTINOS 00"/>
    <n v="1500000"/>
    <n v="0"/>
    <n v="1500000"/>
    <n v="0"/>
    <n v="0"/>
    <n v="0"/>
    <n v="0"/>
    <n v="0"/>
    <n v="1500000"/>
    <n v="0"/>
    <n v="1500000"/>
  </r>
  <r>
    <s v="543110513811"/>
    <n v="5"/>
    <s v="431"/>
    <s v="1"/>
    <s v="0"/>
    <s v="51"/>
    <s v="38"/>
    <n v="11"/>
    <s v="1.1-00-26"/>
    <s v="543110513811"/>
    <s v="RECURSOS FISCALES 2026"/>
    <s v="03"/>
    <s v="Desarrollo Económico"/>
    <s v="0302"/>
    <s v="Agropecuaria, silvicultura, pesca y caza"/>
    <s v="030201"/>
    <s v="_x0009_Agropecuaria"/>
    <s v="S"/>
    <s v="Subsidios sujetos a Reglas de Operación"/>
    <n v="5"/>
    <s v="TLAJO POTENCIA"/>
    <s v="GASTO CORRIENTE"/>
    <n v="4000"/>
    <s v="TRANSFERENCIAS, ASIGNACIONES, SUBSIDIOS Y OTRAS AYUDAS"/>
    <s v="51"/>
    <s v="APOYO A LA PRODUCCION DE MAIZ"/>
    <s v="431"/>
    <s v="Subsidios a la producción"/>
    <x v="118"/>
    <x v="111"/>
    <x v="43"/>
    <x v="40"/>
    <x v="113"/>
    <x v="7"/>
    <x v="7"/>
    <x v="23"/>
    <x v="23"/>
    <s v="SUBSIDIOS A LA PRODUCCIÓN-RECURSOS FISCALES-PRODUCTORES DE MAIZ"/>
    <n v="5000000"/>
    <n v="0"/>
    <n v="5000000"/>
    <n v="0"/>
    <n v="0"/>
    <n v="0"/>
    <n v="0"/>
    <n v="0"/>
    <n v="5000000"/>
    <n v="198612.23"/>
    <n v="5198612.2300000004"/>
  </r>
  <r>
    <s v="524610262411"/>
    <n v="5"/>
    <s v="246"/>
    <s v="1"/>
    <s v="0"/>
    <s v="26"/>
    <s v="24"/>
    <n v="11"/>
    <s v="1.1-00-26"/>
    <s v="524610262411"/>
    <s v="RECURSOS FISCALES 2026"/>
    <s v="02"/>
    <s v="Desarrollo Social"/>
    <s v="0202"/>
    <s v="Vivienda y servicios a la comunidad"/>
    <s v="020204"/>
    <s v="_x0009_Alumbrado Público"/>
    <s v="E"/>
    <s v="Prestación de Servicios Públicos"/>
    <n v="3"/>
    <s v="TLAJO DINAMICO"/>
    <s v="GASTO CORRIENTE"/>
    <n v="2000"/>
    <s v="MATERIALES Y SUMINISTROS"/>
    <s v="26"/>
    <s v="SISTEMA DE ILUMINACIÓN PÚBLICA"/>
    <s v="246"/>
    <s v="Material eléctrico y electrónico"/>
    <x v="16"/>
    <x v="16"/>
    <x v="44"/>
    <x v="41"/>
    <x v="16"/>
    <x v="8"/>
    <x v="8"/>
    <x v="12"/>
    <x v="12"/>
    <s v="MATERIAL ELÉCTRICO Y ELECTRÓNICO-RECURSOS FISCALES-RENOVACIÓN DE LUMINARIAS LED"/>
    <n v="20180000"/>
    <n v="0"/>
    <n v="20180000"/>
    <n v="0"/>
    <n v="20170196"/>
    <n v="0"/>
    <n v="0"/>
    <n v="0"/>
    <n v="20180000"/>
    <n v="0"/>
    <n v="20180000"/>
  </r>
  <r>
    <s v="532210770011"/>
    <n v="5"/>
    <s v="322"/>
    <s v="1"/>
    <s v="0"/>
    <n v="77"/>
    <s v="00"/>
    <n v="11"/>
    <s v="1.1-00-26"/>
    <e v="#N/A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n v="77"/>
    <s v="DESPACHO DE LA DIRECCIÓN DE RECURSOS MATERIALES"/>
    <n v="322"/>
    <s v="Arrendamiento de edificios"/>
    <x v="119"/>
    <x v="56"/>
    <x v="0"/>
    <x v="0"/>
    <x v="56"/>
    <x v="6"/>
    <x v="6"/>
    <x v="29"/>
    <x v="29"/>
    <m/>
    <n v="0"/>
    <n v="0"/>
    <n v="0"/>
    <n v="0"/>
    <n v="0"/>
    <n v="0"/>
    <n v="0"/>
    <n v="0"/>
    <n v="0"/>
    <n v="200000"/>
    <n v="200000"/>
  </r>
  <r>
    <s v="527210260011"/>
    <n v="5"/>
    <s v="272"/>
    <s v="1"/>
    <s v="0"/>
    <s v="26"/>
    <s v="00"/>
    <n v="11"/>
    <s v="1.1-00-26"/>
    <s v="527210260011"/>
    <s v="RECURSOS FISCALES 2026"/>
    <s v="02"/>
    <s v="Desarrollo Social"/>
    <s v="0202"/>
    <s v="Vivienda y servicios a la comunidad"/>
    <s v="020204"/>
    <s v="_x0009_Alumbrado Público"/>
    <s v="E"/>
    <s v="Prestación de Servicios Públicos"/>
    <n v="3"/>
    <s v="TLAJO DINAMICO"/>
    <s v="GASTO CORRIENTE"/>
    <n v="2000"/>
    <s v="MATERIALES Y SUMINISTROS"/>
    <s v="26"/>
    <s v="SISTEMA DE ILUMINACIÓN PÚBLICA"/>
    <s v="272"/>
    <s v="Prendas de seguridad y protección personal"/>
    <x v="18"/>
    <x v="18"/>
    <x v="0"/>
    <x v="0"/>
    <x v="18"/>
    <x v="8"/>
    <x v="8"/>
    <x v="12"/>
    <x v="12"/>
    <s v="PRENDAS DE SEGURIDAD Y PROTECCIÓN PERSONAL-RECURSOS FISCALES-SIN DESCRIPCIÓN PARA DESTINOS 00"/>
    <n v="200000"/>
    <n v="0"/>
    <n v="200000"/>
    <n v="189154.53"/>
    <n v="0"/>
    <n v="0"/>
    <n v="0"/>
    <n v="0"/>
    <n v="10845.470000000001"/>
    <n v="0"/>
    <n v="200000"/>
  </r>
  <r>
    <s v="533910780011"/>
    <n v="5"/>
    <s v="339"/>
    <s v="1"/>
    <s v="0"/>
    <n v="78"/>
    <s v="00"/>
    <n v="11"/>
    <s v="1.1-00-26"/>
    <e v="#N/A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6"/>
    <s v="TLAJO A FUTURO"/>
    <s v="GASTO CORRIENTE"/>
    <n v="3000"/>
    <s v="SERVICIOS GENERALES"/>
    <n v="78"/>
    <s v="COORDINACIÓN GENERAL DE GESTIÓN DEL TERRITORIO Y OBRAS PÚBLICAS"/>
    <n v="339"/>
    <s v="Servicios profesionales, científicos y técnicos integrales"/>
    <x v="120"/>
    <x v="26"/>
    <x v="0"/>
    <x v="0"/>
    <x v="26"/>
    <x v="9"/>
    <x v="9"/>
    <x v="30"/>
    <x v="30"/>
    <m/>
    <n v="0"/>
    <n v="0"/>
    <n v="0"/>
    <n v="0"/>
    <n v="0"/>
    <n v="0"/>
    <n v="0"/>
    <n v="0"/>
    <n v="0"/>
    <n v="220000"/>
    <n v="220000"/>
  </r>
  <r>
    <s v="556710370011"/>
    <n v="5"/>
    <s v="567"/>
    <s v="1"/>
    <s v="0"/>
    <s v="37"/>
    <s v="00"/>
    <n v="11"/>
    <s v="1.1-00-26"/>
    <e v="#N/A"/>
    <s v="RECURSOS FISCALES 2026"/>
    <s v="01"/>
    <s v="Gobierno"/>
    <s v="0103"/>
    <s v="Coordinacion de la politica de gobierno"/>
    <s v="010304"/>
    <s v="_x0009_Función Pública"/>
    <s v="S"/>
    <s v="Subsidios sujetos a Reglas de Operación"/>
    <n v="2"/>
    <s v="TLAJO CERCANO"/>
    <s v="GASTO DE CAPITAL"/>
    <n v="5000"/>
    <s v="BIENES MUEBLES, INMUEBLES E INTANGIBLES"/>
    <s v="37"/>
    <s v="CHAMBA PARA TODAS Y TODOS"/>
    <n v="567"/>
    <s v="Herramientas y máquinas-herramienta"/>
    <x v="121"/>
    <x v="96"/>
    <x v="0"/>
    <x v="0"/>
    <x v="97"/>
    <x v="11"/>
    <x v="11"/>
    <x v="17"/>
    <x v="17"/>
    <n v="0"/>
    <n v="0"/>
    <n v="0"/>
    <n v="0"/>
    <n v="0"/>
    <n v="0"/>
    <n v="0"/>
    <n v="0"/>
    <n v="0"/>
    <n v="0"/>
    <n v="232000"/>
    <n v="232000"/>
  </r>
  <r>
    <s v="531112260025"/>
    <n v="5"/>
    <s v="311"/>
    <s v="1"/>
    <s v="2"/>
    <s v="26"/>
    <s v="00"/>
    <n v="25"/>
    <s v="2.5-02-26"/>
    <s v="531112260025"/>
    <s v="FONDO DE APORTACIONES AL FORTALECIMIENTO MUNICIPAL 2026 (FORTAMUN)"/>
    <s v="02"/>
    <s v="Desarrollo Social"/>
    <s v="0202"/>
    <s v="Vivienda y servicios a la comunidad"/>
    <s v="020204"/>
    <s v="_x0009_Alumbrado Público"/>
    <s v="E"/>
    <s v="Prestación de Servicios Públicos"/>
    <n v="3"/>
    <s v="TLAJO DINAMICO"/>
    <s v="GASTO CORRIENTE"/>
    <n v="3000"/>
    <s v="SERVICIOS GENERALES"/>
    <s v="26"/>
    <s v="SISTEMA DE ILUMINACIÓN PÚBLICA"/>
    <s v="311"/>
    <s v="Energía eléctrica"/>
    <x v="53"/>
    <x v="53"/>
    <x v="0"/>
    <x v="0"/>
    <x v="53"/>
    <x v="8"/>
    <x v="8"/>
    <x v="12"/>
    <x v="12"/>
    <s v="ENERGÍA ELÉCTRICA-RECURSOS FEDERALES-SIN DESCRIPCIÓN PARA DESTINOS 00"/>
    <n v="60000000"/>
    <n v="3000000"/>
    <n v="63000000"/>
    <n v="10932355"/>
    <n v="15838878.01"/>
    <n v="10944067"/>
    <n v="5501180"/>
    <n v="10944067"/>
    <n v="52067645"/>
    <n v="0"/>
    <n v="63000000"/>
  </r>
  <r>
    <s v="529110260011"/>
    <n v="5"/>
    <s v="291"/>
    <s v="1"/>
    <s v="0"/>
    <s v="26"/>
    <s v="00"/>
    <n v="11"/>
    <s v="1.1-00-26"/>
    <s v="529110260011"/>
    <s v="RECURSOS FISCALES 2026"/>
    <s v="02"/>
    <s v="Desarrollo Social"/>
    <s v="0202"/>
    <s v="Vivienda y servicios a la comunidad"/>
    <s v="020204"/>
    <s v="_x0009_Alumbrado Público"/>
    <s v="E"/>
    <s v="Prestación de Servicios Públicos"/>
    <n v="3"/>
    <s v="TLAJO DINAMICO"/>
    <s v="GASTO CORRIENTE"/>
    <n v="2000"/>
    <s v="MATERIALES Y SUMINISTROS"/>
    <s v="26"/>
    <s v="SISTEMA DE ILUMINACIÓN PÚBLICA"/>
    <s v="291"/>
    <s v="Herramientas menores"/>
    <x v="19"/>
    <x v="19"/>
    <x v="0"/>
    <x v="0"/>
    <x v="19"/>
    <x v="8"/>
    <x v="8"/>
    <x v="12"/>
    <x v="12"/>
    <s v="HERRAMIENTAS MENORES-RECURSOS FISCALES-SIN DESCRIPCIÓN PARA DESTINOS 00"/>
    <n v="200000"/>
    <n v="0"/>
    <n v="200000"/>
    <n v="0"/>
    <n v="0"/>
    <n v="0"/>
    <n v="0"/>
    <n v="0"/>
    <n v="200000"/>
    <n v="298791.81"/>
    <n v="498791.81"/>
  </r>
  <r>
    <s v="535710260011"/>
    <n v="5"/>
    <s v="357"/>
    <s v="1"/>
    <s v="0"/>
    <s v="26"/>
    <s v="00"/>
    <n v="11"/>
    <s v="1.1-00-26"/>
    <s v="535710260011"/>
    <s v="RECURSOS FISCALES 2026"/>
    <s v="02"/>
    <s v="Desarrollo Social"/>
    <s v="0202"/>
    <s v="Vivienda y servicios a la comunidad"/>
    <s v="020204"/>
    <s v="_x0009_Alumbrado Público"/>
    <s v="E"/>
    <s v="Prestación de Servicios Públicos"/>
    <n v="3"/>
    <s v="TLAJO DINAMICO"/>
    <s v="GASTO CORRIENTE"/>
    <n v="3000"/>
    <s v="SERVICIOS GENERALES"/>
    <s v="26"/>
    <s v="SISTEMA DE ILUMINACIÓN PÚBLICA"/>
    <s v="357"/>
    <s v="Instalación, reparación y mantenimiento de maquinaria, otros equipos y herramienta"/>
    <x v="31"/>
    <x v="31"/>
    <x v="0"/>
    <x v="0"/>
    <x v="31"/>
    <x v="8"/>
    <x v="8"/>
    <x v="12"/>
    <x v="12"/>
    <s v="INSTALACIÓN, REPARACIÓN Y MANTENIMIENTO DE MAQUINARIA, OTROS EQUIPOS Y HERRAMIENTA-RECURSOS FISCALES-SIN DESCRIPCIÓN PARA DESTINOS 00"/>
    <n v="2100000"/>
    <n v="0"/>
    <n v="2100000"/>
    <n v="0"/>
    <n v="0"/>
    <n v="0"/>
    <n v="0"/>
    <n v="0"/>
    <n v="2100000"/>
    <n v="0"/>
    <n v="2100000"/>
  </r>
  <r>
    <s v="521610270011"/>
    <n v="5"/>
    <s v="216"/>
    <s v="1"/>
    <s v="0"/>
    <s v="27"/>
    <s v="00"/>
    <n v="11"/>
    <s v="1.1-00-26"/>
    <s v="521610270011"/>
    <s v="RECURSOS FISCALES 2026"/>
    <s v="02"/>
    <s v="Desarrollo Social"/>
    <s v="0201"/>
    <s v="Proteccion ambiental"/>
    <s v="020101"/>
    <s v="_x0009_Ordenación de Desechos"/>
    <s v="E"/>
    <s v="Prestación de Servicios Públicos"/>
    <n v="3"/>
    <s v="TLAJO DINAMICO"/>
    <s v="GASTO CORRIENTE"/>
    <n v="2000"/>
    <s v="MATERIALES Y SUMINISTROS"/>
    <s v="27"/>
    <s v="SERVICIO DE RECOLECCIÓN DE RESIDUOS"/>
    <s v="216"/>
    <s v="Material de limpieza"/>
    <x v="14"/>
    <x v="14"/>
    <x v="0"/>
    <x v="0"/>
    <x v="14"/>
    <x v="8"/>
    <x v="8"/>
    <x v="31"/>
    <x v="31"/>
    <s v="MATERIAL DE LIMPIEZA-RECURSOS FISCALES-SIN DESCRIPCIÓN PARA DESTINOS 00"/>
    <n v="170000"/>
    <n v="0"/>
    <n v="170000"/>
    <n v="0"/>
    <n v="0"/>
    <n v="0"/>
    <n v="0"/>
    <n v="0"/>
    <n v="170000"/>
    <n v="0"/>
    <n v="170000"/>
  </r>
  <r>
    <s v="527210270011"/>
    <n v="5"/>
    <s v="272"/>
    <s v="1"/>
    <s v="0"/>
    <s v="27"/>
    <s v="00"/>
    <n v="11"/>
    <s v="1.1-00-26"/>
    <s v="527210270011"/>
    <s v="RECURSOS FISCALES 2026"/>
    <s v="02"/>
    <s v="Desarrollo Social"/>
    <s v="0201"/>
    <s v="Proteccion ambiental"/>
    <s v="020101"/>
    <s v="_x0009_Ordenación de Desechos"/>
    <s v="E"/>
    <s v="Prestación de Servicios Públicos"/>
    <n v="3"/>
    <s v="TLAJO DINAMICO"/>
    <s v="GASTO CORRIENTE"/>
    <n v="2000"/>
    <s v="MATERIALES Y SUMINISTROS"/>
    <s v="27"/>
    <s v="SERVICIO DE RECOLECCIÓN DE RESIDUOS"/>
    <s v="272"/>
    <s v="Prendas de seguridad y protección personal"/>
    <x v="18"/>
    <x v="18"/>
    <x v="0"/>
    <x v="0"/>
    <x v="18"/>
    <x v="8"/>
    <x v="8"/>
    <x v="31"/>
    <x v="31"/>
    <s v="PRENDAS DE SEGURIDAD Y PROTECCIÓN PERSONAL-RECURSOS FISCALES-SIN DESCRIPCIÓN PARA DESTINOS 00"/>
    <n v="100000"/>
    <n v="0"/>
    <n v="100000"/>
    <n v="0"/>
    <n v="0"/>
    <n v="0"/>
    <n v="0"/>
    <n v="0"/>
    <n v="100000"/>
    <n v="0"/>
    <n v="100000"/>
  </r>
  <r>
    <s v="529110270011"/>
    <n v="5"/>
    <s v="291"/>
    <s v="1"/>
    <s v="0"/>
    <s v="27"/>
    <s v="00"/>
    <n v="11"/>
    <s v="1.1-00-26"/>
    <s v="529110270011"/>
    <s v="RECURSOS FISCALES 2026"/>
    <s v="02"/>
    <s v="Desarrollo Social"/>
    <s v="0201"/>
    <s v="Proteccion ambiental"/>
    <s v="020101"/>
    <s v="_x0009_Ordenación de Desechos"/>
    <s v="E"/>
    <s v="Prestación de Servicios Públicos"/>
    <n v="3"/>
    <s v="TLAJO DINAMICO"/>
    <s v="GASTO CORRIENTE"/>
    <n v="2000"/>
    <s v="MATERIALES Y SUMINISTROS"/>
    <s v="27"/>
    <s v="SERVICIO DE RECOLECCIÓN DE RESIDUOS"/>
    <s v="291"/>
    <s v="Herramientas menores"/>
    <x v="19"/>
    <x v="19"/>
    <x v="0"/>
    <x v="0"/>
    <x v="19"/>
    <x v="8"/>
    <x v="8"/>
    <x v="31"/>
    <x v="31"/>
    <s v="HERRAMIENTAS MENORES-RECURSOS FISCALES-SIN DESCRIPCIÓN PARA DESTINOS 00"/>
    <n v="100000"/>
    <n v="0"/>
    <n v="100000"/>
    <n v="0"/>
    <n v="0"/>
    <n v="0"/>
    <n v="0"/>
    <n v="0"/>
    <n v="100000"/>
    <n v="0"/>
    <n v="100000"/>
  </r>
  <r>
    <s v="535812270025"/>
    <n v="5"/>
    <s v="358"/>
    <s v="1"/>
    <s v="2"/>
    <s v="27"/>
    <s v="00"/>
    <n v="25"/>
    <s v="2.5-02-26"/>
    <s v="535812270025"/>
    <s v="FONDO DE APORTACIONES AL FORTALECIMIENTO MUNICIPAL 2026 (FORTAMUN)"/>
    <s v="02"/>
    <s v="Desarrollo Social"/>
    <s v="0201"/>
    <s v="Proteccion ambiental"/>
    <s v="020101"/>
    <s v="_x0009_Ordenación de Desechos"/>
    <s v="E"/>
    <s v="Prestación de Servicios Públicos"/>
    <n v="3"/>
    <s v="TLAJO DINAMICO"/>
    <s v="GASTO CORRIENTE"/>
    <n v="3000"/>
    <s v="SERVICIOS GENERALES"/>
    <s v="27"/>
    <s v="SERVICIO DE RECOLECCIÓN DE RESIDUOS"/>
    <s v="358"/>
    <s v="Servicios de limpieza y manejo de desechos"/>
    <x v="64"/>
    <x v="64"/>
    <x v="0"/>
    <x v="0"/>
    <x v="64"/>
    <x v="8"/>
    <x v="8"/>
    <x v="31"/>
    <x v="31"/>
    <s v="SERVICIOS DE LIMPIEZA Y MANEJO DE DESECHOS-RECURSOS FEDERALES-SIN DESCRIPCIÓN PARA DESTINOS 00"/>
    <n v="216425740"/>
    <n v="40000000"/>
    <n v="256425740"/>
    <n v="72755761.920000002"/>
    <n v="116155080.54000001"/>
    <n v="0"/>
    <n v="0"/>
    <n v="0"/>
    <n v="183669978.07999998"/>
    <n v="-1250000"/>
    <n v="255175740"/>
  </r>
  <r>
    <s v="527110280011"/>
    <n v="5"/>
    <s v="271"/>
    <s v="1"/>
    <s v="0"/>
    <s v="28"/>
    <s v="00"/>
    <n v="11"/>
    <s v="1.1-00-26"/>
    <s v="527110280011"/>
    <s v="RECURSOS FISCALES 2026"/>
    <s v="02"/>
    <s v="Desarrollo Social"/>
    <s v="0201"/>
    <s v="Proteccion ambiental"/>
    <s v="020105"/>
    <s v="_x0009_Protección de la Diversidad Biológica y del Paisaje"/>
    <s v="E"/>
    <s v="Prestación de Servicios Públicos"/>
    <n v="6"/>
    <s v="TLAJO A FUTURO"/>
    <s v="GASTO CORRIENTE"/>
    <n v="2000"/>
    <s v="MATERIALES Y SUMINISTROS"/>
    <s v="28"/>
    <s v="OPERATIVOS DE MOVILIDAD Y SEGURIDAD VIAL"/>
    <s v="271"/>
    <s v="Vestuario y uniformes"/>
    <x v="58"/>
    <x v="58"/>
    <x v="0"/>
    <x v="0"/>
    <x v="58"/>
    <x v="8"/>
    <x v="8"/>
    <x v="32"/>
    <x v="32"/>
    <s v="VESTUARIO Y UNIFORMES-RECURSOS FISCALES-SIN DESCRIPCIÓN PARA DESTINOS 00"/>
    <n v="1500000"/>
    <n v="-1500000"/>
    <n v="0"/>
    <n v="0"/>
    <n v="0"/>
    <n v="0"/>
    <n v="0"/>
    <n v="0"/>
    <n v="0"/>
    <n v="0"/>
    <n v="0"/>
  </r>
  <r>
    <s v="521610290011"/>
    <n v="5"/>
    <s v="216"/>
    <s v="1"/>
    <s v="0"/>
    <s v="29"/>
    <s v="00"/>
    <n v="11"/>
    <s v="1.1-00-26"/>
    <s v="5216102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2000"/>
    <s v="MATERIALES Y SUMINISTROS"/>
    <s v="29"/>
    <s v="SERVICIO DE RASTRO MUNICIPAL"/>
    <s v="216"/>
    <s v="Material de limpieza"/>
    <x v="14"/>
    <x v="14"/>
    <x v="0"/>
    <x v="0"/>
    <x v="14"/>
    <x v="8"/>
    <x v="8"/>
    <x v="33"/>
    <x v="33"/>
    <s v="MATERIAL DE LIMPIEZA-RECURSOS FISCALES-SIN DESCRIPCIÓN PARA DESTINOS 00"/>
    <n v="50000"/>
    <n v="0"/>
    <n v="50000"/>
    <n v="0"/>
    <n v="0"/>
    <n v="0"/>
    <n v="0"/>
    <n v="0"/>
    <n v="50000"/>
    <n v="0"/>
    <n v="50000"/>
  </r>
  <r>
    <s v="522210290011"/>
    <n v="5"/>
    <s v="222"/>
    <s v="1"/>
    <s v="0"/>
    <s v="29"/>
    <s v="00"/>
    <n v="11"/>
    <s v="1.1-00-26"/>
    <s v="5222102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2000"/>
    <s v="MATERIALES Y SUMINISTROS"/>
    <s v="29"/>
    <s v="SERVICIO DE RASTRO MUNICIPAL"/>
    <s v="222"/>
    <s v="Productos alimenticios para animales"/>
    <x v="122"/>
    <x v="112"/>
    <x v="0"/>
    <x v="0"/>
    <x v="114"/>
    <x v="8"/>
    <x v="8"/>
    <x v="33"/>
    <x v="33"/>
    <s v="PRODUCTOS ALIMENTICIOS PARA ANIMALES-RECURSOS FISCALES-SIN DESCRIPCIÓN PARA DESTINOS 00"/>
    <n v="40000"/>
    <n v="0"/>
    <n v="40000"/>
    <n v="0"/>
    <n v="0"/>
    <n v="0"/>
    <n v="0"/>
    <n v="0"/>
    <n v="40000"/>
    <n v="0"/>
    <n v="40000"/>
  </r>
  <r>
    <s v="525210290011"/>
    <n v="5"/>
    <s v="252"/>
    <s v="1"/>
    <s v="0"/>
    <s v="29"/>
    <s v="00"/>
    <n v="11"/>
    <s v="1.1-00-26"/>
    <s v="5252102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2000"/>
    <s v="MATERIALES Y SUMINISTROS"/>
    <s v="29"/>
    <s v="SERVICIO DE RASTRO MUNICIPAL"/>
    <s v="252"/>
    <s v="Fertilizantes, pesticidas y otros agroquímicos"/>
    <x v="107"/>
    <x v="106"/>
    <x v="0"/>
    <x v="0"/>
    <x v="107"/>
    <x v="8"/>
    <x v="8"/>
    <x v="33"/>
    <x v="33"/>
    <s v="FERTILIZANTES, PESTICIDAS Y OTROS AGROQUÍMICOS-RECURSOS FISCALES-SIN DESCRIPCIÓN PARA DESTINOS 00"/>
    <n v="40000"/>
    <n v="0"/>
    <n v="40000"/>
    <n v="0"/>
    <n v="0"/>
    <n v="0"/>
    <n v="0"/>
    <n v="0"/>
    <n v="40000"/>
    <n v="0"/>
    <n v="40000"/>
  </r>
  <r>
    <s v="527210290011"/>
    <n v="5"/>
    <s v="272"/>
    <s v="1"/>
    <s v="0"/>
    <s v="29"/>
    <s v="00"/>
    <n v="11"/>
    <s v="1.1-00-26"/>
    <s v="5272102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2000"/>
    <s v="MATERIALES Y SUMINISTROS"/>
    <s v="29"/>
    <s v="SERVICIO DE RASTRO MUNICIPAL"/>
    <s v="272"/>
    <s v="Prendas de seguridad y protección personal"/>
    <x v="18"/>
    <x v="18"/>
    <x v="0"/>
    <x v="0"/>
    <x v="18"/>
    <x v="8"/>
    <x v="8"/>
    <x v="33"/>
    <x v="33"/>
    <s v="PRENDAS DE SEGURIDAD Y PROTECCIÓN PERSONAL-RECURSOS FISCALES-SIN DESCRIPCIÓN PARA DESTINOS 00"/>
    <n v="90000"/>
    <n v="0"/>
    <n v="90000"/>
    <n v="0"/>
    <n v="0"/>
    <n v="0"/>
    <n v="0"/>
    <n v="0"/>
    <n v="90000"/>
    <n v="0"/>
    <n v="90000"/>
  </r>
  <r>
    <s v="529110290011"/>
    <n v="5"/>
    <s v="291"/>
    <s v="1"/>
    <s v="0"/>
    <s v="29"/>
    <s v="00"/>
    <n v="11"/>
    <s v="1.1-00-26"/>
    <s v="5291102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2000"/>
    <s v="MATERIALES Y SUMINISTROS"/>
    <s v="29"/>
    <s v="SERVICIO DE RASTRO MUNICIPAL"/>
    <s v="291"/>
    <s v="Herramientas menores"/>
    <x v="19"/>
    <x v="19"/>
    <x v="0"/>
    <x v="0"/>
    <x v="19"/>
    <x v="8"/>
    <x v="8"/>
    <x v="33"/>
    <x v="33"/>
    <s v="HERRAMIENTAS MENORES-RECURSOS FISCALES-SIN DESCRIPCIÓN PARA DESTINOS 00"/>
    <n v="200000"/>
    <n v="0"/>
    <n v="200000"/>
    <n v="0"/>
    <n v="0"/>
    <n v="0"/>
    <n v="0"/>
    <n v="0"/>
    <n v="200000"/>
    <n v="0"/>
    <n v="200000"/>
  </r>
  <r>
    <s v="535710290011"/>
    <n v="5"/>
    <s v="357"/>
    <s v="1"/>
    <s v="0"/>
    <s v="29"/>
    <s v="00"/>
    <n v="11"/>
    <s v="1.1-00-26"/>
    <s v="5357102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3000"/>
    <s v="SERVICIOS GENERALES"/>
    <s v="29"/>
    <s v="SERVICIO DE RASTRO MUNICIPAL"/>
    <s v="357"/>
    <s v="Instalación, reparación y mantenimiento de maquinaria, otros equipos y herramienta"/>
    <x v="31"/>
    <x v="31"/>
    <x v="0"/>
    <x v="0"/>
    <x v="31"/>
    <x v="8"/>
    <x v="8"/>
    <x v="33"/>
    <x v="33"/>
    <s v="INSTALACIÓN, REPARACIÓN Y MANTENIMIENTO DE MAQUINARIA, OTROS EQUIPOS Y HERRAMIENTA-RECURSOS FISCALES-SIN DESCRIPCIÓN PARA DESTINOS 00"/>
    <n v="400000"/>
    <n v="0"/>
    <n v="400000"/>
    <n v="0"/>
    <n v="0"/>
    <n v="0"/>
    <n v="0"/>
    <n v="0"/>
    <n v="400000"/>
    <n v="0"/>
    <n v="400000"/>
  </r>
  <r>
    <s v="556210290011"/>
    <n v="5"/>
    <s v="562"/>
    <s v="1"/>
    <s v="0"/>
    <s v="29"/>
    <s v="00"/>
    <n v="11"/>
    <s v="1.1-00-26"/>
    <s v="5562102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DE CAPITAL"/>
    <n v="5000"/>
    <s v="BIENES MUEBLES, INMUEBLES E INTANGIBLES"/>
    <s v="29"/>
    <s v="SERVICIO DE RASTRO MUNICIPAL"/>
    <s v="562"/>
    <s v="Maquinaria y equipo industrial"/>
    <x v="123"/>
    <x v="113"/>
    <x v="0"/>
    <x v="0"/>
    <x v="115"/>
    <x v="8"/>
    <x v="8"/>
    <x v="33"/>
    <x v="33"/>
    <s v="MAQUINARIA Y EQUIPO INDUSTRIAL-RECURSOS FISCALES-SIN DESCRIPCIÓN PARA DESTINOS 00"/>
    <n v="180000"/>
    <n v="0"/>
    <n v="180000"/>
    <n v="0"/>
    <n v="0"/>
    <n v="0"/>
    <n v="0"/>
    <n v="0"/>
    <n v="180000"/>
    <n v="0"/>
    <n v="180000"/>
  </r>
  <r>
    <s v="522210300011"/>
    <n v="5"/>
    <s v="222"/>
    <s v="1"/>
    <s v="0"/>
    <s v="30"/>
    <s v="00"/>
    <n v="11"/>
    <s v="1.1-00-26"/>
    <s v="522210300011"/>
    <s v="RECURSOS FISCALES 2026"/>
    <s v="02"/>
    <s v="Desarrollo Social"/>
    <s v="0201"/>
    <s v="Proteccion ambiental"/>
    <s v="020105"/>
    <s v="_x0009_Protección de la Diversidad Biológica y del Paisaje"/>
    <s v="V"/>
    <s v="Investigación y desarrollo"/>
    <n v="6"/>
    <s v="TLAJO A FUTURO"/>
    <s v="GASTO CORRIENTE"/>
    <n v="2000"/>
    <s v="MATERIALES Y SUMINISTROS"/>
    <s v="30"/>
    <s v="ACOPIO Y SALUD ANIMAL"/>
    <s v="222"/>
    <s v="Productos alimenticios para animales"/>
    <x v="122"/>
    <x v="112"/>
    <x v="0"/>
    <x v="0"/>
    <x v="114"/>
    <x v="8"/>
    <x v="8"/>
    <x v="34"/>
    <x v="34"/>
    <s v="PRODUCTOS ALIMENTICIOS PARA ANIMALES-RECURSOS FISCALES-SIN DESCRIPCIÓN PARA DESTINOS 00"/>
    <n v="800000"/>
    <n v="0"/>
    <n v="800000"/>
    <n v="53134"/>
    <n v="110230.8"/>
    <n v="0"/>
    <n v="0"/>
    <n v="0"/>
    <n v="746866"/>
    <n v="0"/>
    <n v="800000"/>
  </r>
  <r>
    <s v="525310300011"/>
    <n v="5"/>
    <s v="253"/>
    <s v="1"/>
    <s v="0"/>
    <s v="30"/>
    <s v="00"/>
    <n v="11"/>
    <s v="1.1-00-26"/>
    <s v="525310300011"/>
    <s v="RECURSOS FISCALES 2026"/>
    <s v="02"/>
    <s v="Desarrollo Social"/>
    <s v="0201"/>
    <s v="Proteccion ambiental"/>
    <s v="020105"/>
    <s v="_x0009_Protección de la Diversidad Biológica y del Paisaje"/>
    <s v="V"/>
    <s v="Investigación y desarrollo"/>
    <n v="6"/>
    <s v="TLAJO A FUTURO"/>
    <s v="GASTO CORRIENTE"/>
    <n v="2000"/>
    <s v="MATERIALES Y SUMINISTROS"/>
    <s v="30"/>
    <s v="ACOPIO Y SALUD ANIMAL"/>
    <s v="253"/>
    <s v="Medicinas y productos farmacéuticos"/>
    <x v="103"/>
    <x v="102"/>
    <x v="0"/>
    <x v="0"/>
    <x v="103"/>
    <x v="8"/>
    <x v="8"/>
    <x v="34"/>
    <x v="34"/>
    <s v="MEDICINAS Y PRODUCTOS FARMACÉUTICOS-RECURSOS FISCALES-SIN DESCRIPCIÓN PARA DESTINOS 00"/>
    <n v="1000000"/>
    <n v="0"/>
    <n v="1000000"/>
    <n v="0"/>
    <n v="109524.92"/>
    <n v="0"/>
    <n v="0"/>
    <n v="0"/>
    <n v="1000000"/>
    <n v="0"/>
    <n v="1000000"/>
  </r>
  <r>
    <s v="525410300011"/>
    <n v="5"/>
    <s v="254"/>
    <s v="1"/>
    <s v="0"/>
    <s v="30"/>
    <s v="00"/>
    <n v="11"/>
    <s v="1.1-00-26"/>
    <s v="525410300011"/>
    <s v="RECURSOS FISCALES 2026"/>
    <s v="02"/>
    <s v="Desarrollo Social"/>
    <s v="0201"/>
    <s v="Proteccion ambiental"/>
    <s v="020105"/>
    <s v="_x0009_Protección de la Diversidad Biológica y del Paisaje"/>
    <s v="V"/>
    <s v="Investigación y desarrollo"/>
    <n v="6"/>
    <s v="TLAJO A FUTURO"/>
    <s v="GASTO CORRIENTE"/>
    <n v="2000"/>
    <s v="MATERIALES Y SUMINISTROS"/>
    <s v="30"/>
    <s v="ACOPIO Y SALUD ANIMAL"/>
    <s v="254"/>
    <s v="Materiales, accesorios y suministros médicos"/>
    <x v="104"/>
    <x v="103"/>
    <x v="0"/>
    <x v="0"/>
    <x v="104"/>
    <x v="8"/>
    <x v="8"/>
    <x v="34"/>
    <x v="34"/>
    <s v="MATERIALES, ACCESORIOS Y SUMINISTROS MÉDICOS-RECURSOS FISCALES-SIN DESCRIPCIÓN PARA DESTINOS 00"/>
    <n v="500000"/>
    <n v="0"/>
    <n v="500000"/>
    <n v="0"/>
    <n v="0"/>
    <n v="0"/>
    <n v="0"/>
    <n v="0"/>
    <n v="500000"/>
    <n v="0"/>
    <n v="500000"/>
  </r>
  <r>
    <s v="527210300011"/>
    <n v="5"/>
    <s v="272"/>
    <s v="1"/>
    <s v="0"/>
    <s v="30"/>
    <s v="00"/>
    <n v="11"/>
    <s v="1.1-00-26"/>
    <s v="527210300011"/>
    <s v="RECURSOS FISCALES 2026"/>
    <s v="02"/>
    <s v="Desarrollo Social"/>
    <s v="0201"/>
    <s v="Proteccion ambiental"/>
    <s v="020105"/>
    <s v="_x0009_Protección de la Diversidad Biológica y del Paisaje"/>
    <s v="V"/>
    <s v="Investigación y desarrollo"/>
    <n v="6"/>
    <s v="TLAJO A FUTURO"/>
    <s v="GASTO CORRIENTE"/>
    <n v="2000"/>
    <s v="MATERIALES Y SUMINISTROS"/>
    <s v="30"/>
    <s v="ACOPIO Y SALUD ANIMAL"/>
    <s v="272"/>
    <s v="Prendas de seguridad y protección personal"/>
    <x v="18"/>
    <x v="18"/>
    <x v="0"/>
    <x v="0"/>
    <x v="18"/>
    <x v="8"/>
    <x v="8"/>
    <x v="34"/>
    <x v="34"/>
    <s v="PRENDAS DE SEGURIDAD Y PROTECCIÓN PERSONAL-RECURSOS FISCALES-SIN DESCRIPCIÓN PARA DESTINOS 00"/>
    <n v="50000"/>
    <n v="0"/>
    <n v="50000"/>
    <n v="0"/>
    <n v="0"/>
    <n v="0"/>
    <n v="0"/>
    <n v="0"/>
    <n v="50000"/>
    <n v="0"/>
    <n v="50000"/>
  </r>
  <r>
    <s v="529110300011"/>
    <n v="5"/>
    <s v="291"/>
    <s v="1"/>
    <s v="0"/>
    <s v="30"/>
    <s v="00"/>
    <n v="11"/>
    <s v="1.1-00-26"/>
    <s v="529110300011"/>
    <s v="RECURSOS FISCALES 2026"/>
    <s v="02"/>
    <s v="Desarrollo Social"/>
    <s v="0201"/>
    <s v="Proteccion ambiental"/>
    <s v="020105"/>
    <s v="_x0009_Protección de la Diversidad Biológica y del Paisaje"/>
    <s v="V"/>
    <s v="Investigación y desarrollo"/>
    <n v="6"/>
    <s v="TLAJO A FUTURO"/>
    <s v="GASTO CORRIENTE"/>
    <n v="2000"/>
    <s v="MATERIALES Y SUMINISTROS"/>
    <s v="30"/>
    <s v="ACOPIO Y SALUD ANIMAL"/>
    <s v="291"/>
    <s v="Herramientas menores"/>
    <x v="19"/>
    <x v="19"/>
    <x v="0"/>
    <x v="0"/>
    <x v="19"/>
    <x v="8"/>
    <x v="8"/>
    <x v="34"/>
    <x v="34"/>
    <s v="HERRAMIENTAS MENORES-RECURSOS FISCALES-SIN DESCRIPCIÓN PARA DESTINOS 00"/>
    <n v="50000"/>
    <n v="0"/>
    <n v="50000"/>
    <n v="0"/>
    <n v="0"/>
    <n v="0"/>
    <n v="0"/>
    <n v="0"/>
    <n v="50000"/>
    <n v="0"/>
    <n v="50000"/>
  </r>
  <r>
    <s v="538210300011"/>
    <n v="5"/>
    <s v="382"/>
    <s v="1"/>
    <s v="0"/>
    <s v="30"/>
    <s v="00"/>
    <n v="11"/>
    <s v="1.1-00-26"/>
    <s v="538210300011"/>
    <s v="RECURSOS FISCALES 2026"/>
    <s v="02"/>
    <s v="Desarrollo Social"/>
    <s v="0201"/>
    <s v="Proteccion ambiental"/>
    <s v="020105"/>
    <s v="_x0009_Protección de la Diversidad Biológica y del Paisaje"/>
    <s v="V"/>
    <s v="Investigación y desarrollo"/>
    <n v="6"/>
    <s v="TLAJO A FUTURO"/>
    <s v="GASTO CORRIENTE"/>
    <n v="3000"/>
    <s v="SERVICIOS GENERALES"/>
    <s v="30"/>
    <s v="ACOPIO Y SALUD ANIMAL"/>
    <s v="382"/>
    <s v="Gastos de orden social y cultural"/>
    <x v="65"/>
    <x v="65"/>
    <x v="0"/>
    <x v="0"/>
    <x v="65"/>
    <x v="8"/>
    <x v="8"/>
    <x v="34"/>
    <x v="34"/>
    <s v="GASTOS DE ORDEN  SOCIAL Y CULTURAL-RECURSOS FISCALES-SIN DESCRIPCIÓN PARA DESTINOS 00"/>
    <n v="200000"/>
    <n v="0"/>
    <n v="200000"/>
    <n v="0"/>
    <n v="0"/>
    <n v="0"/>
    <n v="0"/>
    <n v="0"/>
    <n v="200000"/>
    <n v="0"/>
    <n v="200000"/>
  </r>
  <r>
    <s v="553110300011"/>
    <n v="5"/>
    <s v="531"/>
    <s v="1"/>
    <s v="0"/>
    <s v="30"/>
    <s v="00"/>
    <n v="11"/>
    <s v="1.1-00-26"/>
    <s v="553110300011"/>
    <s v="RECURSOS FISCALES 2026"/>
    <s v="02"/>
    <s v="Desarrollo Social"/>
    <s v="0201"/>
    <s v="Proteccion ambiental"/>
    <s v="020105"/>
    <s v="_x0009_Protección de la Diversidad Biológica y del Paisaje"/>
    <s v="V"/>
    <s v="Investigación y desarrollo"/>
    <n v="6"/>
    <s v="TLAJO A FUTURO"/>
    <s v="GASTO DE CAPITAL"/>
    <n v="5000"/>
    <s v="BIENES MUEBLES, INMUEBLES E INTANGIBLES"/>
    <s v="30"/>
    <s v="ACOPIO Y SALUD ANIMAL"/>
    <s v="531"/>
    <s v="Equipo médico y de laboratorio"/>
    <x v="109"/>
    <x v="108"/>
    <x v="0"/>
    <x v="0"/>
    <x v="109"/>
    <x v="8"/>
    <x v="8"/>
    <x v="34"/>
    <x v="34"/>
    <s v="EQUIPO MÉDICO Y DE LABORATORIO-RECURSOS FISCALES-SIN DESCRIPCIÓN PARA DESTINOS 00"/>
    <n v="500000"/>
    <n v="0"/>
    <n v="500000"/>
    <n v="0"/>
    <n v="0"/>
    <n v="0"/>
    <n v="0"/>
    <n v="0"/>
    <n v="500000"/>
    <n v="0"/>
    <n v="500000"/>
  </r>
  <r>
    <s v="556910300011"/>
    <n v="5"/>
    <s v="569"/>
    <s v="1"/>
    <s v="0"/>
    <s v="30"/>
    <s v="00"/>
    <n v="11"/>
    <s v="1.1-00-26"/>
    <s v="556910300011"/>
    <s v="RECURSOS FISCALES 2026"/>
    <s v="02"/>
    <s v="Desarrollo Social"/>
    <s v="0201"/>
    <s v="Proteccion ambiental"/>
    <s v="020105"/>
    <s v="_x0009_Protección de la Diversidad Biológica y del Paisaje"/>
    <s v="V"/>
    <s v="Investigación y desarrollo"/>
    <n v="6"/>
    <s v="TLAJO A FUTURO"/>
    <s v="GASTO DE CAPITAL"/>
    <n v="5000"/>
    <s v="BIENES MUEBLES, INMUEBLES E INTANGIBLES"/>
    <s v="30"/>
    <s v="ACOPIO Y SALUD ANIMAL"/>
    <s v="569"/>
    <s v="Otros equipos"/>
    <x v="105"/>
    <x v="104"/>
    <x v="0"/>
    <x v="0"/>
    <x v="105"/>
    <x v="8"/>
    <x v="8"/>
    <x v="34"/>
    <x v="34"/>
    <s v="OTROS EQUIPOS-RECURSOS FISCALES-SIN DESCRIPCIÓN PARA DESTINOS 00"/>
    <n v="150000"/>
    <n v="0"/>
    <n v="150000"/>
    <n v="0"/>
    <n v="0"/>
    <n v="0"/>
    <n v="0"/>
    <n v="0"/>
    <n v="150000"/>
    <n v="0"/>
    <n v="150000"/>
  </r>
  <r>
    <s v="537610310011"/>
    <n v="5"/>
    <s v="376"/>
    <s v="1"/>
    <s v="0"/>
    <s v="31"/>
    <s v="00"/>
    <n v="11"/>
    <s v="1.1-00-26"/>
    <s v="537610310011"/>
    <s v="RECURSOS FISCALES 2026"/>
    <s v="01"/>
    <s v="Gobierno"/>
    <s v="0103"/>
    <s v="Coordinacion de la politica de gobierno"/>
    <s v="010304"/>
    <s v="_x0009_Función Pública"/>
    <s v="S"/>
    <s v="Subsidios sujetos a Reglas de Operación"/>
    <n v="2"/>
    <s v="TLAJO CERCANO"/>
    <s v="GASTO CORRIENTE"/>
    <n v="3000"/>
    <s v="SERVICIOS GENERALES"/>
    <s v="31"/>
    <s v="DESPACHO DE LA COORDINACIÓN GENERAL DE CERCANÍA Y CORRESPONSABILIDAD SOCIAL"/>
    <s v="376"/>
    <s v="Viáticos en el extranjero"/>
    <x v="124"/>
    <x v="114"/>
    <x v="0"/>
    <x v="0"/>
    <x v="116"/>
    <x v="11"/>
    <x v="11"/>
    <x v="35"/>
    <x v="35"/>
    <s v="VIÁTICOS EN EL EXTRANJERO-RECURSOS FISCALES 2026-SIN DESCRIPCIÓN PARA DESTINOS 00"/>
    <n v="0"/>
    <n v="400000"/>
    <n v="400000"/>
    <n v="0"/>
    <n v="0"/>
    <n v="0"/>
    <n v="0"/>
    <n v="0"/>
    <n v="400000"/>
    <n v="0"/>
    <n v="400000"/>
  </r>
  <r>
    <s v="538210310011"/>
    <n v="5"/>
    <s v="382"/>
    <s v="1"/>
    <s v="0"/>
    <s v="31"/>
    <s v="00"/>
    <n v="11"/>
    <s v="1.1-00-26"/>
    <s v="538210310011"/>
    <s v="RECURSOS FISCALES 2026"/>
    <s v="01"/>
    <s v="Gobierno"/>
    <s v="0103"/>
    <s v="Coordinacion de la politica de gobierno"/>
    <s v="010304"/>
    <s v="_x0009_Función Pública"/>
    <s v="S"/>
    <s v="Subsidios sujetos a Reglas de Operación"/>
    <n v="2"/>
    <s v="TLAJO CERCANO"/>
    <s v="GASTO CORRIENTE"/>
    <n v="3000"/>
    <s v="SERVICIOS GENERALES"/>
    <s v="31"/>
    <s v="DESPACHO DE LA COORDINACIÓN GENERAL DE CERCANÍA Y CORRESPONSABILIDAD SOCIAL"/>
    <s v="382"/>
    <s v="Gastos de orden social y cultural"/>
    <x v="65"/>
    <x v="65"/>
    <x v="0"/>
    <x v="0"/>
    <x v="65"/>
    <x v="11"/>
    <x v="11"/>
    <x v="35"/>
    <x v="35"/>
    <s v="GASTOS DE ORDEN  SOCIAL Y CULTURAL-RECURSOS FISCALES-SIN DESCRIPCIÓN PARA DESTINOS 00"/>
    <n v="400000"/>
    <n v="-400000"/>
    <n v="0"/>
    <n v="0"/>
    <n v="0"/>
    <n v="0"/>
    <n v="0"/>
    <n v="0"/>
    <n v="0"/>
    <n v="0"/>
    <n v="0"/>
  </r>
  <r>
    <s v="538210313011"/>
    <n v="5"/>
    <s v="382"/>
    <s v="1"/>
    <s v="0"/>
    <s v="31"/>
    <s v="30"/>
    <n v="11"/>
    <s v="1.1-00-26"/>
    <s v="538210313011"/>
    <s v="RECURSOS FISCALES 2026"/>
    <s v="01"/>
    <s v="Gobierno"/>
    <s v="0103"/>
    <s v="Coordinacion de la politica de gobierno"/>
    <s v="010304"/>
    <s v="_x0009_Función Pública"/>
    <s v="S"/>
    <s v="Subsidios sujetos a Reglas de Operación"/>
    <n v="2"/>
    <s v="TLAJO CERCANO"/>
    <s v="GASTO CORRIENTE"/>
    <n v="3000"/>
    <s v="SERVICIOS GENERALES"/>
    <s v="31"/>
    <s v="DESPACHO DE LA COORDINACIÓN GENERAL DE CERCANÍA Y CORRESPONSABILIDAD SOCIAL"/>
    <s v="382"/>
    <s v="Gastos de orden social y cultural"/>
    <x v="65"/>
    <x v="65"/>
    <x v="45"/>
    <x v="42"/>
    <x v="65"/>
    <x v="11"/>
    <x v="11"/>
    <x v="35"/>
    <x v="35"/>
    <s v="GASTOS DE ORDEN  SOCIAL Y CULTURAL-RECURSOS FISCALES-EVENTO CUIDADORAS Y ESTUDIANTES DE SECUNDARIA"/>
    <n v="450000"/>
    <n v="0"/>
    <n v="450000"/>
    <n v="0"/>
    <n v="0"/>
    <n v="0"/>
    <n v="0"/>
    <n v="0"/>
    <n v="450000"/>
    <n v="0"/>
    <n v="450000"/>
  </r>
  <r>
    <s v="544110320011"/>
    <n v="5"/>
    <s v="441"/>
    <s v="1"/>
    <s v="0"/>
    <s v="32"/>
    <s v="00"/>
    <n v="11"/>
    <s v="1.1-00-26"/>
    <s v="544110320011"/>
    <s v="RECURSOS FISCALES 2026"/>
    <s v="01"/>
    <s v="Gobierno"/>
    <s v="0103"/>
    <s v="Coordinacion de la politica de gobierno"/>
    <s v="010304"/>
    <s v="_x0009_Función Pública"/>
    <s v="S"/>
    <s v="Subsidios sujetos a Reglas de Operación"/>
    <n v="2"/>
    <s v="TLAJO CERCANO"/>
    <s v="GASTO CORRIENTE"/>
    <n v="4000"/>
    <s v="TRANSFERENCIAS, ASIGNACIONES, SUBSIDIOS Y OTRAS AYUDAS"/>
    <s v="32"/>
    <s v="TE CUIDAMOS SIEMPRE"/>
    <s v="441"/>
    <s v="Ayudas sociales a personas"/>
    <x v="0"/>
    <x v="0"/>
    <x v="0"/>
    <x v="0"/>
    <x v="0"/>
    <x v="11"/>
    <x v="11"/>
    <x v="35"/>
    <x v="35"/>
    <s v="AYUDAS SOCIALES A PERSONAS-RECURSOS FISCALES-SIN DESCRIPCIÓN PARA DESTINOS 00"/>
    <n v="2000000"/>
    <n v="0"/>
    <n v="2000000"/>
    <n v="0"/>
    <n v="0"/>
    <n v="0"/>
    <n v="0"/>
    <n v="0"/>
    <n v="2000000"/>
    <n v="0"/>
    <n v="2000000"/>
  </r>
  <r>
    <s v="533410330011"/>
    <n v="5"/>
    <s v="334"/>
    <s v="1"/>
    <s v="0"/>
    <s v="33"/>
    <s v="00"/>
    <n v="11"/>
    <s v="1.1-00-26"/>
    <s v="533410330011"/>
    <s v="RECURSOS FISCALES 2026"/>
    <s v="02"/>
    <s v="Desarrollo Social"/>
    <s v="0204"/>
    <s v="Recreacion, cultura y otras manifestaciones sociales"/>
    <s v="020402"/>
    <s v="_x0009_Cultura"/>
    <s v="E"/>
    <s v="Prestación de Servicios Públicos"/>
    <n v="2"/>
    <s v="TLAJO CERCANO"/>
    <s v="GASTO CORRIENTE"/>
    <n v="3000"/>
    <s v="SERVICIOS GENERALES"/>
    <s v="33"/>
    <s v="POLITICA CULTURAL DE TLAJOMULCO DE ZUÑIGA"/>
    <s v="334"/>
    <s v="Servicios de capacitación"/>
    <x v="41"/>
    <x v="41"/>
    <x v="0"/>
    <x v="0"/>
    <x v="41"/>
    <x v="11"/>
    <x v="11"/>
    <x v="27"/>
    <x v="27"/>
    <s v="SERVICIOS DE CAPACITACIÓN-RECURSOS FISCALES-SIN DESCRIPCIÓN PARA DESTINOS 00"/>
    <n v="230000"/>
    <n v="0"/>
    <n v="230000"/>
    <n v="0"/>
    <n v="0"/>
    <n v="0"/>
    <n v="0"/>
    <n v="0"/>
    <n v="230000"/>
    <n v="0"/>
    <n v="230000"/>
  </r>
  <r>
    <s v="538210330011"/>
    <n v="5"/>
    <s v="382"/>
    <s v="1"/>
    <s v="0"/>
    <s v="33"/>
    <s v="00"/>
    <n v="11"/>
    <s v="1.1-00-26"/>
    <s v="538210330011"/>
    <s v="RECURSOS FISCALES 2026"/>
    <s v="02"/>
    <s v="Desarrollo Social"/>
    <s v="0204"/>
    <s v="Recreacion, cultura y otras manifestaciones sociales"/>
    <s v="020402"/>
    <s v="_x0009_Cultura"/>
    <s v="E"/>
    <s v="Prestación de Servicios Públicos"/>
    <n v="2"/>
    <s v="TLAJO CERCANO"/>
    <s v="GASTO CORRIENTE"/>
    <n v="3000"/>
    <s v="SERVICIOS GENERALES"/>
    <s v="33"/>
    <s v="POLITICA CULTURAL DE TLAJOMULCO DE ZUÑIGA"/>
    <s v="382"/>
    <s v="Gastos de orden social y cultural"/>
    <x v="65"/>
    <x v="65"/>
    <x v="0"/>
    <x v="0"/>
    <x v="65"/>
    <x v="11"/>
    <x v="11"/>
    <x v="27"/>
    <x v="27"/>
    <s v="GASTOS DE ORDEN  SOCIAL Y CULTURAL-RECURSOS FISCALES-SIN DESCRIPCIÓN PARA DESTINOS 00"/>
    <n v="150000"/>
    <n v="0"/>
    <n v="150000"/>
    <n v="0"/>
    <n v="0"/>
    <n v="0"/>
    <n v="0"/>
    <n v="0"/>
    <n v="150000"/>
    <n v="0"/>
    <n v="150000"/>
  </r>
  <r>
    <s v="538210655611"/>
    <n v="5"/>
    <s v="382"/>
    <s v="1"/>
    <s v="0"/>
    <s v="65"/>
    <s v="56"/>
    <n v="11"/>
    <s v="1.1-00-26"/>
    <s v="538210655611"/>
    <s v="RECURSOS FISCALES 2026"/>
    <s v="03"/>
    <s v="Desarrollo Económico"/>
    <s v="0307"/>
    <s v="Turismo"/>
    <s v="030701"/>
    <s v="_x0009_Turismo"/>
    <s v="E"/>
    <s v="Prestación de Servicios Públicos"/>
    <n v="5"/>
    <s v="TLAJO POTENCIA"/>
    <s v="GASTO CORRIENTE"/>
    <n v="3000"/>
    <s v="SERVICIOS GENERALES"/>
    <s v="65"/>
    <s v="PROMOCIÓN CULTURAL Y APOYO A LAS TRADICIONES"/>
    <s v="382"/>
    <s v="Gastos de orden social y cultural"/>
    <x v="65"/>
    <x v="65"/>
    <x v="46"/>
    <x v="43"/>
    <x v="65"/>
    <x v="7"/>
    <x v="7"/>
    <x v="18"/>
    <x v="18"/>
    <s v="GASTOS DE ORDEN  SOCIAL Y CULTURAL-RECURSOS FISCALES-FESTIVAL DEL TACO"/>
    <n v="196000"/>
    <n v="0"/>
    <n v="196000"/>
    <n v="0"/>
    <n v="0"/>
    <n v="0"/>
    <n v="0"/>
    <n v="0"/>
    <n v="196000"/>
    <n v="300000"/>
    <n v="496000"/>
  </r>
  <r>
    <s v="533913338625"/>
    <n v="5"/>
    <s v="339"/>
    <s v="1"/>
    <s v="3"/>
    <s v="33"/>
    <n v="86"/>
    <n v="25"/>
    <s v="2.5-03-26"/>
    <e v="#N/A"/>
    <s v="APOYO A FESTIVALES CULTURALES ARTISTICOS - APORTACIÓN FEDERAL 2026"/>
    <s v="02"/>
    <s v="Desarrollo Social"/>
    <s v="0204"/>
    <s v="Recreacion, cultura y otras manifestaciones sociales"/>
    <s v="020402"/>
    <s v="_x0009_Cultura"/>
    <s v="E"/>
    <s v="Prestación de Servicios Públicos"/>
    <n v="2"/>
    <s v="TLAJO CERCANO"/>
    <s v="GASTO CORRIENTE"/>
    <n v="3000"/>
    <s v="SERVICIOS GENERALES"/>
    <s v="33"/>
    <s v="POLITICA CULTURAL DE TLAJOMULCO DE ZUÑIGA"/>
    <n v="339"/>
    <s v="Servicios profesionales, científicos y técnicos integrales"/>
    <x v="120"/>
    <x v="26"/>
    <x v="47"/>
    <x v="38"/>
    <x v="26"/>
    <x v="11"/>
    <x v="11"/>
    <x v="27"/>
    <x v="27"/>
    <m/>
    <n v="0"/>
    <n v="0"/>
    <n v="0"/>
    <n v="0"/>
    <n v="0"/>
    <n v="0"/>
    <n v="0"/>
    <n v="0"/>
    <n v="0"/>
    <n v="340000"/>
    <n v="340000"/>
  </r>
  <r>
    <s v="537513338725"/>
    <n v="5"/>
    <s v="375"/>
    <s v="1"/>
    <s v="3"/>
    <s v="33"/>
    <n v="87"/>
    <n v="25"/>
    <s v="2.5-03-26"/>
    <e v="#N/A"/>
    <s v="APOYO A FESTIVALES CULTURALES ARTISTICOS - APORTACIÓN FEDERAL 2026"/>
    <s v="02"/>
    <s v="Desarrollo Social"/>
    <s v="0204"/>
    <s v="Recreacion, cultura y otras manifestaciones sociales"/>
    <s v="020402"/>
    <s v="_x0009_Cultura"/>
    <s v="E"/>
    <s v="Prestación de Servicios Públicos"/>
    <n v="2"/>
    <s v="TLAJO CERCANO"/>
    <s v="GASTO CORRIENTE"/>
    <n v="3000"/>
    <s v="SERVICIOS GENERALES"/>
    <s v="33"/>
    <s v="POLITICA CULTURAL DE TLAJOMULCO DE ZUÑIGA"/>
    <n v="375"/>
    <s v="Viáticos en el país"/>
    <x v="125"/>
    <x v="34"/>
    <x v="48"/>
    <x v="38"/>
    <x v="34"/>
    <x v="11"/>
    <x v="11"/>
    <x v="27"/>
    <x v="27"/>
    <m/>
    <n v="0"/>
    <n v="0"/>
    <n v="0"/>
    <n v="0"/>
    <n v="0"/>
    <n v="0"/>
    <n v="0"/>
    <n v="0"/>
    <n v="0"/>
    <n v="60000"/>
    <n v="60000"/>
  </r>
  <r>
    <s v="538410330011"/>
    <n v="5"/>
    <s v="384"/>
    <s v="1"/>
    <s v="0"/>
    <s v="33"/>
    <s v="00"/>
    <n v="11"/>
    <s v="1.1-00-26"/>
    <s v="538410330011"/>
    <s v="RECURSOS FISCALES 2026"/>
    <s v="02"/>
    <s v="Desarrollo Social"/>
    <s v="0204"/>
    <s v="Recreacion, cultura y otras manifestaciones sociales"/>
    <s v="020402"/>
    <s v="_x0009_Cultura"/>
    <s v="E"/>
    <s v="Prestación de Servicios Públicos"/>
    <n v="2"/>
    <s v="TLAJO CERCANO"/>
    <s v="GASTO CORRIENTE"/>
    <n v="3000"/>
    <s v="SERVICIOS GENERALES"/>
    <s v="33"/>
    <s v="POLITICA CULTURAL DE TLAJOMULCO DE ZUÑIGA"/>
    <s v="384"/>
    <s v="Exposiciones"/>
    <x v="126"/>
    <x v="115"/>
    <x v="0"/>
    <x v="0"/>
    <x v="117"/>
    <x v="11"/>
    <x v="11"/>
    <x v="27"/>
    <x v="27"/>
    <s v="EXPOSICIONES-RECURSOS FISCALES-SIN DESCRIPCIÓN PARA DESTINOS 00"/>
    <n v="100000"/>
    <n v="0"/>
    <n v="100000"/>
    <n v="0"/>
    <n v="0"/>
    <n v="0"/>
    <n v="0"/>
    <n v="0"/>
    <n v="100000"/>
    <n v="0"/>
    <n v="100000"/>
  </r>
  <r>
    <s v="535110340011"/>
    <n v="5"/>
    <s v="351"/>
    <s v="1"/>
    <s v="0"/>
    <s v="34"/>
    <s v="00"/>
    <n v="11"/>
    <s v="1.1-00-26"/>
    <s v="53511034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1"/>
    <s v="TLAJO DE PAZ"/>
    <s v="GASTO CORRIENTE"/>
    <n v="3000"/>
    <s v="SERVICIOS GENERALES"/>
    <s v="34"/>
    <s v="SIEMPRE CERCA"/>
    <s v="351"/>
    <s v="Conservación y mantenimiento menor de inmuebles"/>
    <x v="30"/>
    <x v="30"/>
    <x v="0"/>
    <x v="0"/>
    <x v="30"/>
    <x v="11"/>
    <x v="11"/>
    <x v="36"/>
    <x v="36"/>
    <s v="CONSERVACIÓN Y MANTENIMIENTO MENOR DE INMUEBLES-RECURSOS FISCALES-SIN DESCRIPCIÓN PARA DESTINOS 00"/>
    <n v="29232000"/>
    <n v="0"/>
    <n v="29232000"/>
    <n v="2436000"/>
    <n v="4872000"/>
    <n v="0"/>
    <n v="0"/>
    <n v="0"/>
    <n v="26796000"/>
    <n v="0"/>
    <n v="29232000"/>
  </r>
  <r>
    <s v="538210350011"/>
    <n v="5"/>
    <s v="382"/>
    <s v="1"/>
    <s v="0"/>
    <s v="35"/>
    <s v="00"/>
    <n v="11"/>
    <s v="1.1-00-26"/>
    <s v="53821035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1"/>
    <s v="TLAJO DE PAZ"/>
    <s v="GASTO CORRIENTE"/>
    <n v="3000"/>
    <s v="SERVICIOS GENERALES"/>
    <s v="35"/>
    <s v="APOYO A LAS AGENCIAS Y DELEGACIONES DEL MUNICIPIO"/>
    <s v="382"/>
    <s v="Gastos de orden social y cultural"/>
    <x v="65"/>
    <x v="65"/>
    <x v="0"/>
    <x v="0"/>
    <x v="65"/>
    <x v="11"/>
    <x v="11"/>
    <x v="36"/>
    <x v="36"/>
    <s v="GASTOS DE ORDEN  SOCIAL Y CULTURAL-RECURSOS FISCALES-SIN DESCRIPCIÓN PARA DESTINOS 00"/>
    <n v="4500000"/>
    <n v="0"/>
    <n v="4500000"/>
    <n v="0"/>
    <n v="0"/>
    <n v="0"/>
    <n v="0"/>
    <n v="0"/>
    <n v="4500000"/>
    <n v="0"/>
    <n v="4500000"/>
  </r>
  <r>
    <s v="524910360011"/>
    <n v="5"/>
    <s v="249"/>
    <s v="1"/>
    <s v="0"/>
    <s v="36"/>
    <s v="00"/>
    <n v="11"/>
    <s v="1.1-00-26"/>
    <s v="5249103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2000"/>
    <s v="MATERIALES Y SUMINISTROS"/>
    <s v="36"/>
    <s v="SIEMPRE APOYANDO TU ESCUELA"/>
    <s v="249"/>
    <s v="Otros materiales y artículos de construcción y reparación"/>
    <x v="50"/>
    <x v="50"/>
    <x v="0"/>
    <x v="0"/>
    <x v="50"/>
    <x v="11"/>
    <x v="11"/>
    <x v="37"/>
    <x v="37"/>
    <s v="OTROS MATERIALES Y ARTÍCULOS DE CONSTRUCCIÓN Y REPARACIÓN-RECURSOS FISCALES-SIN DESCRIPCIÓN PARA DESTINOS 00"/>
    <n v="150000"/>
    <n v="0"/>
    <n v="150000"/>
    <n v="0"/>
    <n v="0"/>
    <n v="0"/>
    <n v="0"/>
    <n v="0"/>
    <n v="150000"/>
    <n v="0"/>
    <n v="150000"/>
  </r>
  <r>
    <s v="525210360011"/>
    <n v="5"/>
    <s v="252"/>
    <s v="1"/>
    <s v="0"/>
    <s v="36"/>
    <s v="00"/>
    <n v="11"/>
    <s v="1.1-00-26"/>
    <s v="5252103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2000"/>
    <s v="MATERIALES Y SUMINISTROS"/>
    <s v="36"/>
    <s v="SIEMPRE APOYANDO TU ESCUELA"/>
    <s v="252"/>
    <s v="Fertilizantes, pesticidas y otros agroquímicos"/>
    <x v="107"/>
    <x v="106"/>
    <x v="0"/>
    <x v="0"/>
    <x v="107"/>
    <x v="11"/>
    <x v="11"/>
    <x v="37"/>
    <x v="37"/>
    <s v="FERTILIZANTES, PESTICIDAS Y OTROS AGROQUÍMICOS-RECURSOS FISCALES-SIN DESCRIPCIÓN PARA DESTINOS 00"/>
    <n v="50000"/>
    <n v="0"/>
    <n v="50000"/>
    <n v="0"/>
    <n v="0"/>
    <n v="0"/>
    <n v="0"/>
    <n v="0"/>
    <n v="50000"/>
    <n v="0"/>
    <n v="50000"/>
  </r>
  <r>
    <s v="538210360011"/>
    <n v="5"/>
    <s v="382"/>
    <s v="1"/>
    <s v="0"/>
    <s v="36"/>
    <s v="00"/>
    <n v="11"/>
    <s v="1.1-00-26"/>
    <s v="5382103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3000"/>
    <s v="SERVICIOS GENERALES"/>
    <s v="36"/>
    <s v="SIEMPRE APOYANDO TU ESCUELA"/>
    <s v="382"/>
    <s v="Gastos de orden social y cultural"/>
    <x v="65"/>
    <x v="65"/>
    <x v="0"/>
    <x v="0"/>
    <x v="65"/>
    <x v="11"/>
    <x v="11"/>
    <x v="37"/>
    <x v="37"/>
    <s v="GASTOS DE ORDEN  SOCIAL Y CULTURAL-RECURSOS FISCALES-SIN DESCRIPCIÓN PARA DESTINOS 00"/>
    <n v="50000"/>
    <n v="0"/>
    <n v="50000"/>
    <n v="0"/>
    <n v="0"/>
    <n v="0"/>
    <n v="0"/>
    <n v="0"/>
    <n v="50000"/>
    <n v="0"/>
    <n v="50000"/>
  </r>
  <r>
    <s v="538210362911"/>
    <n v="5"/>
    <s v="382"/>
    <s v="1"/>
    <s v="0"/>
    <s v="36"/>
    <s v="29"/>
    <n v="11"/>
    <s v="1.1-00-26"/>
    <s v="5382103629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3000"/>
    <s v="SERVICIOS GENERALES"/>
    <s v="36"/>
    <s v="SIEMPRE APOYANDO TU ESCUELA"/>
    <s v="382"/>
    <s v="Gastos de orden social y cultural"/>
    <x v="65"/>
    <x v="65"/>
    <x v="49"/>
    <x v="44"/>
    <x v="65"/>
    <x v="11"/>
    <x v="11"/>
    <x v="37"/>
    <x v="37"/>
    <s v="GASTOS DE ORDEN  SOCIAL Y CULTURAL-RECURSOS FISCALES-DIA DEL MAESTRO"/>
    <n v="1000000"/>
    <n v="0"/>
    <n v="1000000"/>
    <n v="1000000"/>
    <n v="0"/>
    <n v="0"/>
    <n v="0"/>
    <n v="0"/>
    <n v="0"/>
    <n v="0"/>
    <n v="1000000"/>
  </r>
  <r>
    <s v="544310360011"/>
    <n v="5"/>
    <s v="443"/>
    <s v="1"/>
    <s v="0"/>
    <s v="36"/>
    <s v="00"/>
    <n v="11"/>
    <s v="1.1-00-26"/>
    <s v="5443103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4000"/>
    <s v="TRANSFERENCIAS, ASIGNACIONES, SUBSIDIOS Y OTRAS AYUDAS"/>
    <s v="36"/>
    <s v="SIEMPRE APOYANDO TU ESCUELA"/>
    <s v="443"/>
    <s v="Ayudas sociales a instituciones de enseñanza"/>
    <x v="127"/>
    <x v="116"/>
    <x v="0"/>
    <x v="0"/>
    <x v="118"/>
    <x v="11"/>
    <x v="11"/>
    <x v="37"/>
    <x v="37"/>
    <s v="AYUDAS SOCIALES A INSTITUCIONES DE ENSEÑANZA-RECURSOS FISCALES-SIN DESCRIPCIÓN PARA DESTINOS 00"/>
    <n v="3900000"/>
    <n v="0"/>
    <n v="3900000"/>
    <n v="0"/>
    <n v="0"/>
    <n v="0"/>
    <n v="0"/>
    <n v="0"/>
    <n v="3900000"/>
    <n v="0"/>
    <n v="3900000"/>
  </r>
  <r>
    <s v="556710360011"/>
    <n v="5"/>
    <s v="567"/>
    <s v="1"/>
    <s v="0"/>
    <s v="36"/>
    <s v="00"/>
    <n v="11"/>
    <s v="1.1-00-26"/>
    <s v="5567103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DE CAPITAL"/>
    <n v="5000"/>
    <s v="BIENES MUEBLES, INMUEBLES E INTANGIBLES"/>
    <s v="36"/>
    <s v="SIEMPRE APOYANDO TU ESCUELA"/>
    <s v="567"/>
    <s v="Herramientas y máquinas-herramienta"/>
    <x v="97"/>
    <x v="96"/>
    <x v="0"/>
    <x v="0"/>
    <x v="97"/>
    <x v="11"/>
    <x v="11"/>
    <x v="37"/>
    <x v="37"/>
    <s v="HERRAMIENTAS Y MÁQUINAS-HERRAMIENTA-RECURSOS FISCALES-SIN DESCRIPCIÓN PARA DESTINOS 00"/>
    <n v="50000"/>
    <n v="0"/>
    <n v="50000"/>
    <n v="30488.27"/>
    <n v="0"/>
    <n v="0"/>
    <n v="0"/>
    <n v="0"/>
    <n v="19511.73"/>
    <n v="0"/>
    <n v="50000"/>
  </r>
  <r>
    <s v="556110250011"/>
    <n v="5"/>
    <s v="561"/>
    <s v="1"/>
    <s v="0"/>
    <s v="25"/>
    <s v="00"/>
    <n v="11"/>
    <s v="1.1-00-26"/>
    <e v="#N/A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DE CAPITAL"/>
    <n v="5000"/>
    <s v="BIENES MUEBLES, INMUEBLES E INTANGIBLES"/>
    <s v="25"/>
    <s v="SERVICIO DE MANTENIMIENTO EN LOS ESPACIOS PÚBLICOS"/>
    <n v="561"/>
    <s v="Maquinaria, otros equipos y herramientas"/>
    <x v="128"/>
    <x v="117"/>
    <x v="0"/>
    <x v="0"/>
    <x v="119"/>
    <x v="8"/>
    <x v="8"/>
    <x v="28"/>
    <x v="28"/>
    <m/>
    <n v="0"/>
    <n v="0"/>
    <n v="0"/>
    <n v="0"/>
    <n v="0"/>
    <n v="0"/>
    <n v="0"/>
    <n v="0"/>
    <n v="0"/>
    <n v="308700"/>
    <n v="308700"/>
  </r>
  <r>
    <s v="529110250011"/>
    <n v="5"/>
    <s v="291"/>
    <s v="1"/>
    <s v="0"/>
    <s v="25"/>
    <s v="00"/>
    <n v="11"/>
    <s v="1.1-00-26"/>
    <s v="52911025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2000"/>
    <s v="MATERIALES Y SUMINISTROS"/>
    <s v="25"/>
    <s v="SERVICIO DE MANTENIMIENTO EN LOS ESPACIOS PÚBLICOS"/>
    <s v="291"/>
    <s v="Herramientas menores"/>
    <x v="19"/>
    <x v="19"/>
    <x v="0"/>
    <x v="0"/>
    <x v="19"/>
    <x v="8"/>
    <x v="8"/>
    <x v="28"/>
    <x v="28"/>
    <s v="HERRAMIENTAS MENORES-RECURSOS FISCALES-SIN DESCRIPCIÓN PARA DESTINOS 00"/>
    <n v="500000"/>
    <n v="0"/>
    <n v="500000"/>
    <n v="0"/>
    <n v="347913.79"/>
    <n v="0"/>
    <n v="0"/>
    <n v="0"/>
    <n v="500000"/>
    <n v="348000"/>
    <n v="848000"/>
  </r>
  <r>
    <s v="533110020011"/>
    <n v="5"/>
    <s v="331"/>
    <s v="1"/>
    <s v="0"/>
    <s v="02"/>
    <s v="00"/>
    <n v="11"/>
    <s v="1.1-00-26"/>
    <s v="53311002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2"/>
    <s v="DESPACHO DE LA SECRETARÍA GENERAL"/>
    <s v="331"/>
    <s v="Servicios legales, de contabilidad, auditoría y relacionados"/>
    <x v="8"/>
    <x v="8"/>
    <x v="0"/>
    <x v="0"/>
    <x v="8"/>
    <x v="1"/>
    <x v="1"/>
    <x v="1"/>
    <x v="1"/>
    <s v="SERVICIOS LEGALES, DE CONTABILIDAD, AUDITORÍA Y RELACIONADOS-RECURSOS FISCALES-SIN DESCRIPCIÓN PARA DESTINOS 00"/>
    <n v="0"/>
    <n v="500000"/>
    <n v="500000"/>
    <n v="179613.66"/>
    <n v="491237.87"/>
    <n v="0"/>
    <n v="0"/>
    <n v="0"/>
    <n v="320386.33999999997"/>
    <n v="500000"/>
    <n v="1000000"/>
  </r>
  <r>
    <s v="538210640011"/>
    <n v="5"/>
    <s v="382"/>
    <s v="1"/>
    <s v="0"/>
    <s v="64"/>
    <s v="00"/>
    <n v="11"/>
    <s v="1.1-00-26"/>
    <s v="538210640011"/>
    <s v="RECURSOS FISCALES 2026"/>
    <s v="03"/>
    <s v="Desarrollo Económico"/>
    <s v="0307"/>
    <s v="Turismo"/>
    <s v="030701"/>
    <s v="_x0009_Turismo"/>
    <s v="E"/>
    <s v="Prestación de Servicios Públicos"/>
    <n v="5"/>
    <s v="TLAJO POTENCIA"/>
    <s v="GASTO CORRIENTE"/>
    <n v="3000"/>
    <s v="SERVICIOS GENERALES"/>
    <s v="64"/>
    <s v="FESTIVAL MICTLAN"/>
    <s v="382"/>
    <s v="Gastos de orden social y cultural"/>
    <x v="65"/>
    <x v="65"/>
    <x v="0"/>
    <x v="0"/>
    <x v="65"/>
    <x v="7"/>
    <x v="7"/>
    <x v="18"/>
    <x v="18"/>
    <s v="GASTOS DE ORDEN  SOCIAL Y CULTURAL-RECURSOS FISCALES-SIN DESCRIPCIÓN PARA DESTINOS 00"/>
    <n v="1500000"/>
    <n v="-578840"/>
    <n v="921160"/>
    <n v="0"/>
    <n v="0"/>
    <n v="0"/>
    <n v="0"/>
    <n v="0"/>
    <n v="921160"/>
    <n v="578840"/>
    <n v="1500000"/>
  </r>
  <r>
    <s v="533410220011"/>
    <n v="5"/>
    <s v="334"/>
    <s v="1"/>
    <s v="0"/>
    <s v="22"/>
    <s v="00"/>
    <n v="11"/>
    <s v="1.1-00-26"/>
    <e v="#N/A"/>
    <s v="RECURSOS FISCALES 2026"/>
    <s v="01"/>
    <s v="Gobierno"/>
    <s v="0107"/>
    <s v="Asuntos de orden público y de seguridad interior"/>
    <s v="010701"/>
    <s v="_x0009_Policía"/>
    <s v="E"/>
    <s v="Prestación de Servicios Públicos"/>
    <n v="1"/>
    <s v="TLAJO DE PAZ"/>
    <s v="GASTO CORRIENTE"/>
    <n v="3000"/>
    <s v="SERVICIOS GENERALES"/>
    <s v="22"/>
    <s v="DESPACHO DE LA COORDINACIÓN GENERAL DE PREVENCIÓN Y SERVICIOS DE EMERGENCIA"/>
    <n v="334"/>
    <s v="Servicios de capacitación"/>
    <x v="129"/>
    <x v="41"/>
    <x v="0"/>
    <x v="0"/>
    <x v="41"/>
    <x v="2"/>
    <x v="2"/>
    <x v="25"/>
    <x v="25"/>
    <m/>
    <n v="0"/>
    <n v="0"/>
    <n v="0"/>
    <n v="0"/>
    <n v="0"/>
    <n v="0"/>
    <n v="0"/>
    <n v="0"/>
    <n v="0"/>
    <n v="600000"/>
    <n v="600000"/>
  </r>
  <r>
    <s v="542110690011"/>
    <n v="5"/>
    <s v="421"/>
    <s v="1"/>
    <s v="0"/>
    <s v="69"/>
    <s v="00"/>
    <n v="11"/>
    <s v="1.1-00-26"/>
    <s v="542110690011"/>
    <s v="RECURSOS FISCALES 2026"/>
    <s v="02"/>
    <s v="Desarrollo Social"/>
    <s v="0204"/>
    <s v="Recreacion, cultura y otras manifestaciones sociales"/>
    <s v="020401"/>
    <s v="_x0009_Deporte y Recreación"/>
    <s v="E"/>
    <s v="Prestación de Servicios Públicos"/>
    <n v="1"/>
    <s v="TLAJO DE PAZ"/>
    <s v="GASTO CORRIENTE"/>
    <n v="4000"/>
    <s v="TRANSFERENCIAS, ASIGNACIONES, SUBSIDIOS Y OTRAS AYUDAS"/>
    <s v="69"/>
    <s v="PROGRAMAS Y ACCIONES CULTURALES, RECREATIVOS Y DEPORTIVAS"/>
    <s v="421"/>
    <s v="Transferencias otorgadas a entidades paraestatales no empresariales y no financieras"/>
    <x v="43"/>
    <x v="43"/>
    <x v="0"/>
    <x v="0"/>
    <x v="43"/>
    <x v="12"/>
    <x v="12"/>
    <x v="38"/>
    <x v="38"/>
    <s v="TRANSFERENCIAS OTORGADAS A ENTIDADES PARAESTATALES NO EMPRESARIALES Y NO FINANCIERAS-RECURSOS FISCALES-SIN DESCRIPCIÓN PARA DESTINOS 00"/>
    <n v="9828000"/>
    <n v="0"/>
    <n v="9828000"/>
    <n v="0"/>
    <n v="0"/>
    <n v="13491.39"/>
    <n v="27334.92"/>
    <n v="27334.92"/>
    <n v="9828000"/>
    <n v="1000000"/>
    <n v="10828000"/>
  </r>
  <r>
    <s v="538210151611"/>
    <n v="5"/>
    <s v="382"/>
    <s v="1"/>
    <s v="0"/>
    <s v="15"/>
    <s v="16"/>
    <n v="11"/>
    <s v="1.1-00-26"/>
    <s v="5382101516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15"/>
    <s v="SEGUIMIENTO A LA AGENDA MUNICIPAL"/>
    <s v="382"/>
    <s v="Gastos de orden social y cultural"/>
    <x v="65"/>
    <x v="65"/>
    <x v="50"/>
    <x v="45"/>
    <x v="65"/>
    <x v="10"/>
    <x v="10"/>
    <x v="16"/>
    <x v="16"/>
    <s v="GASTOS DE ORDEN  SOCIAL Y CULTURAL-RECURSOS FISCALES-EVENTOS DE LA AGENDA MUNICIPAL"/>
    <n v="1500000"/>
    <n v="5800000"/>
    <n v="7300000"/>
    <n v="1300000"/>
    <n v="5800000"/>
    <n v="0"/>
    <n v="0"/>
    <n v="0"/>
    <n v="6000000"/>
    <n v="1400000"/>
    <n v="8700000"/>
  </r>
  <r>
    <s v="527110220011"/>
    <n v="5"/>
    <s v="271"/>
    <s v="1"/>
    <s v="0"/>
    <s v="22"/>
    <s v="00"/>
    <n v="11"/>
    <s v="1.1-00-26"/>
    <e v="#N/A"/>
    <s v="RECURSOS FISCALES 2026"/>
    <s v="01"/>
    <s v="Gobierno"/>
    <s v="0107"/>
    <s v="Asuntos de orden público y de seguridad interior"/>
    <s v="010701"/>
    <s v="_x0009_Policía"/>
    <s v="E"/>
    <s v="Prestación de Servicios Públicos"/>
    <n v="1"/>
    <s v="TLAJO DE PAZ"/>
    <s v="GASTO CORRIENTE"/>
    <n v="2000"/>
    <s v="MATERIALES Y SUMINISTROS"/>
    <s v="22"/>
    <s v="DESPACHO DE LA COORDINACIÓN GENERAL DE PREVENCIÓN Y SERVICIOS DE EMERGENCIA"/>
    <s v="271"/>
    <s v="Vestuario y uniformes"/>
    <x v="58"/>
    <x v="58"/>
    <x v="0"/>
    <x v="0"/>
    <x v="58"/>
    <x v="2"/>
    <x v="2"/>
    <x v="25"/>
    <x v="25"/>
    <n v="0"/>
    <n v="0"/>
    <n v="0"/>
    <n v="0"/>
    <n v="0"/>
    <n v="0"/>
    <n v="0"/>
    <n v="0"/>
    <n v="0"/>
    <n v="0"/>
    <n v="1500000"/>
    <n v="1500000"/>
  </r>
  <r>
    <s v="535810260011"/>
    <n v="5"/>
    <s v="358"/>
    <s v="1"/>
    <s v="0"/>
    <s v="26"/>
    <s v="00"/>
    <n v="11"/>
    <s v="1.1-00-26"/>
    <e v="#N/A"/>
    <s v="RECURSOS FISCALES 2026"/>
    <s v="02"/>
    <s v="Desarrollo Social"/>
    <s v="0202"/>
    <s v="Vivienda y servicios a la comunidad"/>
    <s v="020204"/>
    <s v="_x0009_Alumbrado Público"/>
    <s v="E"/>
    <s v="Prestación de Servicios Públicos"/>
    <n v="3"/>
    <s v="TLAJO DINAMICO"/>
    <s v="GASTO CORRIENTE"/>
    <n v="3000"/>
    <s v="SERVICIOS GENERALES"/>
    <s v="26"/>
    <s v="SISTEMA DE ILUMINACIÓN PÚBLICA"/>
    <s v="358"/>
    <s v="Servicios de limpieza y manejo de desechos"/>
    <x v="64"/>
    <x v="64"/>
    <x v="0"/>
    <x v="0"/>
    <x v="64"/>
    <x v="8"/>
    <x v="8"/>
    <x v="12"/>
    <x v="12"/>
    <m/>
    <n v="0"/>
    <n v="0"/>
    <n v="0"/>
    <n v="0"/>
    <n v="0"/>
    <n v="0"/>
    <n v="0"/>
    <n v="0"/>
    <n v="0"/>
    <n v="1500000"/>
    <n v="1500000"/>
  </r>
  <r>
    <s v="529810250011"/>
    <n v="5"/>
    <s v="298"/>
    <s v="1"/>
    <s v="0"/>
    <s v="25"/>
    <s v="00"/>
    <n v="11"/>
    <s v="1.1-00-26"/>
    <s v="52981025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2000"/>
    <s v="MATERIALES Y SUMINISTROS"/>
    <s v="25"/>
    <s v="SERVICIO DE MANTENIMIENTO EN LOS ESPACIOS PÚBLICOS"/>
    <s v="298"/>
    <s v="Refacciones y accesorios menores de maquinaria y otros equipos"/>
    <x v="52"/>
    <x v="52"/>
    <x v="0"/>
    <x v="0"/>
    <x v="52"/>
    <x v="8"/>
    <x v="8"/>
    <x v="28"/>
    <x v="28"/>
    <s v="REFACCIONES Y ACCESORIOS MENORES DE MAQUINARIA Y OTROS EQUIPOS-RECURSOS FISCALES-SIN DESCRIPCIÓN PARA DESTINOS 00"/>
    <n v="500000"/>
    <n v="0"/>
    <n v="500000"/>
    <n v="0"/>
    <n v="0"/>
    <n v="0"/>
    <n v="0"/>
    <n v="0"/>
    <n v="500000"/>
    <n v="1785000"/>
    <n v="2285000"/>
  </r>
  <r>
    <s v="544110370011"/>
    <n v="5"/>
    <s v="441"/>
    <s v="1"/>
    <s v="0"/>
    <s v="37"/>
    <s v="00"/>
    <n v="11"/>
    <s v="1.1-00-26"/>
    <s v="544110370011"/>
    <s v="RECURSOS FISCALES 2026"/>
    <s v="01"/>
    <s v="Gobierno"/>
    <s v="0103"/>
    <s v="Coordinacion de la politica de gobierno"/>
    <s v="010304"/>
    <s v="_x0009_Función Pública"/>
    <s v="S"/>
    <s v="Subsidios sujetos a Reglas de Operación"/>
    <n v="2"/>
    <s v="TLAJO CERCANO"/>
    <s v="GASTO CORRIENTE"/>
    <n v="4000"/>
    <s v="TRANSFERENCIAS, ASIGNACIONES, SUBSIDIOS Y OTRAS AYUDAS"/>
    <s v="37"/>
    <s v="CHAMBA PARA TODAS Y TODOS"/>
    <s v="441"/>
    <s v="Ayudas sociales a personas"/>
    <x v="0"/>
    <x v="0"/>
    <x v="0"/>
    <x v="0"/>
    <x v="0"/>
    <x v="11"/>
    <x v="11"/>
    <x v="17"/>
    <x v="17"/>
    <s v="AYUDAS SOCIALES A PERSONAS-RECURSOS FISCALES-SIN DESCRIPCIÓN PARA DESTINOS 00"/>
    <n v="20000000"/>
    <n v="0"/>
    <n v="20000000"/>
    <n v="0"/>
    <n v="0"/>
    <n v="0"/>
    <n v="0"/>
    <n v="0"/>
    <n v="20000000"/>
    <n v="0"/>
    <n v="20000000"/>
  </r>
  <r>
    <s v="544110392811"/>
    <n v="5"/>
    <s v="441"/>
    <s v="1"/>
    <s v="0"/>
    <s v="39"/>
    <s v="28"/>
    <n v="11"/>
    <s v="1.1-00-26"/>
    <s v="544110392811"/>
    <s v="RECURSOS FISCALES 2026"/>
    <s v="01"/>
    <s v="Gobierno"/>
    <s v="0103"/>
    <s v="Coordinacion de la politica de gobierno"/>
    <s v="010304"/>
    <s v="_x0009_Función Pública"/>
    <s v="S"/>
    <s v="Subsidios sujetos a Reglas de Operación"/>
    <n v="2"/>
    <s v="TLAJO CERCANO"/>
    <s v="GASTO CORRIENTE"/>
    <n v="4000"/>
    <s v="TRANSFERENCIAS, ASIGNACIONES, SUBSIDIOS Y OTRAS AYUDAS"/>
    <s v="39"/>
    <s v="RENTA TU CASA"/>
    <s v="441"/>
    <s v="Ayudas sociales a personas"/>
    <x v="0"/>
    <x v="0"/>
    <x v="51"/>
    <x v="46"/>
    <x v="0"/>
    <x v="11"/>
    <x v="11"/>
    <x v="17"/>
    <x v="17"/>
    <s v="AYUDAS SOCIALES A PERSONAS-RECURSOS FISCALES-RENTA TU CASA"/>
    <n v="2000000"/>
    <n v="0"/>
    <n v="2000000"/>
    <n v="0"/>
    <n v="0"/>
    <n v="0"/>
    <n v="0"/>
    <n v="0"/>
    <n v="2000000"/>
    <n v="0"/>
    <n v="2000000"/>
  </r>
  <r>
    <s v="532610090011"/>
    <n v="5"/>
    <s v="326"/>
    <s v="1"/>
    <s v="0"/>
    <s v="09"/>
    <s v="00"/>
    <n v="11"/>
    <s v="1.1-00-26"/>
    <s v="5326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26"/>
    <s v="Arrendamiento de maquinaria, otros equipos y herramientas"/>
    <x v="130"/>
    <x v="118"/>
    <x v="0"/>
    <x v="0"/>
    <x v="120"/>
    <x v="6"/>
    <x v="6"/>
    <x v="8"/>
    <x v="8"/>
    <s v="ARRENDAMIENTO DE MAQUINARIA, OTROS EQUIPOS Y HERRAMIENTAS-RECURSOS FISCALES-SIN DESCRIPCIÓN PARA DESTINOS 00"/>
    <n v="109386058.3"/>
    <n v="12000000"/>
    <n v="121386058.3"/>
    <n v="0"/>
    <n v="111421484.06999999"/>
    <n v="0"/>
    <n v="0"/>
    <n v="0"/>
    <n v="121386058.3"/>
    <n v="2000000"/>
    <n v="123386058.3"/>
  </r>
  <r>
    <s v="544110412711"/>
    <n v="5"/>
    <s v="441"/>
    <s v="1"/>
    <s v="0"/>
    <s v="41"/>
    <s v="27"/>
    <n v="11"/>
    <s v="1.1-00-26"/>
    <s v="544110412711"/>
    <s v="RECURSOS FISCALES 2026"/>
    <s v="01"/>
    <s v="Gobierno"/>
    <s v="0103"/>
    <s v="Coordinacion de la politica de gobierno"/>
    <s v="010304"/>
    <s v="_x0009_Función Pública"/>
    <s v="S"/>
    <s v="Subsidios sujetos a Reglas de Operación"/>
    <n v="2"/>
    <s v="TLAJO CERCANO"/>
    <s v="GASTO CORRIENTE"/>
    <n v="4000"/>
    <s v="TRANSFERENCIAS, ASIGNACIONES, SUBSIDIOS Y OTRAS AYUDAS"/>
    <s v="41"/>
    <s v="SIEMPRE POR TU EDUCACIÓN"/>
    <s v="441"/>
    <s v="Ayudas sociales a personas"/>
    <x v="0"/>
    <x v="0"/>
    <x v="52"/>
    <x v="47"/>
    <x v="0"/>
    <x v="11"/>
    <x v="11"/>
    <x v="17"/>
    <x v="17"/>
    <s v="AYUDAS SOCIALES A PERSONAS-RECURSOS FISCALES-ESTUDIANTES DE SECUNDARIA"/>
    <n v="12000000"/>
    <n v="0"/>
    <n v="12000000"/>
    <n v="0"/>
    <n v="0"/>
    <n v="0"/>
    <n v="0"/>
    <n v="0"/>
    <n v="12000000"/>
    <n v="0"/>
    <n v="12000000"/>
  </r>
  <r>
    <s v="544110417511"/>
    <n v="5"/>
    <s v="441"/>
    <s v="1"/>
    <s v="0"/>
    <s v="41"/>
    <s v="75"/>
    <n v="11"/>
    <s v="1.1-00-26"/>
    <s v="544110417511"/>
    <s v="RECURSOS FISCALES 2026"/>
    <s v="01"/>
    <s v="Gobierno"/>
    <s v="0103"/>
    <s v="Coordinacion de la politica de gobierno"/>
    <s v="010304"/>
    <s v="_x0009_Función Pública"/>
    <s v="S"/>
    <s v="Subsidios sujetos a Reglas de Operación"/>
    <n v="2"/>
    <s v="TLAJO CERCANO"/>
    <s v="GASTO CORRIENTE"/>
    <n v="4000"/>
    <s v="TRANSFERENCIAS, ASIGNACIONES, SUBSIDIOS Y OTRAS AYUDAS"/>
    <s v="41"/>
    <s v="SIEMPRE POR TU EDUCACIÓN"/>
    <s v="441"/>
    <s v="Ayudas sociales a personas"/>
    <x v="0"/>
    <x v="0"/>
    <x v="53"/>
    <x v="48"/>
    <x v="0"/>
    <x v="11"/>
    <x v="11"/>
    <x v="17"/>
    <x v="17"/>
    <s v="AYUDAS SOCIALES A PERSONAS-RECURSOS FISCALES-CHIP"/>
    <n v="0"/>
    <n v="6000000"/>
    <n v="6000000"/>
    <n v="0"/>
    <n v="0"/>
    <n v="0"/>
    <n v="0"/>
    <n v="0"/>
    <n v="6000000"/>
    <n v="0"/>
    <n v="6000000"/>
  </r>
  <r>
    <s v="544210383111"/>
    <n v="5"/>
    <s v="442"/>
    <s v="1"/>
    <s v="0"/>
    <s v="38"/>
    <s v="31"/>
    <n v="11"/>
    <s v="1.1-00-26"/>
    <s v="544210383111"/>
    <s v="RECURSOS FISCALES 2026"/>
    <s v="01"/>
    <s v="Gobierno"/>
    <s v="0103"/>
    <s v="Coordinacion de la politica de gobierno"/>
    <s v="010304"/>
    <s v="_x0009_Función Pública"/>
    <s v="S"/>
    <s v="Subsidios sujetos a Reglas de Operación"/>
    <n v="2"/>
    <s v="TLAJO CERCANO"/>
    <s v="GASTO CORRIENTE"/>
    <n v="4000"/>
    <s v="TRANSFERENCIAS, ASIGNACIONES, SUBSIDIOS Y OTRAS AYUDAS"/>
    <s v="38"/>
    <s v="EDUCACIÓN SIEMPRE AL DIA"/>
    <s v="442"/>
    <s v="Becas y otras ayudas para programas de capacitación"/>
    <x v="131"/>
    <x v="119"/>
    <x v="54"/>
    <x v="49"/>
    <x v="121"/>
    <x v="11"/>
    <x v="11"/>
    <x v="17"/>
    <x v="17"/>
    <s v="BECAS Y OTRAS AYUDAS PARA PROGRAMAS DE CAPACITACIÓN-RECURSOS FISCALES-ABC"/>
    <n v="200000"/>
    <n v="0"/>
    <n v="200000"/>
    <n v="0"/>
    <n v="0"/>
    <n v="0"/>
    <n v="0"/>
    <n v="0"/>
    <n v="200000"/>
    <n v="0"/>
    <n v="200000"/>
  </r>
  <r>
    <s v="521710420011"/>
    <n v="5"/>
    <s v="217"/>
    <s v="1"/>
    <s v="0"/>
    <s v="42"/>
    <s v="00"/>
    <n v="11"/>
    <s v="1.1-00-26"/>
    <s v="52171042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1"/>
    <s v="TLAJO DE PAZ"/>
    <s v="GASTO CORRIENTE"/>
    <n v="2000"/>
    <s v="MATERIALES Y SUMINISTROS"/>
    <s v="42"/>
    <s v="TALLERES COMUNITARIOS DE PREVENCIÓN DE LAS VIOLENCIAS"/>
    <s v="217"/>
    <s v="Materiales y útiles de enseñanza"/>
    <x v="132"/>
    <x v="120"/>
    <x v="0"/>
    <x v="0"/>
    <x v="122"/>
    <x v="11"/>
    <x v="11"/>
    <x v="24"/>
    <x v="24"/>
    <s v="MATERIALES Y ÚTILES DE ENSEÑANZA-RECURSOS FISCALES-SIN DESCRIPCIÓN PARA DESTINOS 00"/>
    <n v="200000"/>
    <n v="0"/>
    <n v="200000"/>
    <n v="0"/>
    <n v="0"/>
    <n v="0"/>
    <n v="0"/>
    <n v="0"/>
    <n v="200000"/>
    <n v="0"/>
    <n v="200000"/>
  </r>
  <r>
    <s v="544110790011"/>
    <n v="5"/>
    <s v="441"/>
    <s v="1"/>
    <s v="0"/>
    <n v="79"/>
    <s v="00"/>
    <n v="11"/>
    <s v="1.1-00-26"/>
    <e v="#N/A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4000"/>
    <s v="TRANSFERENCIAS, ASIGNACIONES, SUBSIDIOS Y OTRAS AYUDAS"/>
    <n v="79"/>
    <s v="PROGRAMA MUNICIPAL DE ROBOTICA EDUCATIVA Y DESARROLLO TECNOLOGICO DE EDUCACIÓN BASICA"/>
    <n v="441"/>
    <s v="Ayudas sociales a personas"/>
    <x v="0"/>
    <x v="0"/>
    <x v="0"/>
    <x v="0"/>
    <x v="0"/>
    <x v="11"/>
    <x v="11"/>
    <x v="37"/>
    <x v="37"/>
    <m/>
    <n v="0"/>
    <n v="0"/>
    <n v="0"/>
    <n v="0"/>
    <n v="0"/>
    <n v="0"/>
    <n v="0"/>
    <n v="0"/>
    <n v="0"/>
    <n v="2000000"/>
    <n v="2000000"/>
  </r>
  <r>
    <s v="538210420011"/>
    <n v="5"/>
    <s v="382"/>
    <s v="1"/>
    <s v="0"/>
    <s v="42"/>
    <s v="00"/>
    <n v="11"/>
    <s v="1.1-00-26"/>
    <s v="53821042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1"/>
    <s v="TLAJO DE PAZ"/>
    <s v="GASTO CORRIENTE"/>
    <n v="3000"/>
    <s v="SERVICIOS GENERALES"/>
    <s v="42"/>
    <s v="TALLERES COMUNITARIOS DE PREVENCIÓN DE LAS VIOLENCIAS"/>
    <s v="382"/>
    <s v="Gastos de orden social y cultural"/>
    <x v="65"/>
    <x v="65"/>
    <x v="0"/>
    <x v="0"/>
    <x v="65"/>
    <x v="11"/>
    <x v="11"/>
    <x v="24"/>
    <x v="24"/>
    <s v="GASTOS DE ORDEN  SOCIAL Y CULTURAL-RECURSOS FISCALES-SIN DESCRIPCIÓN PARA DESTINOS 00"/>
    <n v="1500000"/>
    <n v="0"/>
    <n v="1500000"/>
    <n v="1223800"/>
    <n v="0"/>
    <n v="0"/>
    <n v="0"/>
    <n v="0"/>
    <n v="276200"/>
    <n v="0"/>
    <n v="1500000"/>
  </r>
  <r>
    <s v="556710420011"/>
    <n v="5"/>
    <s v="567"/>
    <s v="1"/>
    <s v="0"/>
    <s v="42"/>
    <s v="00"/>
    <n v="11"/>
    <s v="1.1-00-26"/>
    <s v="55671042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1"/>
    <s v="TLAJO DE PAZ"/>
    <s v="GASTO DE CAPITAL"/>
    <n v="5000"/>
    <s v="BIENES MUEBLES, INMUEBLES E INTANGIBLES"/>
    <s v="42"/>
    <s v="TALLERES COMUNITARIOS DE PREVENCIÓN DE LAS VIOLENCIAS"/>
    <s v="567"/>
    <s v="Herramientas y máquinas-herramienta"/>
    <x v="97"/>
    <x v="96"/>
    <x v="0"/>
    <x v="0"/>
    <x v="97"/>
    <x v="11"/>
    <x v="11"/>
    <x v="24"/>
    <x v="24"/>
    <s v="HERRAMIENTAS Y MÁQUINAS-HERRAMIENTA-RECURSOS FISCALES-SIN DESCRIPCIÓN PARA DESTINOS 00"/>
    <n v="150000"/>
    <n v="0"/>
    <n v="150000"/>
    <n v="0"/>
    <n v="0"/>
    <n v="0"/>
    <n v="0"/>
    <n v="0"/>
    <n v="150000"/>
    <n v="0"/>
    <n v="150000"/>
  </r>
  <r>
    <s v="524110430011"/>
    <n v="5"/>
    <s v="241"/>
    <s v="1"/>
    <s v="0"/>
    <s v="43"/>
    <s v="00"/>
    <n v="11"/>
    <s v="1.1-00-26"/>
    <s v="524110430011"/>
    <s v="RECURSOS FISCALES 2026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CORRIENTE"/>
    <n v="2000"/>
    <s v="MATERIALES Y SUMINISTROS"/>
    <s v="43"/>
    <s v="OPERACIÓN EFICIENTE DE INFRAESTRUCTURA HIDRICA"/>
    <s v="241"/>
    <s v="Productos minerales no metálicos"/>
    <x v="47"/>
    <x v="47"/>
    <x v="0"/>
    <x v="0"/>
    <x v="47"/>
    <x v="9"/>
    <x v="9"/>
    <x v="39"/>
    <x v="39"/>
    <s v="PRODUCTOS MINERALES NO METÁLICOS-RECURSOS FISCALES-SIN DESCRIPCIÓN PARA DESTINOS 00"/>
    <n v="50000"/>
    <n v="0"/>
    <n v="50000"/>
    <n v="0"/>
    <n v="0"/>
    <n v="0"/>
    <n v="0"/>
    <n v="0"/>
    <n v="50000"/>
    <n v="0"/>
    <n v="50000"/>
  </r>
  <r>
    <s v="533410200011"/>
    <n v="5"/>
    <s v="334"/>
    <s v="1"/>
    <s v="0"/>
    <s v="20"/>
    <s v="00"/>
    <n v="11"/>
    <s v="1.1-00-26"/>
    <e v="#N/A"/>
    <s v="RECURSOS FISCALES 2026"/>
    <s v="01"/>
    <s v="Gobierno"/>
    <s v="0107"/>
    <s v="Asuntos de orden público y de seguridad interior"/>
    <s v="010701"/>
    <s v="_x0009_Policía"/>
    <s v="E"/>
    <s v="Prestación de Servicios Públicos"/>
    <n v="1"/>
    <s v="TLAJO DE PAZ"/>
    <s v="GASTO CORRIENTE"/>
    <n v="3000"/>
    <s v="SERVICIOS GENERALES"/>
    <s v="20"/>
    <s v="CAPACITACIONES Y RECLUTAMIENTO DE ELEMENTOS"/>
    <s v="334"/>
    <s v="Servicios de capacitación"/>
    <x v="41"/>
    <x v="41"/>
    <x v="0"/>
    <x v="0"/>
    <x v="41"/>
    <x v="2"/>
    <x v="2"/>
    <x v="22"/>
    <x v="22"/>
    <m/>
    <n v="0"/>
    <n v="0"/>
    <n v="0"/>
    <n v="0"/>
    <n v="0"/>
    <n v="0"/>
    <n v="0"/>
    <n v="0"/>
    <n v="0"/>
    <n v="2400000"/>
    <n v="2400000"/>
  </r>
  <r>
    <s v="533310780011"/>
    <n v="5"/>
    <s v="333"/>
    <s v="1"/>
    <s v="0"/>
    <n v="78"/>
    <s v="00"/>
    <n v="11"/>
    <s v="1.1-00-26"/>
    <e v="#N/A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6"/>
    <s v="TLAJO A FUTURO"/>
    <s v="GASTO CORRIENTE"/>
    <n v="3000"/>
    <s v="SERVICIOS GENERALES"/>
    <n v="78"/>
    <s v="COORDINACIÓN GENERAL DE GESTIÓN DEL TERRITORIO Y OBRAS PÚBLICAS"/>
    <n v="333"/>
    <s v="Servicios de consultoría administrativa, procesos, técnica y en tecnologías de la información"/>
    <x v="133"/>
    <x v="24"/>
    <x v="0"/>
    <x v="0"/>
    <x v="24"/>
    <x v="9"/>
    <x v="9"/>
    <x v="40"/>
    <x v="30"/>
    <m/>
    <n v="0"/>
    <n v="0"/>
    <n v="0"/>
    <n v="0"/>
    <n v="0"/>
    <n v="0"/>
    <n v="0"/>
    <n v="0"/>
    <n v="0"/>
    <n v="2600000"/>
    <n v="2600000"/>
  </r>
  <r>
    <s v="524210430011"/>
    <n v="5"/>
    <s v="242"/>
    <s v="1"/>
    <s v="0"/>
    <s v="43"/>
    <s v="00"/>
    <n v="11"/>
    <s v="1.1-00-26"/>
    <s v="524210430011"/>
    <s v="RECURSOS FISCALES 2026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CORRIENTE"/>
    <n v="2000"/>
    <s v="MATERIALES Y SUMINISTROS"/>
    <s v="43"/>
    <s v="OPERACIÓN EFICIENTE DE INFRAESTRUCTURA HIDRICA"/>
    <s v="242"/>
    <s v="Cemento y productos de concreto"/>
    <x v="48"/>
    <x v="48"/>
    <x v="0"/>
    <x v="0"/>
    <x v="48"/>
    <x v="9"/>
    <x v="9"/>
    <x v="39"/>
    <x v="39"/>
    <s v="CEMENTO Y PRODUCTOS DE CONCRETO-RECURSOS FISCALES-SIN DESCRIPCIÓN PARA DESTINOS 00"/>
    <n v="900000"/>
    <n v="0"/>
    <n v="900000"/>
    <n v="891811.48"/>
    <n v="0"/>
    <n v="0"/>
    <n v="0"/>
    <n v="0"/>
    <n v="8188.5200000000186"/>
    <n v="0"/>
    <n v="900000"/>
  </r>
  <r>
    <s v="524610430011"/>
    <n v="5"/>
    <s v="246"/>
    <s v="1"/>
    <s v="0"/>
    <s v="43"/>
    <s v="00"/>
    <n v="11"/>
    <s v="1.1-00-26"/>
    <s v="524610430011"/>
    <s v="RECURSOS FISCALES 2026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CORRIENTE"/>
    <n v="2000"/>
    <s v="MATERIALES Y SUMINISTROS"/>
    <s v="43"/>
    <s v="OPERACIÓN EFICIENTE DE INFRAESTRUCTURA HIDRICA"/>
    <s v="246"/>
    <s v="Material eléctrico y electrónico"/>
    <x v="16"/>
    <x v="16"/>
    <x v="0"/>
    <x v="0"/>
    <x v="16"/>
    <x v="9"/>
    <x v="9"/>
    <x v="39"/>
    <x v="39"/>
    <s v="MATERIAL ELÉCTRICO Y ELECTRÓNICO-RECURSOS FISCALES-SIN DESCRIPCIÓN PARA DESTINOS 00"/>
    <n v="1000000"/>
    <n v="0"/>
    <n v="1000000"/>
    <n v="0"/>
    <n v="0"/>
    <n v="0"/>
    <n v="0"/>
    <n v="0"/>
    <n v="1000000"/>
    <n v="0"/>
    <n v="1000000"/>
  </r>
  <r>
    <s v="524710430011"/>
    <n v="5"/>
    <s v="247"/>
    <s v="1"/>
    <s v="0"/>
    <s v="43"/>
    <s v="00"/>
    <n v="11"/>
    <s v="1.1-00-26"/>
    <s v="524710430011"/>
    <s v="RECURSOS FISCALES 2026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CORRIENTE"/>
    <n v="2000"/>
    <s v="MATERIALES Y SUMINISTROS"/>
    <s v="43"/>
    <s v="OPERACIÓN EFICIENTE DE INFRAESTRUCTURA HIDRICA"/>
    <s v="247"/>
    <s v="Artículos metálicos para la construcción"/>
    <x v="17"/>
    <x v="17"/>
    <x v="0"/>
    <x v="0"/>
    <x v="17"/>
    <x v="9"/>
    <x v="9"/>
    <x v="39"/>
    <x v="39"/>
    <s v="ARTÍCULOS METÁLICOS PARA LA CONSTRUCCIÓN-RECURSOS FISCALES-SIN DESCRIPCIÓN PARA DESTINOS 00"/>
    <n v="2500000"/>
    <n v="0"/>
    <n v="2500000"/>
    <n v="0"/>
    <n v="0"/>
    <n v="0"/>
    <n v="0"/>
    <n v="0"/>
    <n v="2500000"/>
    <n v="0"/>
    <n v="2500000"/>
  </r>
  <r>
    <s v="525110430011"/>
    <n v="5"/>
    <s v="251"/>
    <s v="1"/>
    <s v="0"/>
    <s v="43"/>
    <s v="00"/>
    <n v="11"/>
    <s v="1.1-00-26"/>
    <s v="525110430011"/>
    <s v="RECURSOS FISCALES 2026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CORRIENTE"/>
    <n v="2000"/>
    <s v="MATERIALES Y SUMINISTROS"/>
    <s v="43"/>
    <s v="OPERACIÓN EFICIENTE DE INFRAESTRUCTURA HIDRICA"/>
    <s v="251"/>
    <s v="Productos químicos básicos"/>
    <x v="134"/>
    <x v="121"/>
    <x v="0"/>
    <x v="0"/>
    <x v="123"/>
    <x v="9"/>
    <x v="9"/>
    <x v="39"/>
    <x v="39"/>
    <s v="PRODUCTOS QUÍMICOS BÁSICOS-RECURSOS FISCALES-SIN DESCRIPCIÓN PARA DESTINOS 00"/>
    <n v="2000000"/>
    <n v="0"/>
    <n v="2000000"/>
    <n v="0"/>
    <n v="1911297.37"/>
    <n v="0"/>
    <n v="0"/>
    <n v="0"/>
    <n v="2000000"/>
    <n v="0"/>
    <n v="2000000"/>
  </r>
  <r>
    <s v="525610430011"/>
    <n v="5"/>
    <s v="256"/>
    <s v="1"/>
    <s v="0"/>
    <s v="43"/>
    <s v="00"/>
    <n v="11"/>
    <s v="1.1-00-26"/>
    <s v="525610430011"/>
    <s v="RECURSOS FISCALES 2026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CORRIENTE"/>
    <n v="2000"/>
    <s v="MATERIALES Y SUMINISTROS"/>
    <s v="43"/>
    <s v="OPERACIÓN EFICIENTE DE INFRAESTRUCTURA HIDRICA"/>
    <s v="256"/>
    <s v="Fibras sintéticas, hules, plásticos y derivados"/>
    <x v="135"/>
    <x v="122"/>
    <x v="0"/>
    <x v="0"/>
    <x v="124"/>
    <x v="9"/>
    <x v="9"/>
    <x v="39"/>
    <x v="39"/>
    <s v="FIBRAS SINTÉTICAS, HULES PLÁSTICOS Y DERIVADOS-RECURSOS FISCALES-SIN DESCRIPCIÓN PARA DESTINOS 00"/>
    <n v="2500000"/>
    <n v="0"/>
    <n v="2500000"/>
    <n v="0"/>
    <n v="0"/>
    <n v="0"/>
    <n v="0"/>
    <n v="0"/>
    <n v="2500000"/>
    <n v="0"/>
    <n v="2500000"/>
  </r>
  <r>
    <s v="527210430011"/>
    <n v="5"/>
    <s v="272"/>
    <s v="1"/>
    <s v="0"/>
    <s v="43"/>
    <s v="00"/>
    <n v="11"/>
    <s v="1.1-00-26"/>
    <s v="527210430011"/>
    <s v="RECURSOS FISCALES 2026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CORRIENTE"/>
    <n v="2000"/>
    <s v="MATERIALES Y SUMINISTROS"/>
    <s v="43"/>
    <s v="OPERACIÓN EFICIENTE DE INFRAESTRUCTURA HIDRICA"/>
    <s v="272"/>
    <s v="Prendas de seguridad y protección personal"/>
    <x v="18"/>
    <x v="18"/>
    <x v="0"/>
    <x v="0"/>
    <x v="18"/>
    <x v="9"/>
    <x v="9"/>
    <x v="39"/>
    <x v="39"/>
    <s v="PRENDAS DE SEGURIDAD Y PROTECCIÓN PERSONAL-RECURSOS FISCALES-SIN DESCRIPCIÓN PARA DESTINOS 00"/>
    <n v="400000"/>
    <n v="0"/>
    <n v="400000"/>
    <n v="385737.98"/>
    <n v="0"/>
    <n v="0"/>
    <n v="0"/>
    <n v="0"/>
    <n v="14262.020000000019"/>
    <n v="0"/>
    <n v="400000"/>
  </r>
  <r>
    <s v="529110430011"/>
    <n v="5"/>
    <s v="291"/>
    <s v="1"/>
    <s v="0"/>
    <s v="43"/>
    <s v="00"/>
    <n v="11"/>
    <s v="1.1-00-26"/>
    <s v="529110430011"/>
    <s v="RECURSOS FISCALES 2026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CORRIENTE"/>
    <n v="2000"/>
    <s v="MATERIALES Y SUMINISTROS"/>
    <s v="43"/>
    <s v="OPERACIÓN EFICIENTE DE INFRAESTRUCTURA HIDRICA"/>
    <s v="291"/>
    <s v="Herramientas menores"/>
    <x v="19"/>
    <x v="19"/>
    <x v="0"/>
    <x v="0"/>
    <x v="19"/>
    <x v="9"/>
    <x v="9"/>
    <x v="39"/>
    <x v="39"/>
    <s v="HERRAMIENTAS MENORES-RECURSOS FISCALES-SIN DESCRIPCIÓN PARA DESTINOS 00"/>
    <n v="500000"/>
    <n v="0"/>
    <n v="500000"/>
    <n v="0"/>
    <n v="0"/>
    <n v="0"/>
    <n v="0"/>
    <n v="0"/>
    <n v="500000"/>
    <n v="0"/>
    <n v="500000"/>
  </r>
  <r>
    <s v="529810430011"/>
    <n v="5"/>
    <s v="298"/>
    <s v="1"/>
    <s v="0"/>
    <s v="43"/>
    <s v="00"/>
    <n v="11"/>
    <s v="1.1-00-26"/>
    <s v="529810430011"/>
    <s v="RECURSOS FISCALES 2026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CORRIENTE"/>
    <n v="2000"/>
    <s v="MATERIALES Y SUMINISTROS"/>
    <s v="43"/>
    <s v="OPERACIÓN EFICIENTE DE INFRAESTRUCTURA HIDRICA"/>
    <s v="298"/>
    <s v="Refacciones y accesorios menores de maquinaria y otros equipos"/>
    <x v="52"/>
    <x v="52"/>
    <x v="0"/>
    <x v="0"/>
    <x v="52"/>
    <x v="9"/>
    <x v="9"/>
    <x v="39"/>
    <x v="39"/>
    <s v="REFACCIONES Y ACCESORIOS MENORES DE MAQUINARIA Y OTROS EQUIPOS-RECURSOS FISCALES-SIN DESCRIPCIÓN PARA DESTINOS 00"/>
    <n v="500000"/>
    <n v="0"/>
    <n v="500000"/>
    <n v="499653.76"/>
    <n v="0"/>
    <n v="0"/>
    <n v="0"/>
    <n v="0"/>
    <n v="346.23999999999069"/>
    <n v="0"/>
    <n v="500000"/>
  </r>
  <r>
    <s v="531110430011"/>
    <n v="5"/>
    <s v="311"/>
    <s v="1"/>
    <s v="0"/>
    <s v="43"/>
    <s v="00"/>
    <n v="11"/>
    <s v="1.1-00-26"/>
    <s v="531110430011"/>
    <s v="RECURSOS FISCALES 2026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CORRIENTE"/>
    <n v="3000"/>
    <s v="SERVICIOS GENERALES"/>
    <s v="43"/>
    <s v="OPERACIÓN EFICIENTE DE INFRAESTRUCTURA HIDRICA"/>
    <s v="311"/>
    <s v="Energía eléctrica"/>
    <x v="53"/>
    <x v="53"/>
    <x v="0"/>
    <x v="0"/>
    <x v="53"/>
    <x v="9"/>
    <x v="9"/>
    <x v="39"/>
    <x v="39"/>
    <s v="ENERGÍA ELÉCTRICA-RECURSOS FISCALES-SIN DESCRIPCIÓN PARA DESTINOS 00"/>
    <n v="43803489.270000003"/>
    <n v="201121269.78"/>
    <n v="244924759.05000001"/>
    <n v="39710177.009999998"/>
    <n v="58222890.990000002"/>
    <n v="40814490"/>
    <n v="40814490"/>
    <n v="40814490"/>
    <n v="205214582.04000002"/>
    <n v="0"/>
    <n v="244924759.05000001"/>
  </r>
  <r>
    <s v="531112430025"/>
    <n v="5"/>
    <s v="311"/>
    <s v="1"/>
    <s v="2"/>
    <s v="43"/>
    <s v="00"/>
    <n v="25"/>
    <s v="2.5-02-26"/>
    <s v="531112430025"/>
    <s v="FONDO DE APORTACIONES AL FORTALECIMIENTO MUNICIPAL 2026 (FORTAMUN)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CORRIENTE"/>
    <n v="3000"/>
    <s v="SERVICIOS GENERALES"/>
    <s v="43"/>
    <s v="OPERACIÓN EFICIENTE DE INFRAESTRUCTURA HIDRICA"/>
    <s v="311"/>
    <s v="Energía eléctrica"/>
    <x v="53"/>
    <x v="53"/>
    <x v="0"/>
    <x v="0"/>
    <x v="53"/>
    <x v="9"/>
    <x v="9"/>
    <x v="39"/>
    <x v="39"/>
    <s v="ENERGÍA ELÉCTRICA-RECURSOS FEDERALES-SIN DESCRIPCIÓN PARA DESTINOS 00"/>
    <n v="164121269.78"/>
    <n v="-164121269.78"/>
    <n v="0"/>
    <n v="0"/>
    <n v="0"/>
    <n v="0"/>
    <n v="0"/>
    <n v="0"/>
    <n v="0"/>
    <n v="0"/>
    <n v="0"/>
  </r>
  <r>
    <s v="542110680011"/>
    <n v="5"/>
    <s v="421"/>
    <s v="1"/>
    <s v="0"/>
    <s v="68"/>
    <s v="00"/>
    <n v="11"/>
    <s v="1.1-00-26"/>
    <s v="542110680011"/>
    <s v="RECURSOS FISCALES 2026"/>
    <s v="02"/>
    <s v="Desarrollo Social"/>
    <s v="0204"/>
    <s v="Recreacion, cultura y otras manifestaciones sociales"/>
    <s v="020401"/>
    <s v="_x0009_Deporte y Recreación"/>
    <s v="E"/>
    <s v="Prestación de Servicios Públicos"/>
    <n v="2"/>
    <s v="TLAJO CERCANO"/>
    <s v="GASTO CORRIENTE"/>
    <n v="4000"/>
    <s v="TRANSFERENCIAS, ASIGNACIONES, SUBSIDIOS Y OTRAS AYUDAS"/>
    <s v="68"/>
    <s v="ACTIVIDADES DEPORTIVAS Y RECREATIVAS EN EL MUNICIPIO"/>
    <s v="421"/>
    <s v="Transferencias otorgadas a entidades paraestatales no empresariales y no financieras"/>
    <x v="43"/>
    <x v="43"/>
    <x v="0"/>
    <x v="0"/>
    <x v="43"/>
    <x v="13"/>
    <x v="13"/>
    <x v="41"/>
    <x v="40"/>
    <s v="TRANSFERENCIAS OTORGADAS A ENTIDADES PARAESTATALES NO EMPRESARIALES Y NO FINANCIERAS-RECURSOS FISCALES-SIN DESCRIPCIÓN PARA DESTINOS 00"/>
    <n v="20803650"/>
    <n v="0"/>
    <n v="20803650"/>
    <n v="0"/>
    <n v="0"/>
    <n v="1778001.05"/>
    <n v="3557160.02"/>
    <n v="3557160.02"/>
    <n v="20803650"/>
    <n v="3000000"/>
    <n v="23803650"/>
  </r>
  <r>
    <s v="533110430011"/>
    <n v="5"/>
    <s v="331"/>
    <s v="1"/>
    <s v="0"/>
    <s v="43"/>
    <s v="00"/>
    <n v="11"/>
    <s v="1.1-00-26"/>
    <s v="533110430011"/>
    <s v="RECURSOS FISCALES 2026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CORRIENTE"/>
    <n v="3000"/>
    <s v="SERVICIOS GENERALES"/>
    <s v="43"/>
    <s v="OPERACIÓN EFICIENTE DE INFRAESTRUCTURA HIDRICA"/>
    <s v="331"/>
    <s v="Servicios legales, de contabilidad, auditoría y relacionados"/>
    <x v="8"/>
    <x v="8"/>
    <x v="0"/>
    <x v="0"/>
    <x v="8"/>
    <x v="9"/>
    <x v="9"/>
    <x v="39"/>
    <x v="39"/>
    <s v="SERVICIOS LEGALES, DE CONTABILIDAD, AUDITORÍA Y RELACIONADOS-RECURSOS FISCALES-SIN DESCRIPCIÓN PARA DESTINOS 00"/>
    <n v="2000000"/>
    <n v="0"/>
    <n v="2000000"/>
    <n v="0"/>
    <n v="0"/>
    <n v="0"/>
    <n v="0"/>
    <n v="0"/>
    <n v="2000000"/>
    <n v="0"/>
    <n v="2000000"/>
  </r>
  <r>
    <s v="533210430011"/>
    <n v="5"/>
    <s v="332"/>
    <s v="1"/>
    <s v="0"/>
    <s v="43"/>
    <s v="00"/>
    <n v="11"/>
    <s v="1.1-00-26"/>
    <s v="533210430011"/>
    <s v="RECURSOS FISCALES 2026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CORRIENTE"/>
    <n v="3000"/>
    <s v="SERVICIOS GENERALES"/>
    <s v="43"/>
    <s v="OPERACIÓN EFICIENTE DE INFRAESTRUCTURA HIDRICA"/>
    <s v="332"/>
    <s v="Servicios de diseño, arquitectura, ingeniería y actividades relacionadas"/>
    <x v="136"/>
    <x v="123"/>
    <x v="0"/>
    <x v="0"/>
    <x v="125"/>
    <x v="9"/>
    <x v="9"/>
    <x v="39"/>
    <x v="39"/>
    <s v="SERVICIOS DE DISEÑO, ARQUITECTURA, INGENIERÍA Y ACTIVIDADES RELACIONADAS-RECURSOS FISCALES-SIN DESCRIPCIÓN PARA DESTINOS 00"/>
    <n v="8500000"/>
    <n v="0"/>
    <n v="8500000"/>
    <n v="0"/>
    <n v="0"/>
    <n v="0"/>
    <n v="0"/>
    <n v="0"/>
    <n v="8500000"/>
    <n v="0"/>
    <n v="8500000"/>
  </r>
  <r>
    <s v="535710430011"/>
    <n v="5"/>
    <s v="357"/>
    <s v="1"/>
    <s v="0"/>
    <s v="43"/>
    <s v="00"/>
    <n v="11"/>
    <s v="1.1-00-26"/>
    <s v="535710430011"/>
    <s v="RECURSOS FISCALES 2026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CORRIENTE"/>
    <n v="3000"/>
    <s v="SERVICIOS GENERALES"/>
    <s v="43"/>
    <s v="OPERACIÓN EFICIENTE DE INFRAESTRUCTURA HIDRICA"/>
    <s v="357"/>
    <s v="Instalación, reparación y mantenimiento de maquinaria, otros equipos y herramienta"/>
    <x v="31"/>
    <x v="31"/>
    <x v="0"/>
    <x v="0"/>
    <x v="31"/>
    <x v="9"/>
    <x v="9"/>
    <x v="39"/>
    <x v="39"/>
    <s v="INSTALACIÓN, REPARACIÓN Y MANTENIMIENTO DE MAQUINARIA, OTROS EQUIPOS Y HERRAMIENTA-RECURSOS FISCALES-SIN DESCRIPCIÓN PARA DESTINOS 00"/>
    <n v="170000000"/>
    <n v="0"/>
    <n v="170000000"/>
    <n v="53613631.090000004"/>
    <n v="82932456.469999999"/>
    <n v="0"/>
    <n v="0"/>
    <n v="0"/>
    <n v="116386368.91"/>
    <n v="0"/>
    <n v="170000000"/>
  </r>
  <r>
    <s v="535710433211"/>
    <n v="5"/>
    <s v="357"/>
    <s v="1"/>
    <s v="0"/>
    <s v="43"/>
    <s v="32"/>
    <n v="11"/>
    <s v="1.1-00-26"/>
    <s v="535710433211"/>
    <s v="RECURSOS FISCALES 2026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CORRIENTE"/>
    <n v="3000"/>
    <s v="SERVICIOS GENERALES"/>
    <s v="43"/>
    <s v="OPERACIÓN EFICIENTE DE INFRAESTRUCTURA HIDRICA"/>
    <s v="357"/>
    <s v="Instalación, reparación y mantenimiento de maquinaria, otros equipos y herramienta"/>
    <x v="31"/>
    <x v="31"/>
    <x v="55"/>
    <x v="50"/>
    <x v="31"/>
    <x v="9"/>
    <x v="9"/>
    <x v="39"/>
    <x v="39"/>
    <s v="INSTALACIÓN, REPARACIÓN Y MANTENIMIENTO DE MAQUINARIA, OTROS EQUIPOS Y HERRAMIENTA-RECURSOS FISCALES-CORRECTIVOS"/>
    <n v="0"/>
    <n v="30000000"/>
    <n v="30000000"/>
    <n v="30000000"/>
    <n v="0"/>
    <n v="0"/>
    <n v="0"/>
    <n v="0"/>
    <n v="0"/>
    <n v="0"/>
    <n v="30000000"/>
  </r>
  <r>
    <s v="535710433311"/>
    <n v="5"/>
    <s v="357"/>
    <s v="1"/>
    <s v="0"/>
    <s v="43"/>
    <s v="33"/>
    <n v="11"/>
    <s v="1.1-00-26"/>
    <s v="535710433311"/>
    <s v="RECURSOS FISCALES 2026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CORRIENTE"/>
    <n v="3000"/>
    <s v="SERVICIOS GENERALES"/>
    <s v="43"/>
    <s v="OPERACIÓN EFICIENTE DE INFRAESTRUCTURA HIDRICA"/>
    <s v="357"/>
    <s v="Instalación, reparación y mantenimiento de maquinaria, otros equipos y herramienta"/>
    <x v="31"/>
    <x v="31"/>
    <x v="56"/>
    <x v="51"/>
    <x v="31"/>
    <x v="9"/>
    <x v="9"/>
    <x v="39"/>
    <x v="39"/>
    <s v="INSTALACIÓN, REPARACIÓN Y MANTENIMIENTO DE MAQUINARIA, OTROS EQUIPOS Y HERRAMIENTA-RECURSOS FISCALES-CORRECTIVOS"/>
    <n v="50000000"/>
    <n v="30000000"/>
    <n v="80000000"/>
    <n v="20951401.539999999"/>
    <n v="0"/>
    <n v="0"/>
    <n v="0"/>
    <n v="0"/>
    <n v="59048598.460000001"/>
    <n v="0"/>
    <n v="80000000"/>
  </r>
  <r>
    <s v="535712433225"/>
    <n v="5"/>
    <s v="357"/>
    <s v="1"/>
    <s v="2"/>
    <s v="43"/>
    <s v="32"/>
    <n v="25"/>
    <s v="2.5-02-26"/>
    <s v="535712433225"/>
    <s v="FONDO DE APORTACIONES AL FORTALECIMIENTO MUNICIPAL 2026 (FORTAMUN)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CORRIENTE"/>
    <n v="3000"/>
    <s v="SERVICIOS GENERALES"/>
    <s v="43"/>
    <s v="OPERACIÓN EFICIENTE DE INFRAESTRUCTURA HIDRICA"/>
    <s v="357"/>
    <s v="Instalación, reparación y mantenimiento de maquinaria, otros equipos y herramienta"/>
    <x v="31"/>
    <x v="31"/>
    <x v="55"/>
    <x v="51"/>
    <x v="31"/>
    <x v="9"/>
    <x v="9"/>
    <x v="39"/>
    <x v="39"/>
    <s v="INSTALACIÓN, REPARACIÓN Y MANTENIMIENTO DE MAQUINARIA, OTROS EQUIPOS Y HERRAMIENTA-RECURSOS FEDERALES-CORRECTIVOS"/>
    <n v="50000000"/>
    <n v="-50000000"/>
    <n v="0"/>
    <n v="0"/>
    <n v="0"/>
    <n v="0"/>
    <n v="0"/>
    <n v="0"/>
    <n v="0"/>
    <n v="0"/>
    <n v="0"/>
  </r>
  <r>
    <s v="539220433411"/>
    <n v="5"/>
    <s v="392"/>
    <s v="2"/>
    <s v="0"/>
    <s v="43"/>
    <s v="34"/>
    <n v="11"/>
    <s v="1.1-00-26"/>
    <s v="539220433411"/>
    <s v="RECURSOS FISCALES 2026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CORRIENTE"/>
    <n v="3000"/>
    <s v="SERVICIOS GENERALES"/>
    <s v="43"/>
    <s v="OPERACIÓN EFICIENTE DE INFRAESTRUCTURA HIDRICA"/>
    <s v="392"/>
    <s v="Impuestos y derechos"/>
    <x v="42"/>
    <x v="42"/>
    <x v="57"/>
    <x v="52"/>
    <x v="66"/>
    <x v="9"/>
    <x v="9"/>
    <x v="39"/>
    <x v="39"/>
    <s v="IMPUESTOS Y DERECHOS-RECURSOS FISCALES-CNA"/>
    <n v="11200000"/>
    <n v="0"/>
    <n v="11200000"/>
    <n v="0"/>
    <n v="0"/>
    <n v="0"/>
    <n v="2695495"/>
    <n v="2695495"/>
    <n v="11200000"/>
    <n v="0"/>
    <n v="11200000"/>
  </r>
  <r>
    <s v="556610430011"/>
    <n v="5"/>
    <s v="566"/>
    <s v="1"/>
    <s v="0"/>
    <s v="43"/>
    <s v="00"/>
    <n v="11"/>
    <s v="1.1-00-26"/>
    <s v="556610430011"/>
    <s v="RECURSOS FISCALES 2026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DE CAPITAL"/>
    <n v="5000"/>
    <s v="BIENES MUEBLES, INMUEBLES E INTANGIBLES"/>
    <s v="43"/>
    <s v="OPERACIÓN EFICIENTE DE INFRAESTRUCTURA HIDRICA"/>
    <s v="566"/>
    <s v="Equipos de generación eléctrica, aparatos y accesorios eléctricos"/>
    <x v="111"/>
    <x v="71"/>
    <x v="0"/>
    <x v="0"/>
    <x v="111"/>
    <x v="9"/>
    <x v="9"/>
    <x v="39"/>
    <x v="39"/>
    <s v="EQUIPO DE GENERACIÓN ELÉCTRICA, APARATOS Y ACCESORIOS ELÉCTRICOS-RECURSOS FISCALES-SIN DESCRIPCIÓN PARA DESTINOS 00"/>
    <n v="0"/>
    <n v="5000000"/>
    <n v="5000000"/>
    <n v="4975331.34"/>
    <n v="0"/>
    <n v="0"/>
    <n v="0"/>
    <n v="0"/>
    <n v="24668.660000000149"/>
    <n v="0"/>
    <n v="5000000"/>
  </r>
  <r>
    <s v="544110443511"/>
    <n v="5"/>
    <s v="441"/>
    <s v="1"/>
    <s v="0"/>
    <s v="44"/>
    <s v="35"/>
    <n v="11"/>
    <s v="1.1-00-26"/>
    <s v="5441104435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6"/>
    <s v="TLAJO A FUTURO"/>
    <s v="GASTO CORRIENTE"/>
    <n v="4000"/>
    <s v="TRANSFERENCIAS, ASIGNACIONES, SUBSIDIOS Y OTRAS AYUDAS"/>
    <s v="44"/>
    <s v="PROGRAMA DE APOYO A PRODUCTORES LADRILLEROS"/>
    <s v="441"/>
    <s v="Ayudas sociales a personas"/>
    <x v="0"/>
    <x v="0"/>
    <x v="58"/>
    <x v="53"/>
    <x v="0"/>
    <x v="9"/>
    <x v="9"/>
    <x v="42"/>
    <x v="41"/>
    <s v="AYUDAS SOCIALES A PERSONAS-RECURSOS FISCALES-PROGRAMA DE APOYO A LADRILLEROS"/>
    <n v="400000"/>
    <n v="70000"/>
    <n v="470000"/>
    <n v="0"/>
    <n v="0"/>
    <n v="0"/>
    <n v="0"/>
    <n v="0"/>
    <n v="470000"/>
    <n v="0"/>
    <n v="470000"/>
  </r>
  <r>
    <s v="557810450011"/>
    <n v="5"/>
    <s v="578"/>
    <s v="1"/>
    <s v="0"/>
    <s v="45"/>
    <s v="00"/>
    <n v="11"/>
    <s v="1.1-00-26"/>
    <s v="55781045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6"/>
    <s v="TLAJO A FUTURO"/>
    <s v="GASTO DE CAPITAL"/>
    <n v="5000"/>
    <s v="BIENES MUEBLES, INMUEBLES E INTANGIBLES"/>
    <s v="45"/>
    <s v="PLAN DE MANEJO Y CONSERVACIÓN PARA LAS ESPECIES ARBOREAS"/>
    <s v="578"/>
    <s v="ÁRBOLES Y PLANTAS"/>
    <x v="137"/>
    <x v="124"/>
    <x v="0"/>
    <x v="0"/>
    <x v="126"/>
    <x v="9"/>
    <x v="9"/>
    <x v="42"/>
    <x v="41"/>
    <s v="ÁRBOLES Y PLANTAS-RECURSOS FISCALES-SIN DESCRIPCIÓN PARA DESTINOS 00"/>
    <n v="200000"/>
    <n v="0"/>
    <n v="200000"/>
    <n v="0"/>
    <n v="0"/>
    <n v="0"/>
    <n v="0"/>
    <n v="0"/>
    <n v="200000"/>
    <n v="0"/>
    <n v="200000"/>
  </r>
  <r>
    <s v="561210460011"/>
    <n v="5"/>
    <s v="612"/>
    <s v="1"/>
    <s v="0"/>
    <s v="46"/>
    <s v="00"/>
    <n v="11"/>
    <s v="1.1-00-26"/>
    <s v="561210460011"/>
    <s v="RECURSOS FISCALES 2026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6"/>
    <s v="OBRAS MULTIANUALES"/>
    <s v="612"/>
    <s v="Edificación no habitacional"/>
    <x v="138"/>
    <x v="125"/>
    <x v="0"/>
    <x v="0"/>
    <x v="127"/>
    <x v="9"/>
    <x v="9"/>
    <x v="13"/>
    <x v="13"/>
    <s v="EDIFICACIÓN NO  HABITACIONAL-RECURSOS FISCALES-SIN DESCRIPCIÓN PARA DESTINOS 00"/>
    <n v="221450365.80000001"/>
    <n v="0"/>
    <n v="221450365.80000001"/>
    <n v="0"/>
    <n v="221450365.80000001"/>
    <n v="0"/>
    <n v="0"/>
    <n v="0"/>
    <n v="221450365.80000001"/>
    <n v="0"/>
    <n v="221450365.80000001"/>
  </r>
  <r>
    <s v="561210463611"/>
    <n v="5"/>
    <s v="612"/>
    <s v="1"/>
    <s v="0"/>
    <s v="46"/>
    <s v="36"/>
    <n v="11"/>
    <s v="1.1-00-26"/>
    <s v="561210463611"/>
    <s v="RECURSOS FISCALES 2026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6"/>
    <s v="OBRAS MULTIANUALES"/>
    <s v="612"/>
    <s v="Edificación no habitacional"/>
    <x v="138"/>
    <x v="125"/>
    <x v="59"/>
    <x v="54"/>
    <x v="127"/>
    <x v="9"/>
    <x v="9"/>
    <x v="13"/>
    <x v="13"/>
    <s v="EDIFICACIÓN NO  HABITACIONAL-RECURSOS FISCALES-C5"/>
    <n v="37122359.280000001"/>
    <n v="0"/>
    <n v="37122359.280000001"/>
    <n v="37122359.280000001"/>
    <n v="0"/>
    <n v="0"/>
    <n v="0"/>
    <n v="0"/>
    <n v="0"/>
    <n v="0"/>
    <n v="37122359.280000001"/>
  </r>
  <r>
    <s v="561210470011"/>
    <n v="5"/>
    <s v="612"/>
    <s v="1"/>
    <s v="0"/>
    <s v="47"/>
    <s v="00"/>
    <n v="11"/>
    <s v="1.1-00-26"/>
    <s v="561210470011"/>
    <s v="RECURSOS FISCALES 2026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7"/>
    <s v="PRESUPUESTO PARTICIPATIVO"/>
    <s v="612"/>
    <s v="Edificación no habitacional"/>
    <x v="138"/>
    <x v="125"/>
    <x v="0"/>
    <x v="0"/>
    <x v="127"/>
    <x v="9"/>
    <x v="9"/>
    <x v="13"/>
    <x v="13"/>
    <s v="EDIFICACIÓN NO  HABITACIONAL-RECURSOS FISCALES-SIN DESCRIPCIÓN PARA DESTINOS 00"/>
    <n v="24500000"/>
    <n v="0"/>
    <n v="24500000"/>
    <n v="0"/>
    <n v="0"/>
    <n v="0"/>
    <n v="0"/>
    <n v="0"/>
    <n v="24500000"/>
    <n v="0"/>
    <n v="24500000"/>
  </r>
  <r>
    <s v="561210480011"/>
    <n v="5"/>
    <s v="612"/>
    <s v="1"/>
    <s v="0"/>
    <s v="48"/>
    <s v="00"/>
    <n v="11"/>
    <s v="1.1-00-26"/>
    <s v="561210480011"/>
    <s v="RECURSOS FISCALES 2026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8"/>
    <s v="PROGRAMA DE MEJORA, AMPLIACIÓN Y REAHABILITACIÓN DE LA INFRAESTRUCTURA MUNICIPAL"/>
    <s v="612"/>
    <s v="Edificación no habitacional"/>
    <x v="138"/>
    <x v="125"/>
    <x v="0"/>
    <x v="0"/>
    <x v="127"/>
    <x v="9"/>
    <x v="9"/>
    <x v="13"/>
    <x v="13"/>
    <s v="EDIFICACIÓN NO  HABITACIONAL-RECURSOS FISCALES-SIN DESCRIPCIÓN PARA DESTINOS 00"/>
    <n v="0"/>
    <n v="77940000"/>
    <n v="77940000"/>
    <n v="7500000"/>
    <n v="0"/>
    <n v="0"/>
    <n v="0"/>
    <n v="0"/>
    <n v="50000000"/>
    <n v="0"/>
    <n v="77940000"/>
  </r>
  <r>
    <s v="561212480025"/>
    <n v="5"/>
    <s v="612"/>
    <s v="1"/>
    <s v="2"/>
    <s v="48"/>
    <s v="00"/>
    <n v="25"/>
    <s v="2.5-02-26"/>
    <s v="561212480025"/>
    <s v="FONDO DE APORTACIONES AL FORTALECIMIENTO MUNICIPAL 2026 (FORTAMUN)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8"/>
    <s v="PROGRAMA DE MEJORA, AMPLIACIÓN Y REAHABILITACIÓN DE LA INFRAESTRUCTURA MUNICIPAL"/>
    <s v="612"/>
    <s v="Edificación no habitacional"/>
    <x v="138"/>
    <x v="125"/>
    <x v="0"/>
    <x v="0"/>
    <x v="127"/>
    <x v="9"/>
    <x v="9"/>
    <x v="13"/>
    <x v="13"/>
    <s v="EDIFICACIÓN NO  HABITACIONAL-RECURSOS FEDERALES-SIN DESCRIPCIÓN PARA DESTINOS 00"/>
    <n v="3110768.37"/>
    <n v="24234596.780000001"/>
    <n v="27345365.149999999"/>
    <n v="0"/>
    <n v="0"/>
    <n v="0"/>
    <n v="0"/>
    <n v="0"/>
    <n v="27345365.149999999"/>
    <n v="0"/>
    <n v="27345365.149999999"/>
  </r>
  <r>
    <s v="533810090011"/>
    <n v="5"/>
    <s v="338"/>
    <s v="1"/>
    <s v="0"/>
    <s v="09"/>
    <s v="00"/>
    <n v="11"/>
    <s v="1.1-00-26"/>
    <s v="53381009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9"/>
    <s v="BIENES ADQUIRIDOS"/>
    <s v="338"/>
    <s v="Servicios de vigilancia"/>
    <x v="139"/>
    <x v="126"/>
    <x v="0"/>
    <x v="0"/>
    <x v="128"/>
    <x v="6"/>
    <x v="6"/>
    <x v="8"/>
    <x v="8"/>
    <s v="SERVICIOS DE VIGILANCIA-RECURSOS FISCALES-SIN DESCRIPCIÓN PARA DESTINOS 00"/>
    <n v="77442266.879999995"/>
    <n v="0"/>
    <n v="77442266.879999995"/>
    <n v="23499952.800000001"/>
    <n v="31829611.199999999"/>
    <n v="0"/>
    <n v="0"/>
    <n v="0"/>
    <n v="53942314.079999998"/>
    <n v="3500000"/>
    <n v="80942266.879999995"/>
  </r>
  <r>
    <s v="561310460011"/>
    <n v="5"/>
    <s v="613"/>
    <s v="1"/>
    <s v="0"/>
    <s v="46"/>
    <s v="00"/>
    <n v="11"/>
    <s v="1.1-00-26"/>
    <s v="561310460011"/>
    <s v="RECURSOS FISCALES 2026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6"/>
    <s v="OBRAS MULTIANUALES"/>
    <s v="613"/>
    <s v="Construcción de obras para el abastecimiento de agua, petróleo, gas, electricidad y telecomunicaciones"/>
    <x v="88"/>
    <x v="87"/>
    <x v="0"/>
    <x v="0"/>
    <x v="88"/>
    <x v="9"/>
    <x v="9"/>
    <x v="13"/>
    <x v="13"/>
    <s v="CONSTRUCCIÓN DE OBRAS PARA EL ABASTECIMIENTO DE AGUA, PETRÓLEO, GAS, ELECTRICIDAD Y TELECOMUNICACIONES-RECURSOS FISCALES-SIN DESCRIPCIÓN PARA DESTINOS 00"/>
    <n v="26624817.600000001"/>
    <n v="0"/>
    <n v="26624817.600000001"/>
    <n v="0"/>
    <n v="26624817.600000001"/>
    <n v="0"/>
    <n v="0"/>
    <n v="0"/>
    <n v="26624817.600000001"/>
    <n v="0"/>
    <n v="26624817.600000001"/>
  </r>
  <r>
    <s v="561511468915"/>
    <n v="5"/>
    <s v="615"/>
    <s v="1"/>
    <s v="1"/>
    <s v="46"/>
    <n v="89"/>
    <n v="15"/>
    <s v="1.5-01-26"/>
    <e v="#N/A"/>
    <s v="PARTICIPACIONES FEDERALES 2026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6"/>
    <s v="OBRAS MULTIANUALES"/>
    <s v="615"/>
    <s v="Construcción de vías de comunicación"/>
    <x v="140"/>
    <x v="127"/>
    <x v="60"/>
    <x v="55"/>
    <x v="129"/>
    <x v="9"/>
    <x v="9"/>
    <x v="13"/>
    <x v="13"/>
    <m/>
    <n v="0"/>
    <n v="0"/>
    <n v="0"/>
    <n v="110000000"/>
    <n v="110000000"/>
    <m/>
    <m/>
    <m/>
    <m/>
    <n v="41500000"/>
    <n v="41500000"/>
  </r>
  <r>
    <s v="561310463711"/>
    <n v="5"/>
    <s v="613"/>
    <s v="1"/>
    <s v="0"/>
    <s v="46"/>
    <s v="37"/>
    <n v="11"/>
    <s v="1.1-00-26"/>
    <s v="561310463711"/>
    <s v="RECURSOS FISCALES 2026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6"/>
    <s v="OBRAS MULTIANUALES"/>
    <s v="613"/>
    <s v="Construcción de obras para el abastecimiento de agua, petróleo, gas, electricidad y telecomunicaciones"/>
    <x v="88"/>
    <x v="87"/>
    <x v="61"/>
    <x v="56"/>
    <x v="88"/>
    <x v="9"/>
    <x v="9"/>
    <x v="13"/>
    <x v="13"/>
    <s v="CONSTRUCCIÓN DE OBRAS PARA EL ABASTECIMIENTO DE AGUA, PETRÓLEO, GAS, ELECTRICIDAD Y TELECOMUNICACIONES-RECURSOS FISCALES-MULTIANUAL DE POZOS"/>
    <n v="62500000"/>
    <n v="345365.15"/>
    <n v="62845365.149999999"/>
    <n v="60909672.039999999"/>
    <n v="0"/>
    <n v="0"/>
    <n v="0"/>
    <n v="0"/>
    <n v="1935693.1099999994"/>
    <n v="0"/>
    <n v="62845365.149999999"/>
  </r>
  <r>
    <s v="561310480011"/>
    <n v="5"/>
    <s v="613"/>
    <s v="1"/>
    <s v="0"/>
    <s v="48"/>
    <s v="00"/>
    <n v="11"/>
    <s v="1.1-00-26"/>
    <s v="561310480011"/>
    <s v="RECURSOS FISCALES 2026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8"/>
    <s v="PROGRAMA DE MEJORA, AMPLIACIÓN Y REAHABILITACIÓN DE LA INFRAESTRUCTURA MUNICIPAL"/>
    <s v="613"/>
    <s v="Construcción de obras para el abastecimiento de agua, petróleo, gas, electricidad y telecomunicaciones"/>
    <x v="88"/>
    <x v="87"/>
    <x v="0"/>
    <x v="0"/>
    <x v="88"/>
    <x v="9"/>
    <x v="9"/>
    <x v="13"/>
    <x v="13"/>
    <s v="CONSTRUCCIÓN DE OBRAS PARA EL ABASTECIMIENTO DE AGUA, PETRÓLEO, GAS, ELECTRICIDAD Y TELECOMUNICACIONES-RECURSOS FISCALES-SIN DESCRIPCIÓN PARA DESTINOS 00"/>
    <n v="4000000"/>
    <n v="75489707.819999993"/>
    <n v="79489707.819999993"/>
    <n v="4600000"/>
    <n v="0"/>
    <n v="0"/>
    <n v="0"/>
    <n v="0"/>
    <n v="74889707.819999993"/>
    <n v="0"/>
    <n v="79489707.819999993"/>
  </r>
  <r>
    <s v="561311480025"/>
    <n v="5"/>
    <s v="613"/>
    <s v="1"/>
    <s v="1"/>
    <s v="48"/>
    <s v="00"/>
    <n v="25"/>
    <s v="2.5-01-26"/>
    <s v="561311480025"/>
    <s v="FONDO DE APORTACIONES A LA INFRAESTRUCTURA SOCIAL MUNICIPAL 2026 (FAISMUN)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8"/>
    <s v="PROGRAMA DE MEJORA, AMPLIACIÓN Y REAHABILITACIÓN DE LA INFRAESTRUCTURA MUNICIPAL"/>
    <s v="613"/>
    <s v="Construcción de obras para el abastecimiento de agua, petróleo, gas, electricidad y telecomunicaciones"/>
    <x v="88"/>
    <x v="87"/>
    <x v="0"/>
    <x v="0"/>
    <x v="88"/>
    <x v="9"/>
    <x v="9"/>
    <x v="13"/>
    <x v="13"/>
    <s v="CONSTRUCCIÓN DE OBRAS PARA EL ABASTECIMIENTO DE AGUA, PETRÓLEO, GAS, ELECTRICIDAD Y TELECOMUNICACIONES-RECURSOS FEDERALES-SIN DESCRIPCIÓN PARA DESTINOS 00"/>
    <n v="37975438.600000001"/>
    <n v="-1065939"/>
    <n v="36909499.600000001"/>
    <n v="0"/>
    <n v="0"/>
    <n v="0"/>
    <n v="0"/>
    <n v="0"/>
    <n v="36909499.600000001"/>
    <n v="0"/>
    <n v="36909499.600000001"/>
  </r>
  <r>
    <s v="561311487925"/>
    <n v="5"/>
    <s v="613"/>
    <s v="1"/>
    <s v="1"/>
    <s v="48"/>
    <s v="79"/>
    <n v="25"/>
    <s v="2.5-01-26"/>
    <s v="561311487925"/>
    <s v="FONDO DE APORTACIONES A LA INFRAESTRUCTURA SOCIAL MUNICIPAL 2026 (FAISMUN)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8"/>
    <s v="PROGRAMA DE MEJORA, AMPLIACIÓN Y REAHABILITACIÓN DE LA INFRAESTRUCTURA MUNICIPAL"/>
    <s v="613"/>
    <s v="Construcción de obras para el abastecimiento de agua, petróleo, gas, electricidad y telecomunicaciones"/>
    <x v="88"/>
    <x v="87"/>
    <x v="62"/>
    <x v="57"/>
    <x v="88"/>
    <x v="9"/>
    <x v="9"/>
    <x v="13"/>
    <x v="13"/>
    <s v="CONSTRUCCIÓN DE OBRAS PARA EL ABASTECIMIENTO DE AGUA, PETRÓLEO, GAS, ELECTRICIDAD Y TELECOMUNICACIONES-RECURSOS FEDERALES-INTERESES"/>
    <n v="0"/>
    <n v="1065939"/>
    <n v="1065939"/>
    <n v="0"/>
    <n v="0"/>
    <n v="0"/>
    <n v="0"/>
    <n v="0"/>
    <n v="1065939"/>
    <n v="0"/>
    <n v="1065939"/>
  </r>
  <r>
    <s v="561510460011"/>
    <n v="5"/>
    <s v="615"/>
    <s v="1"/>
    <s v="0"/>
    <s v="46"/>
    <s v="00"/>
    <n v="11"/>
    <s v="1.1-00-26"/>
    <s v="561510460011"/>
    <s v="RECURSOS FISCALES 2026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6"/>
    <s v="OBRAS MULTIANUALES"/>
    <s v="615"/>
    <s v="Construcción de vías de comunicación"/>
    <x v="140"/>
    <x v="127"/>
    <x v="0"/>
    <x v="0"/>
    <x v="129"/>
    <x v="9"/>
    <x v="9"/>
    <x v="13"/>
    <x v="13"/>
    <s v="CONSTRUCCIÓN DE VÍAS DE COMUNICACIÓN-RECURSOS FISCALES-SIN DESCRIPCIÓN PARA DESTINOS 00"/>
    <n v="270180971.16000003"/>
    <n v="0"/>
    <n v="270180971.16000003"/>
    <n v="0"/>
    <n v="266523929.02000001"/>
    <n v="3657042.14"/>
    <n v="3657042.14"/>
    <n v="3657042.14"/>
    <n v="270180971.16000003"/>
    <n v="0"/>
    <n v="270180971.16000003"/>
  </r>
  <r>
    <s v="561510470011"/>
    <n v="5"/>
    <s v="615"/>
    <s v="1"/>
    <s v="0"/>
    <s v="47"/>
    <s v="00"/>
    <n v="11"/>
    <s v="1.1-00-26"/>
    <s v="561510470011"/>
    <s v="RECURSOS FISCALES 2026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7"/>
    <s v="PRESUPUESTO PARTICIPATIVO"/>
    <s v="615"/>
    <s v="Construcción de vías de comunicación"/>
    <x v="140"/>
    <x v="127"/>
    <x v="0"/>
    <x v="0"/>
    <x v="129"/>
    <x v="9"/>
    <x v="9"/>
    <x v="13"/>
    <x v="13"/>
    <s v="CONSTRUCCIÓN DE VÍAS DE COMUNICACIÓN-RECURSOS FISCALES-SIN DESCRIPCIÓN PARA DESTINOS 00"/>
    <n v="35000000"/>
    <n v="0"/>
    <n v="35000000"/>
    <n v="0"/>
    <n v="0"/>
    <n v="0"/>
    <n v="0"/>
    <n v="0"/>
    <n v="35000000"/>
    <n v="0"/>
    <n v="35000000"/>
  </r>
  <r>
    <s v="561311468915"/>
    <n v="5"/>
    <s v="613"/>
    <s v="1"/>
    <s v="1"/>
    <s v="46"/>
    <n v="89"/>
    <n v="15"/>
    <s v="1.5-01-26"/>
    <e v="#N/A"/>
    <s v="PARTICIPACIONES FEDERALES 2026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6"/>
    <s v="OBRAS MULTIANUALES"/>
    <s v="613"/>
    <s v="Construcción de obras para el abastecimiento de agua, petróleo, gas, electricidad y telecomunicaciones"/>
    <x v="88"/>
    <x v="87"/>
    <x v="60"/>
    <x v="55"/>
    <x v="88"/>
    <x v="9"/>
    <x v="9"/>
    <x v="13"/>
    <x v="13"/>
    <m/>
    <n v="0"/>
    <n v="0"/>
    <n v="0"/>
    <n v="0"/>
    <n v="0"/>
    <n v="0"/>
    <n v="0"/>
    <n v="0"/>
    <n v="0"/>
    <n v="68500000"/>
    <n v="68500000"/>
  </r>
  <r>
    <s v="512211120215"/>
    <n v="5"/>
    <s v="122"/>
    <s v="1"/>
    <s v="1"/>
    <s v="12"/>
    <s v="02"/>
    <n v="15"/>
    <s v="1.5-01-26"/>
    <e v="#N/A"/>
    <s v="PARTICIPACIONES FEDER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1000"/>
    <s v="SERVICIOS PERSONALES"/>
    <s v="12"/>
    <s v="SERVICIOS PERSONALES"/>
    <s v="122"/>
    <s v="Sueldos base al personal eventual"/>
    <x v="77"/>
    <x v="76"/>
    <x v="22"/>
    <x v="19"/>
    <x v="77"/>
    <x v="6"/>
    <x v="6"/>
    <x v="7"/>
    <x v="7"/>
    <m/>
    <n v="0"/>
    <n v="0"/>
    <n v="0"/>
    <n v="0"/>
    <n v="0"/>
    <n v="0"/>
    <n v="0"/>
    <n v="0"/>
    <n v="0"/>
    <n v="69188267.530000001"/>
    <n v="69188267.530000001"/>
  </r>
  <r>
    <s v="561511460015"/>
    <n v="5"/>
    <s v="615"/>
    <s v="1"/>
    <s v="1"/>
    <s v="46"/>
    <s v="00"/>
    <n v="15"/>
    <s v="1.5-01-26"/>
    <e v="#N/A"/>
    <s v="PARTICIPACIONES FEDERALES 2026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6"/>
    <s v="OBRAS MULTIANUALES"/>
    <s v="615"/>
    <s v="Construcción de vías de comunicación"/>
    <x v="140"/>
    <x v="127"/>
    <x v="0"/>
    <x v="0"/>
    <x v="129"/>
    <x v="9"/>
    <x v="9"/>
    <x v="13"/>
    <x v="13"/>
    <m/>
    <n v="0"/>
    <n v="0"/>
    <n v="0"/>
    <n v="0"/>
    <n v="0"/>
    <n v="0"/>
    <n v="0"/>
    <n v="0"/>
    <n v="0"/>
    <n v="140000000"/>
    <n v="140000000"/>
  </r>
  <r>
    <s v="561510480011"/>
    <n v="5"/>
    <s v="615"/>
    <s v="1"/>
    <s v="0"/>
    <s v="48"/>
    <s v="00"/>
    <n v="11"/>
    <s v="1.1-00-26"/>
    <s v="561510480011"/>
    <s v="RECURSOS FISCALES 2026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8"/>
    <s v="PROGRAMA DE MEJORA, AMPLIACIÓN Y REAHABILITACIÓN DE LA INFRAESTRUCTURA MUNICIPAL"/>
    <s v="615"/>
    <s v="Construcción de vías de comunicación"/>
    <x v="140"/>
    <x v="127"/>
    <x v="0"/>
    <x v="0"/>
    <x v="129"/>
    <x v="9"/>
    <x v="9"/>
    <x v="13"/>
    <x v="13"/>
    <s v="CONSTRUCCIÓN DE VÍAS DE COMUNICACIÓN-RECURSOS FISCALES-SIN DESCRIPCIÓN PARA DESTINOS 00"/>
    <n v="46000000"/>
    <n v="220960000"/>
    <n v="266960000"/>
    <n v="22250000"/>
    <n v="15471074.189999999"/>
    <n v="0"/>
    <n v="0"/>
    <n v="0"/>
    <n v="265650000"/>
    <n v="0"/>
    <n v="266960000"/>
  </r>
  <r>
    <s v="563210480011"/>
    <n v="5"/>
    <s v="632"/>
    <s v="1"/>
    <s v="0"/>
    <s v="48"/>
    <s v="00"/>
    <n v="11"/>
    <s v="1.1-00-26"/>
    <s v="563210480011"/>
    <s v="RECURSOS FISCALES 2026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8"/>
    <s v="PROGRAMA DE MEJORA, AMPLIACIÓN Y REAHABILITACIÓN DE LA INFRAESTRUCTURA MUNICIPAL"/>
    <n v="632"/>
    <s v="Ejecución de proyectos productivos no incluidos en conceptos anteriores de este capítulo"/>
    <x v="141"/>
    <x v="40"/>
    <x v="0"/>
    <x v="0"/>
    <x v="40"/>
    <x v="9"/>
    <x v="9"/>
    <x v="13"/>
    <x v="13"/>
    <s v="EJECUCIÓN DE PROYECTOS PRODUCTIVOS NO INCLUIDOS EN CONCEPTOS ANTERIORES DE ESTE CAPÍTULO-RECURSOS FISCALES-SIN DESCRIPCIÓN PARA DESTINOS 00"/>
    <n v="0"/>
    <n v="500000"/>
    <n v="500000"/>
    <n v="0"/>
    <n v="0"/>
    <n v="0"/>
    <n v="0"/>
    <n v="0"/>
    <n v="0"/>
    <n v="0"/>
    <n v="500000"/>
  </r>
  <r>
    <s v="561511480025"/>
    <n v="5"/>
    <s v="615"/>
    <s v="1"/>
    <s v="1"/>
    <s v="48"/>
    <s v="00"/>
    <n v="25"/>
    <s v="2.5-01-26"/>
    <s v="561511480025"/>
    <s v="FONDO DE APORTACIONES A LA INFRAESTRUCTURA SOCIAL MUNICIPAL 2026 (FAISMUN)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8"/>
    <s v="PROGRAMA DE MEJORA, AMPLIACIÓN Y REAHABILITACIÓN DE LA INFRAESTRUCTURA MUNICIPAL"/>
    <s v="615"/>
    <s v="Construcción de vías de comunicación"/>
    <x v="140"/>
    <x v="127"/>
    <x v="0"/>
    <x v="0"/>
    <x v="129"/>
    <x v="9"/>
    <x v="9"/>
    <x v="13"/>
    <x v="13"/>
    <s v="CONSTRUCCIÓN DE VÍAS DE COMUNICACIÓN-RECURSOS FEDERALES-SIN DESCRIPCIÓN PARA DESTINOS 00"/>
    <n v="66730231.399999999"/>
    <n v="0"/>
    <n v="66730231.399999999"/>
    <n v="0"/>
    <n v="0"/>
    <n v="0"/>
    <n v="0"/>
    <n v="0"/>
    <n v="66730231.399999999"/>
    <n v="0"/>
    <n v="66730231.399999999"/>
  </r>
  <r>
    <s v="561512480025"/>
    <n v="5"/>
    <s v="615"/>
    <s v="1"/>
    <s v="2"/>
    <s v="48"/>
    <s v="00"/>
    <n v="25"/>
    <s v="2.5-02-26"/>
    <s v="561512480025"/>
    <s v="FONDO DE APORTACIONES AL FORTALECIMIENTO MUNICIPAL 2026 (FORTAMUN)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8"/>
    <s v="PROGRAMA DE MEJORA, AMPLIACIÓN Y REAHABILITACIÓN DE LA INFRAESTRUCTURA MUNICIPAL"/>
    <s v="615"/>
    <s v="Construcción de vías de comunicación"/>
    <x v="140"/>
    <x v="127"/>
    <x v="0"/>
    <x v="0"/>
    <x v="129"/>
    <x v="9"/>
    <x v="9"/>
    <x v="13"/>
    <x v="13"/>
    <s v="CONSTRUCCIÓN DE VÍAS DE COMUNICACIÓN-RECURSOS FEDERALES-SIN DESCRIPCIÓN PARA DESTINOS 00"/>
    <n v="0"/>
    <n v="188559257.03"/>
    <n v="188559257.03"/>
    <n v="3110768.25"/>
    <n v="0"/>
    <n v="0"/>
    <n v="0"/>
    <n v="0"/>
    <n v="185448488.78"/>
    <n v="0"/>
    <n v="188559257.03"/>
  </r>
  <r>
    <s v="524410490011"/>
    <n v="5"/>
    <s v="244"/>
    <s v="1"/>
    <s v="0"/>
    <s v="49"/>
    <s v="00"/>
    <n v="11"/>
    <s v="1.1-00-26"/>
    <s v="524410490011"/>
    <s v="RECURSOS FISCALES 2026"/>
    <s v="02"/>
    <s v="Desarrollo Social"/>
    <s v="0202"/>
    <s v="Vivienda y servicios a la comunidad"/>
    <s v="020207"/>
    <s v="_x0009_Desarrollo Regional"/>
    <s v="E"/>
    <s v="Prestación de Servicios Públicos"/>
    <n v="5"/>
    <s v="TLAJO POTENCIA"/>
    <s v="GASTO CORRIENTE"/>
    <n v="2000"/>
    <s v="MATERIALES Y SUMINISTROS"/>
    <s v="49"/>
    <s v="ADMINISTRACIÓN CENTRAL DE LA COORDINACIÓN GENERAL DE POTENCIA ECONÓMICA"/>
    <s v="244"/>
    <s v="Madera y productos de madera"/>
    <x v="15"/>
    <x v="15"/>
    <x v="0"/>
    <x v="0"/>
    <x v="15"/>
    <x v="7"/>
    <x v="7"/>
    <x v="43"/>
    <x v="42"/>
    <s v="MADERA Y PRODUCTOS DE MADERA-RECURSOS FISCALES-SIN DESCRIPCIÓN PARA DESTINOS 00"/>
    <n v="80000"/>
    <n v="0"/>
    <n v="80000"/>
    <n v="0"/>
    <n v="0"/>
    <n v="0"/>
    <n v="0"/>
    <n v="0"/>
    <n v="80000"/>
    <n v="0"/>
    <n v="80000"/>
  </r>
  <r>
    <s v="538210494911"/>
    <n v="5"/>
    <s v="382"/>
    <s v="1"/>
    <s v="0"/>
    <s v="49"/>
    <s v="49"/>
    <n v="11"/>
    <s v="1.1-00-26"/>
    <s v="538210494911"/>
    <s v="RECURSOS FISCALES 2026"/>
    <s v="02"/>
    <s v="Desarrollo Social"/>
    <s v="0202"/>
    <s v="Vivienda y servicios a la comunidad"/>
    <s v="020207"/>
    <s v="_x0009_Desarrollo Regional"/>
    <s v="E"/>
    <s v="Prestación de Servicios Públicos"/>
    <n v="5"/>
    <s v="TLAJO POTENCIA"/>
    <s v="GASTO CORRIENTE"/>
    <n v="3000"/>
    <s v="SERVICIOS GENERALES"/>
    <s v="49"/>
    <s v="ADMINISTRACIÓN CENTRAL DE LA COORDINACIÓN GENERAL DE POTENCIA ECONÓMICA"/>
    <s v="382"/>
    <s v="Gastos de orden social y cultural"/>
    <x v="65"/>
    <x v="65"/>
    <x v="63"/>
    <x v="58"/>
    <x v="65"/>
    <x v="7"/>
    <x v="7"/>
    <x v="43"/>
    <x v="42"/>
    <s v="GASTOS DE ORDEN  SOCIAL Y CULTURAL-RECURSOS FISCALES-FORO EMPRESARIAL"/>
    <n v="300000"/>
    <n v="0"/>
    <n v="300000"/>
    <n v="0"/>
    <n v="0"/>
    <n v="0"/>
    <n v="0"/>
    <n v="0"/>
    <n v="300000"/>
    <n v="0"/>
    <n v="300000"/>
  </r>
  <r>
    <s v="538210495011"/>
    <n v="5"/>
    <s v="382"/>
    <s v="1"/>
    <s v="0"/>
    <s v="49"/>
    <s v="50"/>
    <n v="11"/>
    <s v="1.1-00-26"/>
    <s v="538210495011"/>
    <s v="RECURSOS FISCALES 2026"/>
    <s v="02"/>
    <s v="Desarrollo Social"/>
    <s v="0202"/>
    <s v="Vivienda y servicios a la comunidad"/>
    <s v="020207"/>
    <s v="_x0009_Desarrollo Regional"/>
    <s v="E"/>
    <s v="Prestación de Servicios Públicos"/>
    <n v="5"/>
    <s v="TLAJO POTENCIA"/>
    <s v="GASTO CORRIENTE"/>
    <n v="3000"/>
    <s v="SERVICIOS GENERALES"/>
    <s v="49"/>
    <s v="ADMINISTRACIÓN CENTRAL DE LA COORDINACIÓN GENERAL DE POTENCIA ECONÓMICA"/>
    <s v="382"/>
    <s v="Gastos de orden social y cultural"/>
    <x v="65"/>
    <x v="65"/>
    <x v="64"/>
    <x v="59"/>
    <x v="65"/>
    <x v="7"/>
    <x v="7"/>
    <x v="43"/>
    <x v="42"/>
    <s v="GASTOS DE ORDEN  SOCIAL Y CULTURAL-RECURSOS FISCALES-FERIAS DEL EMPLEO"/>
    <n v="270000"/>
    <n v="0"/>
    <n v="270000"/>
    <n v="0"/>
    <n v="0"/>
    <n v="0"/>
    <n v="0"/>
    <n v="0"/>
    <n v="270000"/>
    <n v="0"/>
    <n v="270000"/>
  </r>
  <r>
    <s v="556710490011"/>
    <n v="5"/>
    <s v="567"/>
    <s v="1"/>
    <s v="0"/>
    <s v="49"/>
    <s v="00"/>
    <n v="11"/>
    <s v="1.1-00-26"/>
    <s v="556710490011"/>
    <s v="RECURSOS FISCALES 2026"/>
    <s v="02"/>
    <s v="Desarrollo Social"/>
    <s v="0202"/>
    <s v="Vivienda y servicios a la comunidad"/>
    <s v="020207"/>
    <s v="_x0009_Desarrollo Regional"/>
    <s v="E"/>
    <s v="Prestación de Servicios Públicos"/>
    <n v="5"/>
    <s v="TLAJO POTENCIA"/>
    <s v="GASTO DE CAPITAL"/>
    <n v="5000"/>
    <s v="BIENES MUEBLES, INMUEBLES E INTANGIBLES"/>
    <s v="49"/>
    <s v="ADMINISTRACIÓN CENTRAL DE LA COORDINACIÓN GENERAL DE POTENCIA ECONÓMICA"/>
    <s v="567"/>
    <s v="Herramientas y máquinas-herramienta"/>
    <x v="97"/>
    <x v="96"/>
    <x v="0"/>
    <x v="0"/>
    <x v="97"/>
    <x v="7"/>
    <x v="7"/>
    <x v="43"/>
    <x v="42"/>
    <s v="HERRAMIENTAS Y MÁQUINAS-HERRAMIENTA-RECURSOS FISCALES-SIN DESCRIPCIÓN PARA DESTINOS 00"/>
    <n v="50000"/>
    <n v="0"/>
    <n v="50000"/>
    <n v="0"/>
    <n v="0"/>
    <n v="0"/>
    <n v="0"/>
    <n v="0"/>
    <n v="50000"/>
    <n v="0"/>
    <n v="50000"/>
  </r>
  <r>
    <s v="523510540011"/>
    <n v="5"/>
    <s v="235"/>
    <s v="1"/>
    <s v="0"/>
    <s v="54"/>
    <s v="00"/>
    <n v="11"/>
    <s v="1.1-00-26"/>
    <s v="523510540011"/>
    <s v="RECURSOS FISCALES 2026"/>
    <s v="03"/>
    <s v="Desarrollo Económico"/>
    <s v="0302"/>
    <s v="Agropecuaria, silvicultura, pesca y caza"/>
    <s v="030201"/>
    <s v="_x0009_Agropecuaria"/>
    <s v="E"/>
    <s v="Prestación de Servicios Públicos"/>
    <n v="5"/>
    <s v="TLAJO POTENCIA"/>
    <s v="GASTO CORRIENTE"/>
    <n v="2000"/>
    <s v="MATERIALES Y SUMINISTROS"/>
    <s v="54"/>
    <s v="CAMPAÑA DE SANIDAD ANIMAL"/>
    <s v="235"/>
    <s v="Productos químicos, farmacéuticos y de laboratorio adquiridos como materia prima"/>
    <x v="142"/>
    <x v="128"/>
    <x v="0"/>
    <x v="0"/>
    <x v="130"/>
    <x v="7"/>
    <x v="7"/>
    <x v="23"/>
    <x v="23"/>
    <s v="PRODUCTOS QUÍMICOS, FARMACÉUTICOS Y DE LABORATORIO ADQUIRIDOS COMO MATERIA PRIMA-RECURSOS FISCALES-SIN DESCRIPCIÓN PARA DESTINOS 00"/>
    <n v="500000"/>
    <n v="0"/>
    <n v="500000"/>
    <n v="0"/>
    <n v="0"/>
    <n v="0"/>
    <n v="0"/>
    <n v="0"/>
    <n v="500000"/>
    <n v="0"/>
    <n v="500000"/>
  </r>
  <r>
    <s v="523910550011"/>
    <n v="5"/>
    <s v="239"/>
    <s v="1"/>
    <s v="0"/>
    <s v="55"/>
    <s v="00"/>
    <n v="11"/>
    <s v="1.1-00-26"/>
    <s v="523910550011"/>
    <s v="RECURSOS FISCALES 2026"/>
    <s v="03"/>
    <s v="Desarrollo Económico"/>
    <s v="0302"/>
    <s v="Agropecuaria, silvicultura, pesca y caza"/>
    <s v="030201"/>
    <s v="_x0009_Agropecuaria"/>
    <s v="E"/>
    <s v="Prestación de Servicios Públicos"/>
    <n v="5"/>
    <s v="TLAJO POTENCIA"/>
    <s v="GASTO CORRIENTE"/>
    <n v="2000"/>
    <s v="MATERIALES Y SUMINISTROS"/>
    <s v="55"/>
    <s v="ELABORACION Y ENTREGA DE COMPOSTA"/>
    <s v="239"/>
    <s v="Otros productos adquiridos como materia prima"/>
    <x v="143"/>
    <x v="129"/>
    <x v="0"/>
    <x v="0"/>
    <x v="131"/>
    <x v="7"/>
    <x v="7"/>
    <x v="23"/>
    <x v="23"/>
    <s v="OTROS PRODUCTOS ADQUIRIDOS COMO MATERIA PRIMA-RECURSOS FISCALES-SIN DESCRIPCIÓN PARA DESTINOS 00"/>
    <n v="920000"/>
    <n v="0"/>
    <n v="920000"/>
    <n v="0"/>
    <n v="0"/>
    <n v="0"/>
    <n v="0"/>
    <n v="0"/>
    <n v="920000"/>
    <n v="0"/>
    <n v="920000"/>
  </r>
  <r>
    <s v="527210590011"/>
    <n v="5"/>
    <s v="272"/>
    <s v="1"/>
    <s v="0"/>
    <s v="59"/>
    <s v="00"/>
    <n v="11"/>
    <s v="1.1-00-26"/>
    <s v="527210590011"/>
    <s v="RECURSOS FISCALES 2026"/>
    <s v="03"/>
    <s v="Desarrollo Económico"/>
    <s v="0302"/>
    <s v="Agropecuaria, silvicultura, pesca y caza"/>
    <s v="030201"/>
    <s v="_x0009_Agropecuaria"/>
    <s v="E"/>
    <s v="Prestación de Servicios Públicos"/>
    <n v="5"/>
    <s v="TLAJO POTENCIA"/>
    <s v="GASTO CORRIENTE"/>
    <n v="2000"/>
    <s v="MATERIALES Y SUMINISTROS"/>
    <s v="59"/>
    <s v="PERSONAL OPERATIVO  PESCA"/>
    <s v="272"/>
    <s v="Prendas de seguridad y protección personal"/>
    <x v="18"/>
    <x v="18"/>
    <x v="0"/>
    <x v="0"/>
    <x v="18"/>
    <x v="7"/>
    <x v="7"/>
    <x v="23"/>
    <x v="23"/>
    <s v="PRENDAS DE SEGURIDAD Y PROTECCIÓN PERSONAL-RECURSOS FISCALES-SIN DESCRIPCIÓN PARA DESTINOS 00"/>
    <n v="320000"/>
    <n v="0"/>
    <n v="320000"/>
    <n v="0"/>
    <n v="0"/>
    <n v="0"/>
    <n v="0"/>
    <n v="0"/>
    <n v="320000"/>
    <n v="0"/>
    <n v="320000"/>
  </r>
  <r>
    <s v="529110590011"/>
    <n v="5"/>
    <s v="291"/>
    <s v="1"/>
    <s v="0"/>
    <s v="59"/>
    <s v="00"/>
    <n v="11"/>
    <s v="1.1-00-26"/>
    <s v="529110590011"/>
    <s v="RECURSOS FISCALES 2026"/>
    <s v="03"/>
    <s v="Desarrollo Económico"/>
    <s v="0302"/>
    <s v="Agropecuaria, silvicultura, pesca y caza"/>
    <s v="030201"/>
    <s v="_x0009_Agropecuaria"/>
    <s v="E"/>
    <s v="Prestación de Servicios Públicos"/>
    <n v="5"/>
    <s v="TLAJO POTENCIA"/>
    <s v="GASTO CORRIENTE"/>
    <n v="2000"/>
    <s v="MATERIALES Y SUMINISTROS"/>
    <s v="59"/>
    <s v="PERSONAL OPERATIVO  PESCA"/>
    <s v="291"/>
    <s v="Herramientas menores"/>
    <x v="19"/>
    <x v="19"/>
    <x v="0"/>
    <x v="0"/>
    <x v="19"/>
    <x v="7"/>
    <x v="7"/>
    <x v="23"/>
    <x v="23"/>
    <s v="HERRAMIENTAS MENORES-RECURSOS FISCALES-SIN DESCRIPCIÓN PARA DESTINOS 00"/>
    <n v="55000"/>
    <n v="0"/>
    <n v="55000"/>
    <n v="0"/>
    <n v="0"/>
    <n v="0"/>
    <n v="0"/>
    <n v="0"/>
    <n v="55000"/>
    <n v="0"/>
    <n v="55000"/>
  </r>
  <r>
    <s v="534510590011"/>
    <n v="5"/>
    <s v="345"/>
    <s v="1"/>
    <s v="0"/>
    <s v="59"/>
    <s v="00"/>
    <n v="11"/>
    <s v="1.1-00-26"/>
    <s v="534510590011"/>
    <s v="RECURSOS FISCALES 2026"/>
    <s v="03"/>
    <s v="Desarrollo Económico"/>
    <s v="0302"/>
    <s v="Agropecuaria, silvicultura, pesca y caza"/>
    <s v="030201"/>
    <s v="_x0009_Agropecuaria"/>
    <s v="E"/>
    <s v="Prestación de Servicios Públicos"/>
    <n v="5"/>
    <s v="TLAJO POTENCIA"/>
    <s v="GASTO CORRIENTE"/>
    <n v="3000"/>
    <s v="SERVICIOS GENERALES"/>
    <s v="59"/>
    <s v="PERSONAL OPERATIVO  PESCA"/>
    <s v="345"/>
    <s v="Seguro de bienes patrimoniales"/>
    <x v="60"/>
    <x v="60"/>
    <x v="0"/>
    <x v="0"/>
    <x v="60"/>
    <x v="7"/>
    <x v="7"/>
    <x v="23"/>
    <x v="23"/>
    <s v="SEGURO DE BIENES PATRIMONIALES-RECURSOS FISCALES-SIN DESCRIPCIÓN PARA DESTINOS 00"/>
    <n v="400000"/>
    <n v="0"/>
    <n v="400000"/>
    <n v="0"/>
    <n v="0"/>
    <n v="0"/>
    <n v="0"/>
    <n v="0"/>
    <n v="400000"/>
    <n v="0"/>
    <n v="400000"/>
  </r>
  <r>
    <s v="544110402611"/>
    <n v="5"/>
    <s v="441"/>
    <s v="1"/>
    <s v="0"/>
    <s v="40"/>
    <s v="26"/>
    <n v="11"/>
    <s v="1.1-00-26"/>
    <s v="544110402611"/>
    <s v="RECURSOS FISCALES 2026"/>
    <s v="01"/>
    <s v="Gobierno"/>
    <s v="0103"/>
    <s v="Coordinacion de la politica de gobierno"/>
    <s v="010304"/>
    <s v="_x0009_Función Pública"/>
    <s v="S"/>
    <s v="Subsidios sujetos a Reglas de Operación"/>
    <n v="2"/>
    <s v="TLAJO CERCANO"/>
    <s v="GASTO CORRIENTE"/>
    <n v="4000"/>
    <s v="TRANSFERENCIAS, ASIGNACIONES, SUBSIDIOS Y OTRAS AYUDAS"/>
    <s v="40"/>
    <s v="SIEMPRE LISTOS"/>
    <s v="441"/>
    <s v="Ayudas sociales a personas"/>
    <x v="0"/>
    <x v="0"/>
    <x v="65"/>
    <x v="60"/>
    <x v="0"/>
    <x v="11"/>
    <x v="11"/>
    <x v="17"/>
    <x v="17"/>
    <s v="AYUDAS SOCIALES A PERSONAS-RECURSOS FISCALES-MOCHILAS Y ÚTILES ESCOLARES"/>
    <n v="100738501.97"/>
    <n v="0"/>
    <n v="100738501.97"/>
    <n v="0"/>
    <n v="0"/>
    <n v="0"/>
    <n v="0"/>
    <n v="0"/>
    <n v="100738501.97"/>
    <n v="3582829.6200000048"/>
    <n v="104321331.59"/>
  </r>
  <r>
    <s v="543110505311"/>
    <n v="5"/>
    <s v="431"/>
    <s v="1"/>
    <s v="0"/>
    <s v="50"/>
    <s v="53"/>
    <n v="11"/>
    <s v="1.1-00-26"/>
    <s v="543110505311"/>
    <s v="RECURSOS FISCALES 2026"/>
    <s v="03"/>
    <s v="Desarrollo Económico"/>
    <s v="0302"/>
    <s v="Agropecuaria, silvicultura, pesca y caza"/>
    <s v="030201"/>
    <s v="_x0009_Agropecuaria"/>
    <s v="S"/>
    <s v="Subsidios sujetos a Reglas de Operación"/>
    <n v="5"/>
    <s v="TLAJO POTENCIA"/>
    <s v="GASTO CORRIENTE"/>
    <n v="4000"/>
    <s v="TRANSFERENCIAS, ASIGNACIONES, SUBSIDIOS Y OTRAS AYUDAS"/>
    <s v="50"/>
    <s v="APICULTORES"/>
    <s v="431"/>
    <s v="Subsidios a la producción"/>
    <x v="118"/>
    <x v="111"/>
    <x v="66"/>
    <x v="61"/>
    <x v="113"/>
    <x v="7"/>
    <x v="7"/>
    <x v="23"/>
    <x v="23"/>
    <s v="SUBSIDIOS A LA PRODUCCIÓN-RECURSOS FISCALES-APICULTORES"/>
    <n v="250000"/>
    <n v="0"/>
    <n v="250000"/>
    <n v="0"/>
    <n v="0"/>
    <n v="0"/>
    <n v="0"/>
    <n v="0"/>
    <n v="250000"/>
    <n v="0"/>
    <n v="250000"/>
  </r>
  <r>
    <s v="535310660011"/>
    <n v="5"/>
    <s v="353"/>
    <s v="1"/>
    <s v="0"/>
    <s v="66"/>
    <s v="00"/>
    <n v="11"/>
    <s v="1.1-00-26"/>
    <s v="5353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53"/>
    <s v="Instalación, reparación y mantenimiento de equipo de cómputo y tecnología de la información"/>
    <x v="144"/>
    <x v="130"/>
    <x v="0"/>
    <x v="0"/>
    <x v="132"/>
    <x v="5"/>
    <x v="5"/>
    <x v="6"/>
    <x v="6"/>
    <s v="INSTALACIÓN, REPARACIÓN Y MANTENIMIENTO DE EQUIPO DE CÓMPUTO Y TECNOLOGÍA DE LA INFORMACIÓN-RECURSOS FISCALES-SIN DESCRIPCIÓN PARA DESTINOS 00"/>
    <n v="1500000"/>
    <n v="0"/>
    <n v="1500000"/>
    <n v="0"/>
    <n v="0"/>
    <n v="0"/>
    <n v="0"/>
    <n v="0"/>
    <n v="1500000"/>
    <n v="3900000"/>
    <n v="5400000"/>
  </r>
  <r>
    <s v="543110523911"/>
    <n v="5"/>
    <s v="431"/>
    <s v="1"/>
    <s v="0"/>
    <s v="52"/>
    <s v="39"/>
    <n v="11"/>
    <s v="1.1-00-26"/>
    <s v="543110523911"/>
    <s v="RECURSOS FISCALES 2026"/>
    <s v="03"/>
    <s v="Desarrollo Económico"/>
    <s v="0302"/>
    <s v="Agropecuaria, silvicultura, pesca y caza"/>
    <s v="030201"/>
    <s v="_x0009_Agropecuaria"/>
    <s v="S"/>
    <s v="Subsidios sujetos a Reglas de Operación"/>
    <n v="5"/>
    <s v="TLAJO POTENCIA"/>
    <s v="GASTO CORRIENTE"/>
    <n v="4000"/>
    <s v="TRANSFERENCIAS, ASIGNACIONES, SUBSIDIOS Y OTRAS AYUDAS"/>
    <s v="52"/>
    <s v="APOYO A LA REHABILITACION DE SUELOS"/>
    <s v="431"/>
    <s v="Subsidios a la producción"/>
    <x v="118"/>
    <x v="111"/>
    <x v="67"/>
    <x v="62"/>
    <x v="113"/>
    <x v="7"/>
    <x v="7"/>
    <x v="23"/>
    <x v="23"/>
    <s v="SUBSIDIOS A LA PRODUCCIÓN-RECURSOS FISCALES-CAL AGRICOLA"/>
    <n v="2800000"/>
    <n v="0"/>
    <n v="2800000"/>
    <n v="0"/>
    <n v="0"/>
    <n v="0"/>
    <n v="0"/>
    <n v="0"/>
    <n v="2800000"/>
    <n v="0"/>
    <n v="2800000"/>
  </r>
  <r>
    <s v="543110585111"/>
    <n v="5"/>
    <s v="431"/>
    <s v="1"/>
    <s v="0"/>
    <s v="58"/>
    <s v="51"/>
    <n v="11"/>
    <s v="1.1-00-26"/>
    <s v="543110585111"/>
    <s v="RECURSOS FISCALES 2026"/>
    <s v="03"/>
    <s v="Desarrollo Económico"/>
    <s v="0302"/>
    <s v="Agropecuaria, silvicultura, pesca y caza"/>
    <s v="030201"/>
    <s v="_x0009_Agropecuaria"/>
    <s v="S"/>
    <s v="Subsidios sujetos a Reglas de Operación"/>
    <n v="5"/>
    <s v="TLAJO POTENCIA"/>
    <s v="GASTO CORRIENTE"/>
    <n v="4000"/>
    <s v="TRANSFERENCIAS, ASIGNACIONES, SUBSIDIOS Y OTRAS AYUDAS"/>
    <s v="58"/>
    <s v="INDEMNIZACION Y ADQUISICION DE SEMOVIENTES"/>
    <s v="431"/>
    <s v="Subsidios a la producción"/>
    <x v="118"/>
    <x v="111"/>
    <x v="68"/>
    <x v="63"/>
    <x v="113"/>
    <x v="7"/>
    <x v="7"/>
    <x v="23"/>
    <x v="23"/>
    <s v="SUBSIDIOS A LA PRODUCCIÓN-RECURSOS FISCALES-INDEMNIZACIÓN AL PRODUCTOR GANADERO"/>
    <n v="260000"/>
    <n v="0"/>
    <n v="260000"/>
    <n v="0"/>
    <n v="0"/>
    <n v="0"/>
    <n v="0"/>
    <n v="0"/>
    <n v="260000"/>
    <n v="0"/>
    <n v="260000"/>
  </r>
  <r>
    <s v="544110534011"/>
    <n v="5"/>
    <s v="441"/>
    <s v="1"/>
    <s v="0"/>
    <s v="53"/>
    <s v="40"/>
    <n v="11"/>
    <s v="1.1-00-26"/>
    <s v="544110534011"/>
    <s v="RECURSOS FISCALES 2026"/>
    <s v="03"/>
    <s v="Desarrollo Económico"/>
    <s v="0302"/>
    <s v="Agropecuaria, silvicultura, pesca y caza"/>
    <s v="030201"/>
    <s v="_x0009_Agropecuaria"/>
    <s v="S"/>
    <s v="Subsidios sujetos a Reglas de Operación"/>
    <n v="5"/>
    <s v="TLAJO POTENCIA"/>
    <s v="GASTO CORRIENTE"/>
    <n v="4000"/>
    <s v="TRANSFERENCIAS, ASIGNACIONES, SUBSIDIOS Y OTRAS AYUDAS"/>
    <s v="53"/>
    <s v="APOYO AL SECTOR PESQUERO"/>
    <s v="441"/>
    <s v="Ayudas sociales a personas"/>
    <x v="0"/>
    <x v="0"/>
    <x v="69"/>
    <x v="64"/>
    <x v="0"/>
    <x v="7"/>
    <x v="7"/>
    <x v="23"/>
    <x v="23"/>
    <s v="AYUDAS SOCIALES A PERSONAS-RECURSOS FISCALES-APOYO AL SECTOR PESQUERO"/>
    <n v="2200000"/>
    <n v="0"/>
    <n v="2200000"/>
    <n v="0"/>
    <n v="0"/>
    <n v="150000"/>
    <n v="150000"/>
    <n v="150000"/>
    <n v="2200000"/>
    <n v="0"/>
    <n v="2200000"/>
  </r>
  <r>
    <s v="543112518326"/>
    <n v="5"/>
    <s v="431"/>
    <s v="1"/>
    <s v="2"/>
    <s v="51"/>
    <n v="83"/>
    <n v="26"/>
    <s v="2.6-02-26"/>
    <e v="#N/A"/>
    <s v="SADER - APORTACIÓN ESTATAL 2026"/>
    <s v="03"/>
    <s v="Desarrollo Económico"/>
    <s v="0302"/>
    <s v="Agropecuaria, silvicultura, pesca y caza"/>
    <s v="030201"/>
    <s v="_x0009_Agropecuaria"/>
    <s v="S"/>
    <s v="Subsidios sujetos a Reglas de Operación"/>
    <n v="5"/>
    <s v="TLAJO POTENCIA"/>
    <s v="GASTO CORRIENTE"/>
    <n v="4000"/>
    <s v="TRANSFERENCIAS, ASIGNACIONES, SUBSIDIOS Y OTRAS AYUDAS"/>
    <s v="51"/>
    <s v="APOYO A LA PRODUCCION DE MAIZ"/>
    <n v="431"/>
    <s v="Subsidios a la producción"/>
    <x v="118"/>
    <x v="111"/>
    <x v="70"/>
    <x v="65"/>
    <x v="113"/>
    <x v="7"/>
    <x v="7"/>
    <x v="23"/>
    <x v="23"/>
    <m/>
    <n v="0"/>
    <n v="0"/>
    <n v="0"/>
    <n v="0"/>
    <n v="0"/>
    <n v="0"/>
    <n v="0"/>
    <n v="0"/>
    <n v="0"/>
    <n v="2090000"/>
    <n v="2090000"/>
  </r>
  <r>
    <s v="543112508426"/>
    <n v="5"/>
    <s v="431"/>
    <s v="1"/>
    <s v="2"/>
    <n v="50"/>
    <n v="84"/>
    <n v="26"/>
    <s v="2.6-02-26"/>
    <e v="#N/A"/>
    <s v="SADER - APORTACIÓN ESTATAL 2026"/>
    <s v="03"/>
    <s v="Desarrollo Económico"/>
    <s v="0302"/>
    <s v="Agropecuaria, silvicultura, pesca y caza"/>
    <s v="030201"/>
    <s v="_x0009_Agropecuaria"/>
    <s v="S"/>
    <s v="Subsidios sujetos a Reglas de Operación"/>
    <n v="5"/>
    <s v="TLAJO POTENCIA"/>
    <s v="GASTO CORRIENTE"/>
    <n v="4000"/>
    <s v="TRANSFERENCIAS, ASIGNACIONES, SUBSIDIOS Y OTRAS AYUDAS"/>
    <n v="50"/>
    <s v="APICULTORES"/>
    <n v="431"/>
    <s v="Subsidios a la producción"/>
    <x v="118"/>
    <x v="111"/>
    <x v="71"/>
    <x v="66"/>
    <x v="113"/>
    <x v="7"/>
    <x v="7"/>
    <x v="23"/>
    <x v="23"/>
    <m/>
    <n v="0"/>
    <n v="0"/>
    <n v="0"/>
    <n v="0"/>
    <n v="0"/>
    <n v="0"/>
    <n v="0"/>
    <n v="0"/>
    <n v="0"/>
    <n v="250000"/>
    <n v="250000"/>
  </r>
  <r>
    <s v="556710570011"/>
    <n v="5"/>
    <s v="567"/>
    <s v="1"/>
    <s v="0"/>
    <s v="57"/>
    <s v="00"/>
    <n v="11"/>
    <s v="1.1-00-26"/>
    <s v="556710570011"/>
    <s v="RECURSOS FISCALES 2026"/>
    <s v="03"/>
    <s v="Desarrollo Económico"/>
    <s v="0302"/>
    <s v="Agropecuaria, silvicultura, pesca y caza"/>
    <s v="030201"/>
    <s v="_x0009_Agropecuaria"/>
    <s v="E"/>
    <s v="Prestación de Servicios Públicos"/>
    <n v="5"/>
    <s v="TLAJO POTENCIA"/>
    <s v="GASTO DE CAPITAL"/>
    <n v="5000"/>
    <s v="BIENES MUEBLES, INMUEBLES E INTANGIBLES"/>
    <s v="57"/>
    <s v="HERRAMIENTAS A PESCADORES"/>
    <s v="567"/>
    <s v="Herramientas y máquinas-herramienta"/>
    <x v="97"/>
    <x v="96"/>
    <x v="0"/>
    <x v="0"/>
    <x v="97"/>
    <x v="7"/>
    <x v="7"/>
    <x v="23"/>
    <x v="23"/>
    <s v="HERRAMIENTAS Y MÁQUINAS-HERRAMIENTA-RECURSOS FISCALES-SIN DESCRIPCIÓN PARA DESTINOS 00"/>
    <n v="50000"/>
    <n v="0"/>
    <n v="50000"/>
    <n v="0"/>
    <n v="0"/>
    <n v="0"/>
    <n v="0"/>
    <n v="0"/>
    <n v="50000"/>
    <n v="0"/>
    <n v="50000"/>
  </r>
  <r>
    <s v="543910604211"/>
    <n v="5"/>
    <s v="439"/>
    <s v="1"/>
    <s v="0"/>
    <s v="60"/>
    <s v="42"/>
    <n v="11"/>
    <s v="1.1-00-26"/>
    <s v="543910604211"/>
    <s v="RECURSOS FISCALES 2026"/>
    <s v="02"/>
    <s v="Desarrollo Social"/>
    <s v="0202"/>
    <s v="Vivienda y servicios a la comunidad"/>
    <s v="020207"/>
    <s v="_x0009_Desarrollo Regional"/>
    <s v="E"/>
    <s v="Prestación de Servicios Públicos"/>
    <n v="5"/>
    <s v="TLAJO POTENCIA"/>
    <s v="GASTO CORRIENTE"/>
    <n v="4000"/>
    <s v="TRANSFERENCIAS, ASIGNACIONES, SUBSIDIOS Y OTRAS AYUDAS"/>
    <s v="60"/>
    <s v="CRECIENDO JUNTOS"/>
    <s v="439"/>
    <s v="Otros subsidios"/>
    <x v="145"/>
    <x v="131"/>
    <x v="72"/>
    <x v="67"/>
    <x v="133"/>
    <x v="7"/>
    <x v="7"/>
    <x v="10"/>
    <x v="10"/>
    <s v="OTROS SUBSIDIOS-RECURSOS FISCALES-INCUBADORA"/>
    <n v="650000"/>
    <n v="550000"/>
    <n v="1200000"/>
    <n v="0"/>
    <n v="0"/>
    <n v="0"/>
    <n v="0"/>
    <n v="0"/>
    <n v="1200000"/>
    <n v="0"/>
    <n v="1200000"/>
  </r>
  <r>
    <s v="543910607211"/>
    <n v="5"/>
    <s v="439"/>
    <s v="1"/>
    <s v="0"/>
    <s v="60"/>
    <s v="72"/>
    <n v="11"/>
    <s v="1.1-00-26"/>
    <s v="543910607211"/>
    <s v="RECURSOS FISCALES 2026"/>
    <s v="02"/>
    <s v="Desarrollo Social"/>
    <s v="0202"/>
    <s v="Vivienda y servicios a la comunidad"/>
    <s v="020207"/>
    <s v="_x0009_Desarrollo Regional"/>
    <s v="E"/>
    <s v="Prestación de Servicios Públicos"/>
    <n v="5"/>
    <s v="TLAJO POTENCIA"/>
    <s v="GASTO CORRIENTE"/>
    <n v="4000"/>
    <s v="TRANSFERENCIAS, ASIGNACIONES, SUBSIDIOS Y OTRAS AYUDAS"/>
    <s v="60"/>
    <s v="CRECIENDO JUNTOS"/>
    <s v="439"/>
    <s v="Otros subsidios"/>
    <x v="145"/>
    <x v="131"/>
    <x v="73"/>
    <x v="68"/>
    <x v="133"/>
    <x v="7"/>
    <x v="7"/>
    <x v="10"/>
    <x v="10"/>
    <s v="OTROS SUBSIDIOS-RECURSOS FISCALES-TLAJO IMPULSA"/>
    <n v="0"/>
    <n v="200000"/>
    <n v="200000"/>
    <n v="0"/>
    <n v="0"/>
    <n v="0"/>
    <n v="0"/>
    <n v="0"/>
    <n v="200000"/>
    <n v="0"/>
    <n v="200000"/>
  </r>
  <r>
    <s v="544110610011"/>
    <n v="5"/>
    <s v="441"/>
    <s v="1"/>
    <s v="0"/>
    <s v="61"/>
    <s v="00"/>
    <n v="11"/>
    <s v="1.1-00-26"/>
    <s v="544110610011"/>
    <s v="RECURSOS FISCALES 2026"/>
    <s v="02"/>
    <s v="Desarrollo Social"/>
    <s v="0202"/>
    <s v="Vivienda y servicios a la comunidad"/>
    <s v="020207"/>
    <s v="_x0009_Desarrollo Regional"/>
    <s v="E"/>
    <s v="Prestación de Servicios Públicos"/>
    <n v="5"/>
    <s v="TLAJO POTENCIA"/>
    <s v="GASTO CORRIENTE"/>
    <n v="4000"/>
    <s v="TRANSFERENCIAS, ASIGNACIONES, SUBSIDIOS Y OTRAS AYUDAS"/>
    <s v="61"/>
    <s v="APOYOS SIEMPRE CERCA"/>
    <s v="441"/>
    <s v="Ayudas sociales a personas"/>
    <x v="0"/>
    <x v="0"/>
    <x v="0"/>
    <x v="0"/>
    <x v="0"/>
    <x v="7"/>
    <x v="7"/>
    <x v="10"/>
    <x v="10"/>
    <s v="AYUDAS SOCIALES A PERSONAS-RECURSOS FISCALES-SIN DESCRIPCIÓN PARA DESTINOS 00"/>
    <n v="5000000"/>
    <n v="-3430000"/>
    <n v="1570000"/>
    <n v="0"/>
    <n v="0"/>
    <n v="0"/>
    <n v="0"/>
    <n v="0"/>
    <n v="1570000"/>
    <n v="0"/>
    <n v="1570000"/>
  </r>
  <r>
    <s v="544110750011"/>
    <n v="5"/>
    <s v="441"/>
    <s v="1"/>
    <s v="0"/>
    <s v="75"/>
    <s v="00"/>
    <n v="11"/>
    <s v="1.1-00-26"/>
    <s v="544110750011"/>
    <s v="RECURSOS FISCALES 2026"/>
    <s v="02"/>
    <s v="Desarrollo Social"/>
    <s v="0202"/>
    <s v="Vivienda y servicios a la comunidad"/>
    <s v="020207"/>
    <s v="_x0009_Desarrollo Regional"/>
    <s v="E"/>
    <s v="Prestación de Servicios Públicos"/>
    <n v="5"/>
    <s v="TLAJO POTENCIA"/>
    <s v="GASTO CORRIENTE"/>
    <n v="4000"/>
    <s v="TRANSFERENCIAS, ASIGNACIONES, SUBSIDIOS Y OTRAS AYUDAS"/>
    <s v="75"/>
    <s v="MOVILIDAD ESCOLAR "/>
    <n v="441"/>
    <s v="Ayudas sociales a personas"/>
    <x v="0"/>
    <x v="0"/>
    <x v="0"/>
    <x v="0"/>
    <x v="0"/>
    <x v="7"/>
    <x v="7"/>
    <x v="10"/>
    <x v="10"/>
    <s v="AYUDAS SOCIALES A PERSONAS-RECURSOS FISCALES-SIN DESCRIPCIÓN PARA DESTINOS 00"/>
    <n v="0"/>
    <n v="680000"/>
    <n v="680000"/>
    <n v="0"/>
    <n v="0"/>
    <n v="0"/>
    <n v="0"/>
    <n v="0"/>
    <n v="680000"/>
    <n v="0"/>
    <n v="680000"/>
  </r>
  <r>
    <s v="559110220011"/>
    <n v="5"/>
    <s v="591"/>
    <s v="1"/>
    <s v="0"/>
    <s v="22"/>
    <s v="00"/>
    <n v="11"/>
    <s v="1.1-00-26"/>
    <e v="#N/A"/>
    <s v="RECURSOS FISCALES 2026"/>
    <s v="01"/>
    <s v="Gobierno"/>
    <s v="0107"/>
    <s v="Asuntos de orden público y de seguridad interior"/>
    <s v="010701"/>
    <s v="_x0009_Policía"/>
    <s v="E"/>
    <s v="Prestación de Servicios Públicos"/>
    <n v="1"/>
    <s v="TLAJO DE PAZ"/>
    <s v="GASTO DE CAPITAL"/>
    <n v="5000"/>
    <s v="BIENES MUEBLES, INMUEBLES E INTANGIBLES"/>
    <s v="22"/>
    <s v="DESPACHO DE LA COORDINACIÓN GENERAL DE PREVENCIÓN Y SERVICIOS DE EMERGENCIA"/>
    <s v="591"/>
    <s v="Software"/>
    <x v="4"/>
    <x v="4"/>
    <x v="0"/>
    <x v="0"/>
    <x v="4"/>
    <x v="2"/>
    <x v="2"/>
    <x v="25"/>
    <x v="25"/>
    <n v="0"/>
    <n v="0"/>
    <n v="0"/>
    <n v="0"/>
    <n v="0"/>
    <n v="0"/>
    <n v="0"/>
    <n v="0"/>
    <n v="0"/>
    <n v="0"/>
    <n v="4600000"/>
    <n v="4600000"/>
  </r>
  <r>
    <s v="535110259111"/>
    <n v="5"/>
    <s v="351"/>
    <s v="1"/>
    <s v="0"/>
    <s v="25"/>
    <n v="91"/>
    <n v="11"/>
    <s v="1.1-00-26"/>
    <e v="#N/A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3000"/>
    <s v="SERVICIOS GENERALES"/>
    <s v="25"/>
    <s v="SERVICIO DE MANTENIMIENTO EN LOS ESPACIOS PÚBLICOS"/>
    <s v="351"/>
    <s v="Conservación y mantenimiento menor de inmuebles"/>
    <x v="30"/>
    <x v="30"/>
    <x v="74"/>
    <x v="69"/>
    <x v="30"/>
    <x v="8"/>
    <x v="8"/>
    <x v="28"/>
    <x v="28"/>
    <m/>
    <n v="0"/>
    <n v="0"/>
    <n v="0"/>
    <n v="0"/>
    <n v="0"/>
    <n v="0"/>
    <n v="0"/>
    <n v="0"/>
    <n v="0"/>
    <n v="5000000"/>
    <n v="5000000"/>
  </r>
  <r>
    <s v="522210620011"/>
    <n v="5"/>
    <s v="222"/>
    <s v="1"/>
    <s v="0"/>
    <s v="62"/>
    <s v="00"/>
    <n v="11"/>
    <s v="1.1-00-26"/>
    <s v="522210620011"/>
    <s v="RECURSOS FISCALES 2026"/>
    <s v="03"/>
    <s v="Desarrollo Económico"/>
    <s v="0307"/>
    <s v="Turismo"/>
    <s v="030701"/>
    <s v="_x0009_Turismo"/>
    <s v="E"/>
    <s v="Prestación de Servicios Públicos"/>
    <n v="5"/>
    <s v="TLAJO POTENCIA"/>
    <s v="GASTO CORRIENTE"/>
    <n v="2000"/>
    <s v="MATERIALES Y SUMINISTROS"/>
    <s v="62"/>
    <s v="ESCUELAS DE CHARRERIA"/>
    <s v="222"/>
    <s v="Productos alimenticios para animales"/>
    <x v="122"/>
    <x v="112"/>
    <x v="0"/>
    <x v="0"/>
    <x v="114"/>
    <x v="7"/>
    <x v="7"/>
    <x v="18"/>
    <x v="18"/>
    <s v="PRODUCTOS ALIMENTICIOS PARA ANIMALES-RECURSOS FISCALES-SIN DESCRIPCIÓN PARA DESTINOS 00"/>
    <n v="150000"/>
    <n v="0"/>
    <n v="150000"/>
    <n v="0"/>
    <n v="0"/>
    <n v="0"/>
    <n v="0"/>
    <n v="0"/>
    <n v="150000"/>
    <n v="0"/>
    <n v="150000"/>
  </r>
  <r>
    <s v="532610654411"/>
    <n v="5"/>
    <s v="326"/>
    <s v="1"/>
    <s v="0"/>
    <s v="65"/>
    <s v="44"/>
    <n v="11"/>
    <s v="1.1-00-26"/>
    <s v="532610654411"/>
    <s v="RECURSOS FISCALES 2026"/>
    <s v="03"/>
    <s v="Desarrollo Económico"/>
    <s v="0307"/>
    <s v="Turismo"/>
    <s v="030701"/>
    <s v="_x0009_Turismo"/>
    <s v="E"/>
    <s v="Prestación de Servicios Públicos"/>
    <n v="5"/>
    <s v="TLAJO POTENCIA"/>
    <s v="GASTO CORRIENTE"/>
    <n v="3000"/>
    <s v="SERVICIOS GENERALES"/>
    <s v="65"/>
    <s v="PROMOCIÓN CULTURAL Y APOYO A LAS TRADICIONES"/>
    <s v="326"/>
    <s v="Arrendamiento de maquinaria, otros equipos y herramientas"/>
    <x v="130"/>
    <x v="118"/>
    <x v="75"/>
    <x v="70"/>
    <x v="120"/>
    <x v="7"/>
    <x v="7"/>
    <x v="18"/>
    <x v="18"/>
    <s v="ARRENDAMIENTO DE MAQUINARIA, OTROS EQUIPOS Y HERRAMIENTAS-RECURSOS FISCALES-LIMPIEZA DE MINAS DE BASALTO"/>
    <n v="560000"/>
    <n v="0"/>
    <n v="560000"/>
    <n v="559259.19999999995"/>
    <n v="0"/>
    <n v="0"/>
    <n v="0"/>
    <n v="0"/>
    <n v="740.80000000004657"/>
    <n v="0"/>
    <n v="560000"/>
  </r>
  <r>
    <s v="538210620011"/>
    <n v="5"/>
    <s v="382"/>
    <s v="1"/>
    <s v="0"/>
    <s v="62"/>
    <s v="00"/>
    <n v="11"/>
    <s v="1.1-00-26"/>
    <s v="538210620011"/>
    <s v="RECURSOS FISCALES 2026"/>
    <s v="03"/>
    <s v="Desarrollo Económico"/>
    <s v="0307"/>
    <s v="Turismo"/>
    <s v="030701"/>
    <s v="_x0009_Turismo"/>
    <s v="E"/>
    <s v="Prestación de Servicios Públicos"/>
    <n v="5"/>
    <s v="TLAJO POTENCIA"/>
    <s v="GASTO CORRIENTE"/>
    <n v="3000"/>
    <s v="SERVICIOS GENERALES"/>
    <s v="62"/>
    <s v="ESCUELAS DE CHARRERIA"/>
    <s v="382"/>
    <s v="Gastos de orden social y cultural"/>
    <x v="65"/>
    <x v="65"/>
    <x v="0"/>
    <x v="0"/>
    <x v="65"/>
    <x v="7"/>
    <x v="7"/>
    <x v="18"/>
    <x v="18"/>
    <s v="GASTOS DE ORDEN  SOCIAL Y CULTURAL-RECURSOS FISCALES-SIN DESCRIPCIÓN PARA DESTINOS 00"/>
    <n v="1150000"/>
    <n v="0"/>
    <n v="1150000"/>
    <n v="0"/>
    <n v="0"/>
    <n v="0"/>
    <n v="0"/>
    <n v="0"/>
    <n v="1150000"/>
    <n v="0"/>
    <n v="1150000"/>
  </r>
  <r>
    <s v="538210625711"/>
    <n v="5"/>
    <s v="382"/>
    <s v="1"/>
    <s v="0"/>
    <s v="62"/>
    <s v="57"/>
    <n v="11"/>
    <s v="1.1-00-26"/>
    <s v="538210625711"/>
    <s v="RECURSOS FISCALES 2026"/>
    <s v="03"/>
    <s v="Desarrollo Económico"/>
    <s v="0307"/>
    <s v="Turismo"/>
    <s v="030701"/>
    <s v="_x0009_Turismo"/>
    <s v="E"/>
    <s v="Prestación de Servicios Públicos"/>
    <n v="5"/>
    <s v="TLAJO POTENCIA"/>
    <s v="GASTO CORRIENTE"/>
    <n v="3000"/>
    <s v="SERVICIOS GENERALES"/>
    <s v="62"/>
    <s v="ESCUELAS DE CHARRERIA"/>
    <s v="382"/>
    <s v="Gastos de orden social y cultural"/>
    <x v="65"/>
    <x v="65"/>
    <x v="76"/>
    <x v="71"/>
    <x v="65"/>
    <x v="7"/>
    <x v="7"/>
    <x v="18"/>
    <x v="18"/>
    <s v="GASTOS DE ORDEN  SOCIAL Y CULTURAL-RECURSOS FISCALES-CIERRE ANUAL DE LA ESCUELA DE CHARRERIA"/>
    <n v="100000"/>
    <n v="0"/>
    <n v="100000"/>
    <n v="0"/>
    <n v="0"/>
    <n v="0"/>
    <n v="0"/>
    <n v="0"/>
    <n v="100000"/>
    <n v="0"/>
    <n v="100000"/>
  </r>
  <r>
    <s v="542110710011"/>
    <n v="5"/>
    <s v="421"/>
    <s v="1"/>
    <s v="0"/>
    <s v="71"/>
    <s v="00"/>
    <n v="11"/>
    <s v="1.1-00-26"/>
    <s v="542110710011"/>
    <s v="RECURSOS FISCALES 2026"/>
    <s v="02"/>
    <s v="Desarrollo Social"/>
    <s v="0206"/>
    <s v="Proteccion social"/>
    <s v="020603"/>
    <s v="_x0009_Familia e Hijos"/>
    <s v="E"/>
    <s v="Prestación de Servicios Públicos"/>
    <n v="1"/>
    <s v="TLAJO DE PAZ"/>
    <s v="GASTO CORRIENTE"/>
    <n v="4000"/>
    <s v="TRANSFERENCIAS, ASIGNACIONES, SUBSIDIOS Y OTRAS AYUDAS"/>
    <s v="71"/>
    <s v="SISTEMA INTEGRAL PARA EL DESARROLLO DE LA FAMILIA"/>
    <s v="421"/>
    <s v="Transferencias otorgadas a entidades paraestatales no empresariales y no financieras"/>
    <x v="43"/>
    <x v="43"/>
    <x v="0"/>
    <x v="0"/>
    <x v="43"/>
    <x v="14"/>
    <x v="14"/>
    <x v="44"/>
    <x v="43"/>
    <s v="TRANSFERENCIAS OTORGADAS A ENTIDADES PARAESTATALES NO EMPRESARIALES Y NO FINANCIERAS-RECURSOS FISCALES-SIN DESCRIPCIÓN PARA DESTINOS 00"/>
    <n v="99750000"/>
    <n v="0"/>
    <n v="99750000"/>
    <n v="0"/>
    <n v="0"/>
    <n v="16625000"/>
    <n v="16625000"/>
    <n v="16625000"/>
    <n v="99750000"/>
    <n v="6800000"/>
    <n v="106550000"/>
  </r>
  <r>
    <s v="538210650011"/>
    <n v="5"/>
    <s v="382"/>
    <s v="1"/>
    <s v="0"/>
    <s v="65"/>
    <s v="00"/>
    <n v="11"/>
    <s v="1.1-00-26"/>
    <s v="538210650011"/>
    <s v="RECURSOS FISCALES 2026"/>
    <s v="03"/>
    <s v="Desarrollo Económico"/>
    <s v="0307"/>
    <s v="Turismo"/>
    <s v="030701"/>
    <s v="_x0009_Turismo"/>
    <s v="E"/>
    <s v="Prestación de Servicios Públicos"/>
    <n v="5"/>
    <s v="TLAJO POTENCIA"/>
    <s v="GASTO CORRIENTE"/>
    <n v="3000"/>
    <s v="SERVICIOS GENERALES"/>
    <s v="65"/>
    <s v="PROMOCIÓN CULTURAL Y APOYO A LAS TRADICIONES"/>
    <s v="382"/>
    <s v="Gastos de orden social y cultural"/>
    <x v="65"/>
    <x v="65"/>
    <x v="0"/>
    <x v="0"/>
    <x v="65"/>
    <x v="7"/>
    <x v="7"/>
    <x v="18"/>
    <x v="18"/>
    <s v="GASTOS DE ORDEN  SOCIAL Y CULTURAL-RECURSOS FISCALES-SIN DESCRIPCIÓN PARA DESTINOS 00"/>
    <n v="0"/>
    <n v="578840"/>
    <n v="578840"/>
    <n v="578840"/>
    <n v="578840"/>
    <n v="0"/>
    <n v="0"/>
    <n v="0"/>
    <n v="0"/>
    <n v="0"/>
    <n v="578840"/>
  </r>
  <r>
    <s v="538210654111"/>
    <n v="5"/>
    <s v="382"/>
    <s v="1"/>
    <s v="0"/>
    <s v="65"/>
    <s v="41"/>
    <n v="11"/>
    <s v="1.1-00-26"/>
    <s v="538210654111"/>
    <s v="RECURSOS FISCALES 2026"/>
    <s v="03"/>
    <s v="Desarrollo Económico"/>
    <s v="0307"/>
    <s v="Turismo"/>
    <s v="030701"/>
    <s v="_x0009_Turismo"/>
    <s v="E"/>
    <s v="Prestación de Servicios Públicos"/>
    <n v="5"/>
    <s v="TLAJO POTENCIA"/>
    <s v="GASTO CORRIENTE"/>
    <n v="3000"/>
    <s v="SERVICIOS GENERALES"/>
    <s v="65"/>
    <s v="PROMOCIÓN CULTURAL Y APOYO A LAS TRADICIONES"/>
    <s v="382"/>
    <s v="Gastos de orden social y cultural"/>
    <x v="65"/>
    <x v="65"/>
    <x v="77"/>
    <x v="72"/>
    <x v="65"/>
    <x v="7"/>
    <x v="7"/>
    <x v="18"/>
    <x v="18"/>
    <s v="GASTOS DE ORDEN  SOCIAL Y CULTURAL-RECURSOS FISCALES-ARBOL NAVIDEÑO Y PISTA HIELO"/>
    <n v="1500000"/>
    <n v="0"/>
    <n v="1500000"/>
    <n v="0"/>
    <n v="0"/>
    <n v="0"/>
    <n v="0"/>
    <n v="0"/>
    <n v="1500000"/>
    <n v="0"/>
    <n v="1500000"/>
  </r>
  <r>
    <s v="538210654611"/>
    <n v="5"/>
    <s v="382"/>
    <s v="1"/>
    <s v="0"/>
    <s v="65"/>
    <s v="46"/>
    <n v="11"/>
    <s v="1.1-00-26"/>
    <s v="538210654611"/>
    <s v="RECURSOS FISCALES 2026"/>
    <s v="03"/>
    <s v="Desarrollo Económico"/>
    <s v="0307"/>
    <s v="Turismo"/>
    <s v="030701"/>
    <s v="_x0009_Turismo"/>
    <s v="E"/>
    <s v="Prestación de Servicios Públicos"/>
    <n v="5"/>
    <s v="TLAJO POTENCIA"/>
    <s v="GASTO CORRIENTE"/>
    <n v="3000"/>
    <s v="SERVICIOS GENERALES"/>
    <s v="65"/>
    <s v="PROMOCIÓN CULTURAL Y APOYO A LAS TRADICIONES"/>
    <s v="382"/>
    <s v="Gastos de orden social y cultural"/>
    <x v="65"/>
    <x v="65"/>
    <x v="78"/>
    <x v="73"/>
    <x v="65"/>
    <x v="7"/>
    <x v="7"/>
    <x v="18"/>
    <x v="18"/>
    <s v="GASTOS DE ORDEN  SOCIAL Y CULTURAL-RECURSOS FISCALES-FESTIVAL DEL MARIACHI"/>
    <n v="500000"/>
    <n v="0"/>
    <n v="500000"/>
    <n v="0"/>
    <n v="0"/>
    <n v="0"/>
    <n v="0"/>
    <n v="0"/>
    <n v="500000"/>
    <n v="0"/>
    <n v="500000"/>
  </r>
  <r>
    <s v="538210654711"/>
    <n v="5"/>
    <s v="382"/>
    <s v="1"/>
    <s v="0"/>
    <s v="65"/>
    <s v="47"/>
    <n v="11"/>
    <s v="1.1-00-26"/>
    <s v="538210654711"/>
    <s v="RECURSOS FISCALES 2026"/>
    <s v="03"/>
    <s v="Desarrollo Económico"/>
    <s v="0307"/>
    <s v="Turismo"/>
    <s v="030701"/>
    <s v="_x0009_Turismo"/>
    <s v="E"/>
    <s v="Prestación de Servicios Públicos"/>
    <n v="5"/>
    <s v="TLAJO POTENCIA"/>
    <s v="GASTO CORRIENTE"/>
    <n v="3000"/>
    <s v="SERVICIOS GENERALES"/>
    <s v="65"/>
    <s v="PROMOCIÓN CULTURAL Y APOYO A LAS TRADICIONES"/>
    <s v="382"/>
    <s v="Gastos de orden social y cultural"/>
    <x v="65"/>
    <x v="65"/>
    <x v="79"/>
    <x v="74"/>
    <x v="65"/>
    <x v="7"/>
    <x v="7"/>
    <x v="18"/>
    <x v="18"/>
    <s v="GASTOS DE ORDEN  SOCIAL Y CULTURAL-RECURSOS FISCALES-CABALGATA"/>
    <n v="500000"/>
    <n v="0"/>
    <n v="500000"/>
    <n v="0"/>
    <n v="495200.01"/>
    <n v="0"/>
    <n v="0"/>
    <n v="0"/>
    <n v="500000"/>
    <n v="0"/>
    <n v="500000"/>
  </r>
  <r>
    <s v="538210654811"/>
    <n v="5"/>
    <s v="382"/>
    <s v="1"/>
    <s v="0"/>
    <s v="65"/>
    <s v="48"/>
    <n v="11"/>
    <s v="1.1-00-26"/>
    <s v="538210654811"/>
    <s v="RECURSOS FISCALES 2026"/>
    <s v="03"/>
    <s v="Desarrollo Económico"/>
    <s v="0307"/>
    <s v="Turismo"/>
    <s v="030701"/>
    <s v="_x0009_Turismo"/>
    <s v="E"/>
    <s v="Prestación de Servicios Públicos"/>
    <n v="5"/>
    <s v="TLAJO POTENCIA"/>
    <s v="GASTO CORRIENTE"/>
    <n v="3000"/>
    <s v="SERVICIOS GENERALES"/>
    <s v="65"/>
    <s v="PROMOCIÓN CULTURAL Y APOYO A LAS TRADICIONES"/>
    <s v="382"/>
    <s v="Gastos de orden social y cultural"/>
    <x v="65"/>
    <x v="65"/>
    <x v="80"/>
    <x v="75"/>
    <x v="65"/>
    <x v="7"/>
    <x v="7"/>
    <x v="18"/>
    <x v="18"/>
    <s v="GASTOS DE ORDEN  SOCIAL Y CULTURAL-RECURSOS FISCALES-FESTIVAL DEL CEMPASUCHIL"/>
    <n v="387000"/>
    <n v="0"/>
    <n v="387000"/>
    <n v="0"/>
    <n v="0"/>
    <n v="0"/>
    <n v="0"/>
    <n v="0"/>
    <n v="387000"/>
    <n v="0"/>
    <n v="387000"/>
  </r>
  <r>
    <s v="538210655211"/>
    <n v="5"/>
    <s v="382"/>
    <s v="1"/>
    <s v="0"/>
    <s v="65"/>
    <s v="52"/>
    <n v="11"/>
    <s v="1.1-00-26"/>
    <s v="538210655211"/>
    <s v="RECURSOS FISCALES 2026"/>
    <s v="03"/>
    <s v="Desarrollo Económico"/>
    <s v="0307"/>
    <s v="Turismo"/>
    <s v="030701"/>
    <s v="_x0009_Turismo"/>
    <s v="E"/>
    <s v="Prestación de Servicios Públicos"/>
    <n v="5"/>
    <s v="TLAJO POTENCIA"/>
    <s v="GASTO CORRIENTE"/>
    <n v="3000"/>
    <s v="SERVICIOS GENERALES"/>
    <s v="65"/>
    <s v="PROMOCIÓN CULTURAL Y APOYO A LAS TRADICIONES"/>
    <s v="382"/>
    <s v="Gastos de orden social y cultural"/>
    <x v="65"/>
    <x v="65"/>
    <x v="81"/>
    <x v="76"/>
    <x v="65"/>
    <x v="7"/>
    <x v="7"/>
    <x v="18"/>
    <x v="18"/>
    <s v="GASTOS DE ORDEN  SOCIAL Y CULTURAL-RECURSOS FISCALES-ROSCA DE REYES"/>
    <n v="250000"/>
    <n v="0"/>
    <n v="250000"/>
    <n v="0"/>
    <n v="0"/>
    <n v="0"/>
    <n v="0"/>
    <n v="0"/>
    <n v="250000"/>
    <n v="0"/>
    <n v="250000"/>
  </r>
  <r>
    <s v="538210655411"/>
    <n v="5"/>
    <s v="382"/>
    <s v="1"/>
    <s v="0"/>
    <s v="65"/>
    <s v="54"/>
    <n v="11"/>
    <s v="1.1-00-26"/>
    <s v="538210655411"/>
    <s v="RECURSOS FISCALES 2026"/>
    <s v="03"/>
    <s v="Desarrollo Económico"/>
    <s v="0307"/>
    <s v="Turismo"/>
    <s v="030701"/>
    <s v="_x0009_Turismo"/>
    <s v="E"/>
    <s v="Prestación de Servicios Públicos"/>
    <n v="5"/>
    <s v="TLAJO POTENCIA"/>
    <s v="GASTO CORRIENTE"/>
    <n v="3000"/>
    <s v="SERVICIOS GENERALES"/>
    <s v="65"/>
    <s v="PROMOCIÓN CULTURAL Y APOYO A LAS TRADICIONES"/>
    <s v="382"/>
    <s v="Gastos de orden social y cultural"/>
    <x v="65"/>
    <x v="65"/>
    <x v="82"/>
    <x v="77"/>
    <x v="65"/>
    <x v="7"/>
    <x v="7"/>
    <x v="18"/>
    <x v="18"/>
    <s v="GASTOS DE ORDEN  SOCIAL Y CULTURAL-RECURSOS FISCALES-FESTIVAL DEL SABOR"/>
    <n v="240000"/>
    <n v="0"/>
    <n v="240000"/>
    <n v="0"/>
    <n v="0"/>
    <n v="0"/>
    <n v="0"/>
    <n v="0"/>
    <n v="240000"/>
    <n v="0"/>
    <n v="240000"/>
  </r>
  <r>
    <s v="538210655511"/>
    <n v="5"/>
    <s v="382"/>
    <s v="1"/>
    <s v="0"/>
    <s v="65"/>
    <s v="55"/>
    <n v="11"/>
    <s v="1.1-00-26"/>
    <s v="538210655511"/>
    <s v="RECURSOS FISCALES 2026"/>
    <s v="03"/>
    <s v="Desarrollo Económico"/>
    <s v="0307"/>
    <s v="Turismo"/>
    <s v="030701"/>
    <s v="_x0009_Turismo"/>
    <s v="E"/>
    <s v="Prestación de Servicios Públicos"/>
    <n v="5"/>
    <s v="TLAJO POTENCIA"/>
    <s v="GASTO CORRIENTE"/>
    <n v="3000"/>
    <s v="SERVICIOS GENERALES"/>
    <s v="65"/>
    <s v="PROMOCIÓN CULTURAL Y APOYO A LAS TRADICIONES"/>
    <s v="382"/>
    <s v="Gastos de orden social y cultural"/>
    <x v="65"/>
    <x v="65"/>
    <x v="83"/>
    <x v="78"/>
    <x v="65"/>
    <x v="7"/>
    <x v="7"/>
    <x v="18"/>
    <x v="18"/>
    <s v="GASTOS DE ORDEN  SOCIAL Y CULTURAL-RECURSOS FISCALES-FERIA DE LAS FLORES"/>
    <n v="200000"/>
    <n v="0"/>
    <n v="200000"/>
    <n v="199636"/>
    <n v="0"/>
    <n v="0"/>
    <n v="0"/>
    <n v="0"/>
    <n v="364"/>
    <n v="0"/>
    <n v="200000"/>
  </r>
  <r>
    <s v="579910060011"/>
    <n v="5"/>
    <s v="799"/>
    <s v="1"/>
    <s v="0"/>
    <s v="06"/>
    <s v="00"/>
    <n v="11"/>
    <s v="1.1-00-26"/>
    <s v="5799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ARMORTIZACIÓN DE LA DEUDA Y DISMINUCIÓN DE PASIVOS"/>
    <n v="7000"/>
    <s v="INVERSIONES FINANCIERAS Y OTRAS PROVISIONES"/>
    <s v="06"/>
    <s v="DESPACHO DE LA TESORERÍA MUNICIPAL"/>
    <s v="799"/>
    <s v="Otras erogaciones especiales"/>
    <x v="146"/>
    <x v="132"/>
    <x v="0"/>
    <x v="0"/>
    <x v="134"/>
    <x v="4"/>
    <x v="4"/>
    <x v="5"/>
    <x v="5"/>
    <s v="OTRAS EROGACIONES ESPECIALES-RECURSOS FISCALES-SIN DESCRIPCIÓN PARA DESTINOS 00"/>
    <n v="5000000"/>
    <n v="0"/>
    <n v="5000000"/>
    <n v="0"/>
    <n v="0"/>
    <n v="0"/>
    <n v="0"/>
    <n v="0"/>
    <n v="5000000"/>
    <n v="8000000"/>
    <n v="13000000"/>
  </r>
  <r>
    <s v="542110630011"/>
    <n v="5"/>
    <s v="421"/>
    <s v="1"/>
    <s v="0"/>
    <s v="63"/>
    <s v="00"/>
    <n v="11"/>
    <s v="1.1-00-26"/>
    <s v="542110630011"/>
    <s v="RECURSOS FISCALES 2026"/>
    <s v="03"/>
    <s v="Desarrollo Económico"/>
    <s v="0307"/>
    <s v="Turismo"/>
    <s v="030701"/>
    <s v="_x0009_Turismo"/>
    <s v="E"/>
    <s v="Prestación de Servicios Públicos"/>
    <n v="5"/>
    <s v="TLAJO POTENCIA"/>
    <s v="GASTO CORRIENTE"/>
    <n v="4000"/>
    <s v="TRANSFERENCIAS, ASIGNACIONES, SUBSIDIOS Y OTRAS AYUDAS"/>
    <s v="63"/>
    <s v="FERIA DEL CABALLO"/>
    <s v="421"/>
    <s v="Transferencias otorgadas a entidades paraestatales no empresariales y no financieras"/>
    <x v="43"/>
    <x v="43"/>
    <x v="0"/>
    <x v="0"/>
    <x v="43"/>
    <x v="7"/>
    <x v="7"/>
    <x v="18"/>
    <x v="18"/>
    <s v="TRANSFERENCIAS OTORGADAS A ENTIDADES PARAESTATALES NO EMPRESARIALES Y NO FINANCIERAS-RECURSOS FISCALES-SIN DESCRIPCIÓN PARA DESTINOS 00"/>
    <n v="2000000"/>
    <n v="0"/>
    <n v="2000000"/>
    <n v="0"/>
    <n v="0"/>
    <n v="2000000"/>
    <n v="2000000"/>
    <n v="2000000"/>
    <n v="2000000"/>
    <n v="0"/>
    <n v="2000000"/>
  </r>
  <r>
    <s v="544110650011"/>
    <n v="5"/>
    <s v="441"/>
    <s v="1"/>
    <s v="0"/>
    <s v="65"/>
    <s v="00"/>
    <n v="11"/>
    <s v="1.1-00-26"/>
    <s v="544110650011"/>
    <s v="RECURSOS FISCALES 2026"/>
    <s v="03"/>
    <s v="Desarrollo Económico"/>
    <s v="0307"/>
    <s v="Turismo"/>
    <s v="030701"/>
    <s v="_x0009_Turismo"/>
    <s v="E"/>
    <s v="Prestación de Servicios Públicos"/>
    <n v="5"/>
    <s v="TLAJO POTENCIA"/>
    <s v="GASTO CORRIENTE"/>
    <n v="4000"/>
    <s v="TRANSFERENCIAS, ASIGNACIONES, SUBSIDIOS Y OTRAS AYUDAS"/>
    <s v="65"/>
    <s v="PROMOCIÓN CULTURAL Y APOYO A LAS TRADICIONES"/>
    <s v="441"/>
    <s v="Ayudas sociales a personas"/>
    <x v="0"/>
    <x v="0"/>
    <x v="0"/>
    <x v="0"/>
    <x v="0"/>
    <x v="7"/>
    <x v="7"/>
    <x v="18"/>
    <x v="18"/>
    <s v="AYUDAS SOCIALES A PERSONAS-RECURSOS FISCALES-SIN DESCRIPCIÓN PARA DESTINOS 00"/>
    <n v="200000"/>
    <n v="0"/>
    <n v="200000"/>
    <n v="0"/>
    <n v="0"/>
    <n v="0"/>
    <n v="0"/>
    <n v="0"/>
    <n v="200000"/>
    <n v="0"/>
    <n v="200000"/>
  </r>
  <r>
    <s v="544110655811"/>
    <n v="5"/>
    <s v="441"/>
    <s v="1"/>
    <s v="0"/>
    <s v="65"/>
    <s v="58"/>
    <n v="11"/>
    <s v="1.1-00-26"/>
    <s v="544110655811"/>
    <s v="RECURSOS FISCALES 2026"/>
    <s v="03"/>
    <s v="Desarrollo Económico"/>
    <s v="0307"/>
    <s v="Turismo"/>
    <s v="030701"/>
    <s v="_x0009_Turismo"/>
    <s v="E"/>
    <s v="Prestación de Servicios Públicos"/>
    <n v="5"/>
    <s v="TLAJO POTENCIA"/>
    <s v="GASTO CORRIENTE"/>
    <n v="4000"/>
    <s v="TRANSFERENCIAS, ASIGNACIONES, SUBSIDIOS Y OTRAS AYUDAS"/>
    <s v="65"/>
    <s v="PROMOCIÓN CULTURAL Y APOYO A LAS TRADICIONES"/>
    <s v="441"/>
    <s v="Ayudas sociales a personas"/>
    <x v="0"/>
    <x v="0"/>
    <x v="84"/>
    <x v="79"/>
    <x v="0"/>
    <x v="7"/>
    <x v="7"/>
    <x v="18"/>
    <x v="18"/>
    <s v="AYUDAS SOCIALES A PERSONAS-RECURSOS FISCALES-APOYO A LAS TRADICIONES"/>
    <n v="100000"/>
    <n v="0"/>
    <n v="100000"/>
    <n v="0"/>
    <n v="0"/>
    <n v="0"/>
    <n v="0"/>
    <n v="0"/>
    <n v="100000"/>
    <n v="0"/>
    <n v="100000"/>
  </r>
  <r>
    <s v="521410660011"/>
    <n v="5"/>
    <s v="214"/>
    <s v="1"/>
    <s v="0"/>
    <s v="66"/>
    <s v="00"/>
    <n v="11"/>
    <s v="1.1-00-26"/>
    <s v="5214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2000"/>
    <s v="MATERIALES Y SUMINISTROS"/>
    <s v="66"/>
    <s v="DESPACHO DE LA COORDINACIÓN GENERAL DE INTELIGENCIA E INNOVACIÓN SOCIAL"/>
    <s v="214"/>
    <s v="Materiales, útiles y equipos menores de tecnologías de la información y comunicaciones"/>
    <x v="13"/>
    <x v="13"/>
    <x v="0"/>
    <x v="0"/>
    <x v="13"/>
    <x v="5"/>
    <x v="5"/>
    <x v="6"/>
    <x v="6"/>
    <s v="MATERIALES, ÚTILES Y EQUIPOS MENORES DE TECNOLOGÍAS DE LA INFORMACIÓN Y COMUNICACIONES-RECURSOS FISCALES-SIN DESCRIPCIÓN PARA DESTINOS 00"/>
    <n v="30000"/>
    <n v="0"/>
    <n v="30000"/>
    <n v="0"/>
    <n v="0"/>
    <n v="0"/>
    <n v="0"/>
    <n v="0"/>
    <n v="30000"/>
    <n v="0"/>
    <n v="30000"/>
  </r>
  <r>
    <s v="524610660011"/>
    <n v="5"/>
    <s v="246"/>
    <s v="1"/>
    <s v="0"/>
    <s v="66"/>
    <s v="00"/>
    <n v="11"/>
    <s v="1.1-00-26"/>
    <s v="5246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2000"/>
    <s v="MATERIALES Y SUMINISTROS"/>
    <s v="66"/>
    <s v="DESPACHO DE LA COORDINACIÓN GENERAL DE INTELIGENCIA E INNOVACIÓN SOCIAL"/>
    <s v="246"/>
    <s v="Material eléctrico y electrónico"/>
    <x v="16"/>
    <x v="16"/>
    <x v="0"/>
    <x v="0"/>
    <x v="16"/>
    <x v="5"/>
    <x v="5"/>
    <x v="6"/>
    <x v="6"/>
    <s v="MATERIAL ELÉCTRICO Y ELECTRÓNICO-RECURSOS FISCALES-SIN DESCRIPCIÓN PARA DESTINOS 00"/>
    <n v="100000"/>
    <n v="0"/>
    <n v="100000"/>
    <n v="0"/>
    <n v="0"/>
    <n v="0"/>
    <n v="0"/>
    <n v="0"/>
    <n v="100000"/>
    <n v="0"/>
    <n v="100000"/>
  </r>
  <r>
    <s v="529410660011"/>
    <n v="5"/>
    <s v="294"/>
    <s v="1"/>
    <s v="0"/>
    <s v="66"/>
    <s v="00"/>
    <n v="11"/>
    <s v="1.1-00-26"/>
    <s v="5294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2000"/>
    <s v="MATERIALES Y SUMINISTROS"/>
    <s v="66"/>
    <s v="DESPACHO DE LA COORDINACIÓN GENERAL DE INTELIGENCIA E INNOVACIÓN SOCIAL"/>
    <s v="294"/>
    <s v="Refacciones y accesorios menores de equipo de cómputo y tecnologías de la información"/>
    <x v="21"/>
    <x v="21"/>
    <x v="0"/>
    <x v="0"/>
    <x v="21"/>
    <x v="5"/>
    <x v="5"/>
    <x v="6"/>
    <x v="6"/>
    <s v="REFACCIONES Y ACCESORIOS MENORES DE EQUIPO DE CÓMPUTO Y TECNOLOGÍAS DE LA INFORMACIÓN-RECURSOS FISCALES-SIN DESCRIPCIÓN PARA DESTINOS 00"/>
    <n v="500000"/>
    <n v="0"/>
    <n v="500000"/>
    <n v="0"/>
    <n v="0"/>
    <n v="0"/>
    <n v="0"/>
    <n v="0"/>
    <n v="500000"/>
    <n v="0"/>
    <n v="500000"/>
  </r>
  <r>
    <s v="531410660011"/>
    <n v="5"/>
    <s v="314"/>
    <s v="1"/>
    <s v="0"/>
    <s v="66"/>
    <s v="00"/>
    <n v="11"/>
    <s v="1.1-00-26"/>
    <s v="5314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14"/>
    <s v="Telefonía tradicional"/>
    <x v="54"/>
    <x v="54"/>
    <x v="0"/>
    <x v="0"/>
    <x v="54"/>
    <x v="5"/>
    <x v="5"/>
    <x v="6"/>
    <x v="6"/>
    <s v="TELEFONÍA TRADICIONAL-RECURSOS FISCALES-SIN DESCRIPCIÓN PARA DESTINOS 00"/>
    <n v="120000"/>
    <n v="0"/>
    <n v="120000"/>
    <n v="0"/>
    <n v="0"/>
    <n v="0"/>
    <n v="0"/>
    <n v="0"/>
    <n v="120000"/>
    <n v="0"/>
    <n v="120000"/>
  </r>
  <r>
    <s v="531610660011"/>
    <n v="5"/>
    <s v="316"/>
    <s v="1"/>
    <s v="0"/>
    <s v="66"/>
    <s v="00"/>
    <n v="11"/>
    <s v="1.1-00-26"/>
    <s v="5316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16"/>
    <s v="Servicios de telecomunicaciones y satélites"/>
    <x v="55"/>
    <x v="55"/>
    <x v="0"/>
    <x v="0"/>
    <x v="55"/>
    <x v="5"/>
    <x v="5"/>
    <x v="6"/>
    <x v="6"/>
    <s v="SERVICIOS DE TELECOMUNICACIONES Y SATÉLITES-RECURSOS FISCALES-SIN DESCRIPCIÓN PARA DESTINOS 00"/>
    <n v="1150000"/>
    <n v="148000"/>
    <n v="1298000"/>
    <n v="139200.01999999999"/>
    <n v="0"/>
    <n v="0"/>
    <n v="0"/>
    <n v="0"/>
    <n v="1158799.98"/>
    <n v="0"/>
    <n v="1298000"/>
  </r>
  <r>
    <s v="531710666111"/>
    <n v="5"/>
    <s v="317"/>
    <s v="1"/>
    <s v="0"/>
    <s v="66"/>
    <s v="61"/>
    <n v="11"/>
    <s v="1.1-00-26"/>
    <s v="5317106661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17"/>
    <s v="Servicios de acceso de Internet, redes y procesamiento de información"/>
    <x v="147"/>
    <x v="133"/>
    <x v="85"/>
    <x v="80"/>
    <x v="135"/>
    <x v="5"/>
    <x v="5"/>
    <x v="6"/>
    <x v="6"/>
    <s v="SERVICIOS DE ACCESO DE INTERNET, REDES Y PROCESAMIENTO DE INFORMACIÓN-RECURSOS FISCALES-C4"/>
    <n v="6000000"/>
    <n v="15000000"/>
    <n v="21000000"/>
    <n v="0"/>
    <n v="0"/>
    <n v="0"/>
    <n v="0"/>
    <n v="0"/>
    <n v="21000000"/>
    <n v="0"/>
    <n v="21000000"/>
  </r>
  <r>
    <s v="531712666425"/>
    <n v="5"/>
    <s v="317"/>
    <s v="1"/>
    <s v="2"/>
    <s v="66"/>
    <s v="64"/>
    <n v="25"/>
    <s v="2.5-02-26"/>
    <s v="531712666425"/>
    <s v="FONDO DE APORTACIONES AL FORTALECIMIENTO MUNICIPAL 2026 (FORTAMUN)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17"/>
    <s v="Servicios de acceso de Internet, redes y procesamiento de información"/>
    <x v="147"/>
    <x v="133"/>
    <x v="86"/>
    <x v="80"/>
    <x v="135"/>
    <x v="5"/>
    <x v="5"/>
    <x v="6"/>
    <x v="6"/>
    <s v="SERVICIOS DE ACCESO DE INTERNET, REDES Y PROCESAMIENTO DE INFORMACIÓN-RECURSOS FEDERALES-C4"/>
    <n v="40000000"/>
    <n v="0"/>
    <n v="40000000"/>
    <n v="139200.01999999999"/>
    <n v="0"/>
    <n v="0"/>
    <n v="0"/>
    <n v="0"/>
    <n v="39860799.979999997"/>
    <n v="1250000"/>
    <n v="41250000"/>
  </r>
  <r>
    <s v="532310666011"/>
    <n v="5"/>
    <s v="323"/>
    <s v="1"/>
    <s v="0"/>
    <s v="66"/>
    <s v="60"/>
    <n v="11"/>
    <s v="1.1-00-26"/>
    <s v="532310666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23"/>
    <s v="Arrendamiento de mobiliario y equipo de administración, educacional y recreativo"/>
    <x v="148"/>
    <x v="134"/>
    <x v="87"/>
    <x v="81"/>
    <x v="136"/>
    <x v="5"/>
    <x v="5"/>
    <x v="6"/>
    <x v="6"/>
    <s v="ARRENDAMIENTO DE MOBILIARIO Y EQUIPO DE ADMINISTRACIÓN, EDUCACIONAL Y RECREATIVO-RECURSOS FISCALES-MULTIANUAL 11"/>
    <n v="37000000"/>
    <n v="0"/>
    <n v="37000000"/>
    <n v="0"/>
    <n v="19479204.859999999"/>
    <n v="0"/>
    <n v="0"/>
    <n v="0"/>
    <n v="37000000"/>
    <n v="0"/>
    <n v="37000000"/>
  </r>
  <r>
    <s v="532310666211"/>
    <n v="5"/>
    <s v="323"/>
    <s v="1"/>
    <s v="0"/>
    <s v="66"/>
    <s v="62"/>
    <n v="11"/>
    <s v="1.1-00-26"/>
    <s v="5323106662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23"/>
    <s v="Arrendamiento de mobiliario y equipo de administración, educacional y recreativo"/>
    <x v="148"/>
    <x v="134"/>
    <x v="88"/>
    <x v="82"/>
    <x v="136"/>
    <x v="5"/>
    <x v="5"/>
    <x v="6"/>
    <x v="6"/>
    <s v="ARRENDAMIENTO DE MOBILIARIO Y EQUIPO DE ADMINISTRACIÓN, EDUCACIONAL Y RECREATIVO-RECURSOS FISCALES-MULTIANUAL 16"/>
    <n v="4200000"/>
    <n v="0"/>
    <n v="4200000"/>
    <n v="0"/>
    <n v="4199999.87"/>
    <n v="0"/>
    <n v="0"/>
    <n v="0"/>
    <n v="4200000"/>
    <n v="0"/>
    <n v="4200000"/>
  </r>
  <r>
    <s v="533310660011"/>
    <n v="5"/>
    <s v="333"/>
    <s v="1"/>
    <s v="0"/>
    <s v="66"/>
    <s v="00"/>
    <n v="11"/>
    <s v="1.1-00-26"/>
    <s v="5333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33"/>
    <s v="Servicios de consultoría administrativa, procesos, técnica y en tecnologías de la información"/>
    <x v="24"/>
    <x v="24"/>
    <x v="0"/>
    <x v="0"/>
    <x v="24"/>
    <x v="5"/>
    <x v="5"/>
    <x v="6"/>
    <x v="6"/>
    <s v="SERVICIOS DE CONSULTORÍA ADMINISTRATIVA, PROCESOS, TÉCNICA Y EN TECNOLOGÍAS DE LA INFORMACIÓN-RECURSOS FISCALES-SIN DESCRIPCIÓN PARA DESTINOS 00"/>
    <n v="5150000"/>
    <n v="0"/>
    <n v="5150000"/>
    <n v="2695144.83"/>
    <n v="0"/>
    <n v="0"/>
    <n v="0"/>
    <n v="0"/>
    <n v="2454855.17"/>
    <n v="0"/>
    <n v="5150000"/>
  </r>
  <r>
    <s v="533910660011"/>
    <n v="5"/>
    <s v="339"/>
    <s v="1"/>
    <s v="0"/>
    <s v="66"/>
    <s v="00"/>
    <n v="11"/>
    <s v="1.1-00-26"/>
    <s v="5339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39"/>
    <s v="Servicios profesionales, científicos y técnicos integrales"/>
    <x v="26"/>
    <x v="26"/>
    <x v="0"/>
    <x v="0"/>
    <x v="26"/>
    <x v="5"/>
    <x v="5"/>
    <x v="6"/>
    <x v="6"/>
    <s v="SERVICIOS PROFESIONALES, CIENTÍFICOS Y TÉCNICOS INTEGRALES-RECURSOS FISCALES-SIN DESCRIPCIÓN PARA DESTINOS 00"/>
    <n v="1800000"/>
    <n v="-148000"/>
    <n v="1652000"/>
    <n v="8274.66"/>
    <n v="0"/>
    <n v="0"/>
    <n v="0"/>
    <n v="0"/>
    <n v="1643725.34"/>
    <n v="0"/>
    <n v="1652000"/>
  </r>
  <r>
    <s v="535210660011"/>
    <n v="5"/>
    <s v="352"/>
    <s v="1"/>
    <s v="0"/>
    <s v="66"/>
    <s v="00"/>
    <n v="11"/>
    <s v="1.1-00-26"/>
    <s v="5352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CORRIENTE"/>
    <n v="3000"/>
    <s v="SERVICIOS GENERALES"/>
    <s v="66"/>
    <s v="DESPACHO DE LA COORDINACIÓN GENERAL DE INTELIGENCIA E INNOVACIÓN SOCIAL"/>
    <s v="352"/>
    <s v="Instalación, reparación y mantenimiento de mobiliario y equipo de administración, educacional y recreativo"/>
    <x v="62"/>
    <x v="62"/>
    <x v="0"/>
    <x v="0"/>
    <x v="62"/>
    <x v="5"/>
    <x v="5"/>
    <x v="6"/>
    <x v="6"/>
    <s v="INSTALACIÓN, REPARACIÓN Y MANTENIMIENTO DE MOBILIARIO Y EQUIPO DE ADMINISTRACIÓN, EDUCACIONAL Y RECREATIVO-RECURSOS FISCALES-SIN DESCRIPCIÓN PARA DESTINOS 00"/>
    <n v="30000"/>
    <n v="0"/>
    <n v="30000"/>
    <n v="0"/>
    <n v="0"/>
    <n v="0"/>
    <n v="0"/>
    <n v="0"/>
    <n v="30000"/>
    <n v="0"/>
    <n v="30000"/>
  </r>
  <r>
    <s v="539410120011"/>
    <n v="5"/>
    <s v="394"/>
    <s v="1"/>
    <s v="0"/>
    <s v="12"/>
    <s v="00"/>
    <n v="11"/>
    <s v="1.1-00-26"/>
    <s v="539410120011"/>
    <s v="RECURSOS FISCALES 2026"/>
    <s v="01"/>
    <s v="Gobierno"/>
    <s v="0103"/>
    <s v="Coordinacion de la politica de gobierno"/>
    <s v="010304"/>
    <s v="_x0009_Función Pública"/>
    <s v="M"/>
    <s v="Apoyo para el desarrollo de las funciones de gobierno"/>
    <n v="4"/>
    <s v="TLAJO EFICIENTE"/>
    <s v="GASTO CORRIENTE"/>
    <n v="3000"/>
    <s v="SERVICIOS GENERALES"/>
    <s v="12"/>
    <s v="SERVICIOS PERSONALES"/>
    <s v="394"/>
    <s v="Sentencias y resoluciones por autoridad competente"/>
    <x v="11"/>
    <x v="11"/>
    <x v="0"/>
    <x v="0"/>
    <x v="11"/>
    <x v="6"/>
    <x v="6"/>
    <x v="7"/>
    <x v="7"/>
    <s v="SENTENCIAS Y RESOLUCIONES POR AUTORIDAD COMPETENTE-RECURSOS FISCALES-SIN DESCRIPCIÓN PARA DESTINOS 00"/>
    <n v="20000000"/>
    <n v="0"/>
    <n v="10000000"/>
    <n v="0"/>
    <n v="0"/>
    <n v="1187662.3999999999"/>
    <n v="1274728.55"/>
    <n v="593831.19999999995"/>
    <n v="10000000"/>
    <n v="8000000"/>
    <n v="18000000"/>
  </r>
  <r>
    <s v="552110660011"/>
    <n v="5"/>
    <s v="521"/>
    <s v="1"/>
    <s v="0"/>
    <s v="66"/>
    <s v="00"/>
    <n v="11"/>
    <s v="1.1-00-26"/>
    <s v="5521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DE CAPITAL"/>
    <n v="5000"/>
    <s v="BIENES MUEBLES, INMUEBLES E INTANGIBLES"/>
    <s v="66"/>
    <s v="DESPACHO DE LA COORDINACIÓN GENERAL DE INTELIGENCIA E INNOVACIÓN SOCIAL"/>
    <s v="521"/>
    <s v="Equipos y aparatos audiovisuales"/>
    <x v="149"/>
    <x v="105"/>
    <x v="0"/>
    <x v="0"/>
    <x v="106"/>
    <x v="5"/>
    <x v="5"/>
    <x v="6"/>
    <x v="6"/>
    <s v="EQUIPOS Y APARATOS AUDIOVISUALES-RECURSOS FISCALES-SIN DESCRIPCIÓN PARA DESTINOS 00"/>
    <n v="100000"/>
    <n v="0"/>
    <n v="100000"/>
    <n v="0"/>
    <n v="0"/>
    <n v="0"/>
    <n v="0"/>
    <n v="0"/>
    <n v="100000"/>
    <n v="0"/>
    <n v="100000"/>
  </r>
  <r>
    <s v="556510660011"/>
    <n v="5"/>
    <s v="565"/>
    <s v="1"/>
    <s v="0"/>
    <s v="66"/>
    <s v="00"/>
    <n v="11"/>
    <s v="1.1-00-26"/>
    <s v="5565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DE CAPITAL"/>
    <n v="5000"/>
    <s v="BIENES MUEBLES, INMUEBLES E INTANGIBLES"/>
    <s v="66"/>
    <s v="DESPACHO DE LA COORDINACIÓN GENERAL DE INTELIGENCIA E INNOVACIÓN SOCIAL"/>
    <s v="565"/>
    <s v="Equipo de comunicación y telecomunicación"/>
    <x v="27"/>
    <x v="27"/>
    <x v="0"/>
    <x v="0"/>
    <x v="27"/>
    <x v="5"/>
    <x v="5"/>
    <x v="6"/>
    <x v="6"/>
    <s v="EQUIPO DE COMUNICACIÓN Y TELECOMUNICACIÓN-RECURSOS FISCALES-SIN DESCRIPCIÓN PARA DESTINOS 00"/>
    <n v="1500000"/>
    <n v="0"/>
    <n v="1500000"/>
    <n v="0"/>
    <n v="0"/>
    <n v="0"/>
    <n v="0"/>
    <n v="0"/>
    <n v="1500000"/>
    <n v="0"/>
    <n v="1500000"/>
  </r>
  <r>
    <s v="534110060011"/>
    <n v="5"/>
    <s v="341"/>
    <s v="1"/>
    <s v="0"/>
    <s v="06"/>
    <s v="00"/>
    <n v="11"/>
    <s v="1.1-00-26"/>
    <s v="53411006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4"/>
    <s v="TLAJO EFICIENTE"/>
    <s v="GASTO CORRIENTE"/>
    <n v="3000"/>
    <s v="SERVICIOS GENERALES"/>
    <s v="06"/>
    <s v="DESPACHO DE LA TESORERÍA MUNICIPAL"/>
    <s v="341"/>
    <s v="Servicios financieros y bancarios"/>
    <x v="5"/>
    <x v="5"/>
    <x v="0"/>
    <x v="0"/>
    <x v="5"/>
    <x v="4"/>
    <x v="4"/>
    <x v="5"/>
    <x v="5"/>
    <s v="SERVICIOS FINANCIEROS Y BANCARIOS-RECURSOS FISCALES-SIN DESCRIPCIÓN PARA DESTINOS 00"/>
    <n v="23700000"/>
    <n v="-10353323"/>
    <n v="13346677"/>
    <n v="0"/>
    <n v="0"/>
    <n v="8295104.25"/>
    <n v="8295104.25"/>
    <n v="8295104.25"/>
    <n v="13346677"/>
    <n v="9500000"/>
    <n v="22846677"/>
  </r>
  <r>
    <s v="556910665911"/>
    <n v="5"/>
    <s v="569"/>
    <s v="1"/>
    <s v="0"/>
    <s v="66"/>
    <s v="59"/>
    <n v="11"/>
    <s v="1.1-00-26"/>
    <s v="5569106659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DE CAPITAL"/>
    <n v="5000"/>
    <s v="BIENES MUEBLES, INMUEBLES E INTANGIBLES"/>
    <s v="66"/>
    <s v="DESPACHO DE LA COORDINACIÓN GENERAL DE INTELIGENCIA E INNOVACIÓN SOCIAL"/>
    <s v="569"/>
    <s v="Otros equipos"/>
    <x v="105"/>
    <x v="104"/>
    <x v="89"/>
    <x v="54"/>
    <x v="105"/>
    <x v="5"/>
    <x v="5"/>
    <x v="6"/>
    <x v="6"/>
    <s v="OTROS EQUIPOS-RECURSOS FISCALES-C5"/>
    <n v="145000000"/>
    <n v="0"/>
    <n v="145000000"/>
    <n v="0"/>
    <n v="144999999.77000001"/>
    <n v="0"/>
    <n v="0"/>
    <n v="0"/>
    <n v="145000000"/>
    <n v="0"/>
    <n v="145000000"/>
  </r>
  <r>
    <s v="559110660011"/>
    <n v="5"/>
    <s v="591"/>
    <s v="1"/>
    <s v="0"/>
    <s v="66"/>
    <s v="00"/>
    <n v="11"/>
    <s v="1.1-00-26"/>
    <s v="5591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DE CAPITAL"/>
    <n v="5000"/>
    <s v="BIENES MUEBLES, INMUEBLES E INTANGIBLES"/>
    <s v="66"/>
    <s v="DESPACHO DE LA COORDINACIÓN GENERAL DE INTELIGENCIA E INNOVACIÓN SOCIAL"/>
    <s v="591"/>
    <s v="Software"/>
    <x v="4"/>
    <x v="4"/>
    <x v="0"/>
    <x v="0"/>
    <x v="4"/>
    <x v="5"/>
    <x v="5"/>
    <x v="6"/>
    <x v="6"/>
    <s v="SOFTWARE-RECURSOS FISCALES-SIN DESCRIPCIÓN PARA DESTINOS 00"/>
    <n v="9650000"/>
    <n v="0"/>
    <n v="9650000"/>
    <n v="0"/>
    <n v="0"/>
    <n v="0"/>
    <n v="0"/>
    <n v="0"/>
    <n v="9650000"/>
    <n v="0"/>
    <n v="9650000"/>
  </r>
  <r>
    <s v="559110666311"/>
    <n v="5"/>
    <s v="591"/>
    <s v="1"/>
    <s v="0"/>
    <s v="66"/>
    <s v="63"/>
    <n v="11"/>
    <s v="1.1-00-26"/>
    <s v="5591106663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DE CAPITAL"/>
    <n v="5000"/>
    <s v="BIENES MUEBLES, INMUEBLES E INTANGIBLES"/>
    <s v="66"/>
    <s v="DESPACHO DE LA COORDINACIÓN GENERAL DE INTELIGENCIA E INNOVACIÓN SOCIAL"/>
    <s v="591"/>
    <s v="Software"/>
    <x v="4"/>
    <x v="4"/>
    <x v="90"/>
    <x v="83"/>
    <x v="4"/>
    <x v="5"/>
    <x v="5"/>
    <x v="6"/>
    <x v="6"/>
    <s v="SOFTWARE-RECURSOS FISCALES-SOFTWARE CONTABLE"/>
    <n v="1400000"/>
    <n v="0"/>
    <n v="1400000"/>
    <n v="0"/>
    <n v="0"/>
    <n v="0"/>
    <n v="0"/>
    <n v="0"/>
    <n v="1400000"/>
    <n v="0"/>
    <n v="1400000"/>
  </r>
  <r>
    <s v="559710660011"/>
    <n v="5"/>
    <s v="597"/>
    <s v="1"/>
    <s v="0"/>
    <s v="66"/>
    <s v="00"/>
    <n v="11"/>
    <s v="1.1-00-26"/>
    <s v="559710660011"/>
    <s v="RECURSOS FISCALES 2026"/>
    <s v="03"/>
    <s v="Desarrollo Económico"/>
    <s v="0308"/>
    <s v="Ciencia, tecnologia e innovacion"/>
    <s v="030804"/>
    <s v="_x0009_Innovación"/>
    <s v="Q"/>
    <s v="Investigación y desarrollo"/>
    <n v="4"/>
    <s v="TLAJO EFICIENTE"/>
    <s v="GASTO DE CAPITAL"/>
    <n v="5000"/>
    <s v="BIENES MUEBLES, INMUEBLES E INTANGIBLES"/>
    <s v="66"/>
    <s v="DESPACHO DE LA COORDINACIÓN GENERAL DE INTELIGENCIA E INNOVACIÓN SOCIAL"/>
    <s v="597"/>
    <s v="Licencias informáticas e intelectuales"/>
    <x v="39"/>
    <x v="39"/>
    <x v="0"/>
    <x v="0"/>
    <x v="39"/>
    <x v="5"/>
    <x v="5"/>
    <x v="6"/>
    <x v="6"/>
    <s v="LICENCIAS INFORMÁTICAS E INTELECTUALES-RECURSOS FISCALES-SIN DESCRIPCIÓN PARA DESTINOS 00"/>
    <n v="10000000"/>
    <n v="0"/>
    <n v="10000000"/>
    <n v="795735.48"/>
    <n v="522000"/>
    <n v="0"/>
    <n v="0"/>
    <n v="0"/>
    <n v="9204264.5199999996"/>
    <n v="0"/>
    <n v="10000000"/>
  </r>
  <r>
    <s v="542110670011"/>
    <n v="5"/>
    <s v="421"/>
    <s v="1"/>
    <s v="0"/>
    <s v="67"/>
    <s v="00"/>
    <n v="11"/>
    <s v="1.1-00-26"/>
    <s v="542110670011"/>
    <s v="RECURSOS FISCALES 2026"/>
    <s v="02"/>
    <s v="Desarrollo Social"/>
    <s v="0206"/>
    <s v="Proteccion social"/>
    <s v="020608"/>
    <s v="_x0009_Otros Grupos Vulnerables"/>
    <s v="E"/>
    <s v="Prestación de Servicios Públicos"/>
    <n v="2"/>
    <s v="TLAJO CERCANO"/>
    <s v="GASTO CORRIENTE"/>
    <n v="4000"/>
    <s v="TRANSFERENCIAS, ASIGNACIONES, SUBSIDIOS Y OTRAS AYUDAS"/>
    <s v="67"/>
    <s v="ATENCIÓN PARA PERSONAS CON DISCAPACIDAD INTELECTUAL"/>
    <s v="421"/>
    <s v="Transferencias otorgadas a entidades paraestatales no empresariales y no financieras"/>
    <x v="43"/>
    <x v="43"/>
    <x v="0"/>
    <x v="0"/>
    <x v="43"/>
    <x v="15"/>
    <x v="15"/>
    <x v="45"/>
    <x v="44"/>
    <s v="TRANSFERENCIAS OTORGADAS A ENTIDADES PARAESTATALES NO EMPRESARIALES Y NO FINANCIERAS-RECURSOS FISCALES-SIN DESCRIPCIÓN PARA DESTINOS 00"/>
    <n v="14767344.140000001"/>
    <n v="0"/>
    <n v="14767344.140000001"/>
    <n v="0"/>
    <n v="0"/>
    <n v="0"/>
    <n v="1230612.01"/>
    <n v="1230612.01"/>
    <n v="14767344.140000001"/>
    <n v="0"/>
    <n v="14767344.140000001"/>
  </r>
  <r>
    <s v="524210250011"/>
    <n v="5"/>
    <s v="242"/>
    <s v="1"/>
    <s v="0"/>
    <s v="25"/>
    <s v="00"/>
    <n v="11"/>
    <s v="1.1-00-26"/>
    <s v="524210250011"/>
    <s v="RECURSOS FISCALES 2026"/>
    <s v="01"/>
    <s v="Gobierno"/>
    <s v="0103"/>
    <s v="Coordinacion de la politica de gobierno"/>
    <s v="010304"/>
    <s v="_x0009_Función Pública"/>
    <s v="E"/>
    <s v="Prestación de Servicios Públicos"/>
    <n v="2"/>
    <s v="TLAJO CERCANO"/>
    <s v="GASTO CORRIENTE"/>
    <n v="2000"/>
    <s v="MATERIALES Y SUMINISTROS"/>
    <s v="25"/>
    <s v="SERVICIO DE MANTENIMIENTO EN LOS ESPACIOS PÚBLICOS"/>
    <s v="242"/>
    <s v="Cemento y productos de concreto"/>
    <x v="48"/>
    <x v="48"/>
    <x v="0"/>
    <x v="0"/>
    <x v="48"/>
    <x v="8"/>
    <x v="8"/>
    <x v="28"/>
    <x v="28"/>
    <s v="CEMENTO Y PRODUCTOS DE CONCRETO-RECURSOS FISCALES-SIN DESCRIPCIÓN PARA DESTINOS 00"/>
    <n v="5000000"/>
    <n v="0"/>
    <n v="5000000"/>
    <n v="4507572.1500000004"/>
    <n v="0"/>
    <n v="0"/>
    <n v="0"/>
    <n v="0"/>
    <n v="492427.84999999963"/>
    <n v="10000000"/>
    <n v="15000000"/>
  </r>
  <r>
    <s v="561310489011"/>
    <n v="5"/>
    <s v="613"/>
    <s v="1"/>
    <s v="0"/>
    <s v="48"/>
    <n v="90"/>
    <n v="11"/>
    <s v="1.1-00-26"/>
    <e v="#N/A"/>
    <s v="RECURSOS FISCALES 2026"/>
    <s v="01"/>
    <s v="Gobierno"/>
    <s v="0103"/>
    <s v="Coordinacion de la politica de gobierno"/>
    <s v="010304"/>
    <s v="_x0009_Función Pública"/>
    <s v="K"/>
    <s v="Proyectos de Inversión en Infraestructura y Obra Pública"/>
    <n v="1"/>
    <s v="TLAJO DE PAZ"/>
    <s v="GASTO DE CAPITAL"/>
    <n v="6000"/>
    <s v="INVERSIÓN PÚBLICA"/>
    <s v="48"/>
    <s v="PROGRAMA DE MEJORA, AMPLIACIÓN Y REAHABILITACIÓN DE LA INFRAESTRUCTURA MUNICIPAL"/>
    <s v="613"/>
    <s v="Construcción de obras para el abastecimiento de agua, petróleo, gas, electricidad y telecomunicaciones"/>
    <x v="88"/>
    <x v="87"/>
    <x v="91"/>
    <x v="12"/>
    <x v="88"/>
    <x v="9"/>
    <x v="9"/>
    <x v="13"/>
    <x v="13"/>
    <m/>
    <n v="0"/>
    <n v="0"/>
    <n v="0"/>
    <n v="0"/>
    <n v="0"/>
    <n v="0"/>
    <n v="0"/>
    <n v="0"/>
    <n v="0"/>
    <n v="34616477.340000004"/>
    <n v="34616477.340000004"/>
  </r>
  <r>
    <s v="542110700011"/>
    <n v="5"/>
    <s v="421"/>
    <s v="1"/>
    <s v="0"/>
    <s v="70"/>
    <s v="00"/>
    <n v="11"/>
    <s v="1.1-00-26"/>
    <s v="542110700011"/>
    <s v="RECURSOS FISCALES 2026"/>
    <s v="02"/>
    <s v="Desarrollo Social"/>
    <s v="0206"/>
    <s v="Proteccion social"/>
    <s v="020608"/>
    <s v="_x0009_Otros Grupos Vulnerables"/>
    <s v="E"/>
    <s v="Prestación de Servicios Públicos"/>
    <n v="1"/>
    <s v="TLAJO DE PAZ"/>
    <s v="GASTO CORRIENTE"/>
    <n v="4000"/>
    <s v="TRANSFERENCIAS, ASIGNACIONES, SUBSIDIOS Y OTRAS AYUDAS"/>
    <s v="70"/>
    <s v="ATENCION A MUJERES DEL MUNICIPIO"/>
    <s v="421"/>
    <s v="Transferencias otorgadas a entidades paraestatales no empresariales y no financieras"/>
    <x v="43"/>
    <x v="43"/>
    <x v="0"/>
    <x v="0"/>
    <x v="43"/>
    <x v="16"/>
    <x v="16"/>
    <x v="46"/>
    <x v="45"/>
    <s v="TRANSFERENCIAS OTORGADAS A ENTIDADES PARAESTATALES NO EMPRESARIALES Y NO FINANCIERAS-RECURSOS FISCALES-SIN DESCRIPCIÓN PARA DESTINOS 00"/>
    <n v="7750016.75"/>
    <n v="0"/>
    <n v="7750016.75"/>
    <n v="0"/>
    <n v="0"/>
    <n v="1819459.21"/>
    <n v="1839619.25"/>
    <n v="1039619.25"/>
    <n v="7750016.75"/>
    <n v="0"/>
    <n v="7750016.75"/>
  </r>
  <r>
    <s v="532610430011"/>
    <n v="5"/>
    <s v="326"/>
    <s v="1"/>
    <s v="0"/>
    <s v="43"/>
    <s v="00"/>
    <n v="11"/>
    <s v="1.1-00-26"/>
    <s v="532610430011"/>
    <s v="RECURSOS FISCALES 2026"/>
    <s v="02"/>
    <s v="Desarrollo Social"/>
    <s v="0202"/>
    <s v="Vivienda y servicios a la comunidad"/>
    <s v="020203"/>
    <s v="_x0009_Abastecimiento de Agua"/>
    <s v="E"/>
    <s v="Prestación de Servicios Públicos"/>
    <n v="6"/>
    <s v="TLAJO A FUTURO"/>
    <s v="GASTO CORRIENTE"/>
    <n v="3000"/>
    <s v="SERVICIOS GENERALES"/>
    <s v="43"/>
    <s v="OPERACIÓN EFICIENTE DE INFRAESTRUCTURA HIDRICA"/>
    <s v="326"/>
    <s v="Arrendamiento de maquinaria, otros equipos y herramientas"/>
    <x v="130"/>
    <x v="118"/>
    <x v="0"/>
    <x v="0"/>
    <x v="120"/>
    <x v="9"/>
    <x v="9"/>
    <x v="39"/>
    <x v="39"/>
    <s v="ARRENDAMIENTO DE MAQUINARIA, OTROS EQUIPOS Y HERRAMIENTAS-RECURSOS FISCALES-SIN DESCRIPCIÓN PARA DESTINOS 00"/>
    <n v="50000000"/>
    <n v="20000000"/>
    <n v="70000000"/>
    <n v="0"/>
    <n v="19229976.100000001"/>
    <n v="0"/>
    <n v="0"/>
    <n v="0"/>
    <n v="70000000"/>
    <n v="35000000"/>
    <n v="105000000"/>
  </r>
  <r>
    <s v="533110720011"/>
    <n v="5"/>
    <s v="331"/>
    <s v="1"/>
    <s v="0"/>
    <s v="72"/>
    <s v="00"/>
    <n v="11"/>
    <s v="1.1-00-26"/>
    <s v="533110720011"/>
    <s v="RECURSOS FISCALES 2026"/>
    <s v="01"/>
    <s v="Gobierno"/>
    <s v="0103"/>
    <s v="Coordinacion de la politica de gobierno"/>
    <s v="010304"/>
    <s v="_x0009_Función Pública"/>
    <s v="G"/>
    <s v="Regulación y supervisión"/>
    <n v="4"/>
    <s v="TLAJO EFICIENTE"/>
    <s v="GASTO CORRIENTE"/>
    <n v="3000"/>
    <s v="SERVICIOS GENERALES"/>
    <s v="72"/>
    <s v="ACOMPAÑAMIENTO EN AUDITORIAS"/>
    <s v="331"/>
    <s v="Servicios legales, de contabilidad, auditoría y relacionados"/>
    <x v="8"/>
    <x v="8"/>
    <x v="0"/>
    <x v="0"/>
    <x v="8"/>
    <x v="17"/>
    <x v="17"/>
    <x v="47"/>
    <x v="46"/>
    <s v="SERVICIOS LEGALES, DE CONTABILIDAD, AUDITORÍA Y RELACIONADOS-RECURSOS FISCALES-SIN DESCRIPCIÓN PARA DESTINOS 00"/>
    <n v="0"/>
    <n v="1500000"/>
    <n v="1500000"/>
    <n v="293538.03000000003"/>
    <n v="0"/>
    <n v="0"/>
    <n v="0"/>
    <n v="0"/>
    <n v="1206461.97"/>
    <n v="0"/>
    <n v="1500000"/>
  </r>
  <r>
    <s v="533410720011"/>
    <n v="5"/>
    <s v="334"/>
    <s v="1"/>
    <s v="0"/>
    <s v="72"/>
    <s v="00"/>
    <n v="11"/>
    <s v="1.1-00-26"/>
    <s v="533410720011"/>
    <s v="RECURSOS FISCALES 2026"/>
    <s v="01"/>
    <s v="Gobierno"/>
    <s v="0103"/>
    <s v="Coordinacion de la politica de gobierno"/>
    <s v="010304"/>
    <s v="_x0009_Función Pública"/>
    <s v="G"/>
    <s v="Regulación y supervisión"/>
    <n v="4"/>
    <s v="TLAJO EFICIENTE"/>
    <s v="GASTO CORRIENTE"/>
    <n v="3000"/>
    <s v="SERVICIOS GENERALES"/>
    <s v="72"/>
    <s v="ACOMPAÑAMIENTO EN AUDITORIAS"/>
    <s v="334"/>
    <s v="Servicios de capacitación"/>
    <x v="41"/>
    <x v="41"/>
    <x v="0"/>
    <x v="0"/>
    <x v="41"/>
    <x v="17"/>
    <x v="17"/>
    <x v="47"/>
    <x v="46"/>
    <s v="SERVICIOS DE CAPACITACIÓN-RECURSOS FISCALES-SIN DESCRIPCIÓN PARA DESTINOS 00"/>
    <n v="0"/>
    <n v="500000"/>
    <n v="500000"/>
    <n v="0"/>
    <n v="0"/>
    <n v="0"/>
    <n v="0"/>
    <n v="0"/>
    <n v="500000"/>
    <n v="0"/>
    <n v="500000"/>
  </r>
  <r>
    <s v="542110740011"/>
    <n v="5"/>
    <s v="421"/>
    <s v="1"/>
    <s v="0"/>
    <n v="74"/>
    <s v="00"/>
    <n v="11"/>
    <s v="1.1-00-26"/>
    <s v="542110740011"/>
    <s v="RECURSOS FISCALES 2026"/>
    <s v="02"/>
    <s v="Desarrollo Social"/>
    <s v="0203"/>
    <s v="Salud"/>
    <s v="020301"/>
    <s v="_x0009_Prestación de Servicios de Salud a la Comunidad"/>
    <s v="E"/>
    <s v="Prestación de Servicios Públicos"/>
    <n v="2"/>
    <s v="TLAJO CERCANO"/>
    <s v="GASTO CORRIENTE"/>
    <n v="4000"/>
    <s v="TRANSFERENCIAS, ASIGNACIONES, SUBSIDIOS Y OTRAS AYUDAS"/>
    <n v="74"/>
    <s v="SERVICIOS DE SALUD DEL MUNICIPIO"/>
    <n v="421"/>
    <s v="Transferencias otorgadas a entidades paraestatales no empresariales y no financieras"/>
    <x v="150"/>
    <x v="43"/>
    <x v="0"/>
    <x v="0"/>
    <x v="43"/>
    <x v="18"/>
    <x v="18"/>
    <x v="48"/>
    <x v="47"/>
    <s v="TRANSFERENCIAS OTORGADAS A ENTIDADES PARAESTATALES NO EMPRESARIALES Y NO FINANCIERAS-RECURSOS FISCALES-SIN DESCRIPCIÓN PARA DESTINOS 00"/>
    <n v="0"/>
    <n v="225000000"/>
    <n v="225000000"/>
    <n v="0"/>
    <n v="0"/>
    <n v="0"/>
    <n v="0"/>
    <n v="0"/>
    <n v="225000000"/>
    <n v="0"/>
    <n v="2250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9A6EDF-50A9-4EE0-8321-B710F7669F91}" name="TablaDinámica1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F17" firstHeaderRow="1" firstDataRow="2" firstDataCol="3"/>
  <pivotFields count="39">
    <pivotField axis="axisRow" compact="0" outline="0" showAll="0" defaultSubtotal="0">
      <items count="17">
        <item x="9"/>
        <item x="3"/>
        <item x="10"/>
        <item x="5"/>
        <item x="7"/>
        <item m="1" x="15"/>
        <item m="1" x="16"/>
        <item m="1" x="13"/>
        <item m="1" x="14"/>
        <item m="1" x="12"/>
        <item x="2"/>
        <item x="0"/>
        <item x="1"/>
        <item x="11"/>
        <item x="4"/>
        <item x="8"/>
        <item x="6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" outline="0" showAll="0"/>
    <pivotField compact="0" outline="0" showAll="0"/>
    <pivotField compact="0" outline="0" showAll="0"/>
    <pivotField axis="axisRow" compact="0" numFmtId="1" outline="0" showAll="0" defaultSubtotal="0">
      <items count="8">
        <item x="7"/>
        <item h="1" x="1"/>
        <item h="1" x="2"/>
        <item h="1" x="0"/>
        <item h="1" x="3"/>
        <item h="1" x="4"/>
        <item h="1" x="5"/>
        <item h="1" x="6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87">
        <item x="45"/>
        <item x="3"/>
        <item x="83"/>
        <item x="58"/>
        <item x="79"/>
        <item x="62"/>
        <item x="64"/>
        <item x="71"/>
        <item x="32"/>
        <item x="33"/>
        <item x="29"/>
        <item x="4"/>
        <item x="67"/>
        <item x="31"/>
        <item x="80"/>
        <item x="50"/>
        <item x="73"/>
        <item x="68"/>
        <item x="60"/>
        <item x="35"/>
        <item x="8"/>
        <item x="44"/>
        <item x="70"/>
        <item x="48"/>
        <item x="27"/>
        <item x="17"/>
        <item x="20"/>
        <item x="25"/>
        <item x="47"/>
        <item x="40"/>
        <item x="43"/>
        <item x="38"/>
        <item x="23"/>
        <item x="18"/>
        <item x="57"/>
        <item x="77"/>
        <item x="39"/>
        <item x="56"/>
        <item x="74"/>
        <item x="72"/>
        <item x="76"/>
        <item x="78"/>
        <item x="2"/>
        <item x="26"/>
        <item x="6"/>
        <item x="5"/>
        <item x="30"/>
        <item x="55"/>
        <item x="65"/>
        <item x="61"/>
        <item x="24"/>
        <item x="52"/>
        <item x="69"/>
        <item x="21"/>
        <item x="9"/>
        <item x="34"/>
        <item x="42"/>
        <item x="81"/>
        <item x="82"/>
        <item x="51"/>
        <item x="19"/>
        <item m="1" x="85"/>
        <item x="54"/>
        <item x="15"/>
        <item x="12"/>
        <item x="16"/>
        <item x="13"/>
        <item x="22"/>
        <item x="37"/>
        <item x="46"/>
        <item x="59"/>
        <item x="49"/>
        <item x="11"/>
        <item x="36"/>
        <item x="41"/>
        <item x="7"/>
        <item x="75"/>
        <item x="28"/>
        <item x="0"/>
        <item x="84"/>
        <item x="63"/>
        <item x="1"/>
        <item x="66"/>
        <item x="14"/>
        <item x="10"/>
        <item x="5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numFmtId="4" outline="0" showAll="0"/>
    <pivotField dataField="1" compact="0" numFmtId="4" outline="0" showAll="0"/>
  </pivotFields>
  <rowFields count="3">
    <field x="0"/>
    <field x="12"/>
    <field x="21"/>
  </rowFields>
  <rowItems count="13">
    <i>
      <x v="10"/>
      <x/>
      <x v="25"/>
    </i>
    <i r="2">
      <x v="33"/>
    </i>
    <i r="2">
      <x v="65"/>
    </i>
    <i r="2">
      <x v="78"/>
    </i>
    <i>
      <x v="11"/>
      <x/>
      <x v="25"/>
    </i>
    <i r="2">
      <x v="78"/>
    </i>
    <i>
      <x v="15"/>
      <x/>
      <x v="26"/>
    </i>
    <i r="2">
      <x v="60"/>
    </i>
    <i>
      <x v="16"/>
      <x/>
      <x v="25"/>
    </i>
    <i r="2">
      <x v="33"/>
    </i>
    <i r="2">
      <x v="65"/>
    </i>
    <i r="2">
      <x v="7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IMPORTE AJUSTADO" fld="30" baseField="0" baseItem="0"/>
    <dataField name="Suma de MODIFICACIONES" fld="37" baseField="0" baseItem="0" numFmtId="4"/>
    <dataField name="Suma de 3RA MODIFICACIÓN" fld="38" baseField="0" baseItem="0" numFmtId="4"/>
  </dataFields>
  <formats count="1">
    <format dxfId="10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8C99E1-644F-4961-AD7D-2545D139CC2F}" name="TablaDinámica11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 APOYOS Y SUBSIDIOS">
  <location ref="A3:B39" firstHeaderRow="1" firstDataRow="1" firstDataCol="1" rowPageCount="1" colPageCount="1"/>
  <pivotFields count="3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axis="axisRow" showAll="0">
      <items count="7">
        <item x="0"/>
        <item x="3"/>
        <item x="2"/>
        <item x="4"/>
        <item x="1"/>
        <item x="5"/>
        <item t="default"/>
      </items>
    </pivotField>
    <pivotField showAll="0"/>
    <pivotField axis="axisPage" numFmtId="1" multipleItemSelectionAllowed="1" showAll="0">
      <items count="9">
        <item h="1" x="7"/>
        <item h="1" x="1"/>
        <item h="1" x="2"/>
        <item x="0"/>
        <item h="1" x="3"/>
        <item h="1" x="4"/>
        <item h="1" x="5"/>
        <item h="1" x="6"/>
        <item t="default"/>
      </items>
    </pivotField>
    <pivotField showAll="0"/>
    <pivotField showAll="0"/>
    <pivotField axis="axisRow" showAll="0">
      <items count="80">
        <item x="75"/>
        <item x="29"/>
        <item x="71"/>
        <item x="50"/>
        <item x="55"/>
        <item x="56"/>
        <item x="57"/>
        <item x="34"/>
        <item x="59"/>
        <item x="62"/>
        <item x="13"/>
        <item x="73"/>
        <item x="70"/>
        <item x="8"/>
        <item x="51"/>
        <item x="20"/>
        <item x="37"/>
        <item x="17"/>
        <item x="44"/>
        <item x="61"/>
        <item x="3"/>
        <item x="30"/>
        <item x="69"/>
        <item x="21"/>
        <item x="9"/>
        <item x="0"/>
        <item x="1"/>
        <item x="5"/>
        <item x="11"/>
        <item x="10"/>
        <item x="41"/>
        <item x="52"/>
        <item x="66"/>
        <item x="54"/>
        <item x="68"/>
        <item x="67"/>
        <item x="2"/>
        <item x="22"/>
        <item x="23"/>
        <item x="18"/>
        <item x="60"/>
        <item x="58"/>
        <item x="6"/>
        <item x="63"/>
        <item x="64"/>
        <item x="47"/>
        <item x="43"/>
        <item x="24"/>
        <item x="53"/>
        <item x="46"/>
        <item x="32"/>
        <item x="48"/>
        <item x="15"/>
        <item x="45"/>
        <item x="49"/>
        <item x="36"/>
        <item x="72"/>
        <item x="65"/>
        <item x="7"/>
        <item x="4"/>
        <item x="38"/>
        <item x="19"/>
        <item x="14"/>
        <item x="16"/>
        <item x="25"/>
        <item x="28"/>
        <item x="27"/>
        <item x="76"/>
        <item x="12"/>
        <item x="35"/>
        <item x="33"/>
        <item x="39"/>
        <item x="40"/>
        <item x="26"/>
        <item x="74"/>
        <item m="1" x="77"/>
        <item x="42"/>
        <item x="31"/>
        <item m="1" x="7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dataField="1" numFmtId="4" showAll="0"/>
  </pivotFields>
  <rowFields count="2">
    <field x="10"/>
    <field x="15"/>
  </rowFields>
  <rowItems count="36">
    <i>
      <x/>
    </i>
    <i r="1">
      <x v="25"/>
    </i>
    <i r="1">
      <x v="36"/>
    </i>
    <i r="1">
      <x v="53"/>
    </i>
    <i>
      <x v="1"/>
    </i>
    <i r="1">
      <x v="2"/>
    </i>
    <i r="1">
      <x v="12"/>
    </i>
    <i r="1">
      <x v="16"/>
    </i>
    <i r="1">
      <x v="30"/>
    </i>
    <i r="1">
      <x v="55"/>
    </i>
    <i r="1">
      <x v="60"/>
    </i>
    <i r="1">
      <x v="67"/>
    </i>
    <i r="1">
      <x v="69"/>
    </i>
    <i r="1">
      <x v="71"/>
    </i>
    <i r="1">
      <x v="72"/>
    </i>
    <i r="1">
      <x v="77"/>
    </i>
    <i>
      <x v="2"/>
    </i>
    <i r="1">
      <x v="11"/>
    </i>
    <i r="1">
      <x v="56"/>
    </i>
    <i r="1">
      <x v="74"/>
    </i>
    <i>
      <x v="4"/>
    </i>
    <i r="1">
      <x v="58"/>
    </i>
    <i r="1">
      <x v="63"/>
    </i>
    <i>
      <x v="5"/>
    </i>
    <i r="1">
      <x v="4"/>
    </i>
    <i r="1">
      <x v="5"/>
    </i>
    <i r="1">
      <x v="6"/>
    </i>
    <i r="1">
      <x v="8"/>
    </i>
    <i r="1">
      <x v="9"/>
    </i>
    <i r="1">
      <x v="19"/>
    </i>
    <i r="1">
      <x v="34"/>
    </i>
    <i r="1">
      <x v="41"/>
    </i>
    <i r="1">
      <x v="43"/>
    </i>
    <i r="1">
      <x v="44"/>
    </i>
    <i r="1">
      <x v="57"/>
    </i>
    <i t="grand">
      <x/>
    </i>
  </rowItems>
  <colItems count="1">
    <i/>
  </colItems>
  <pageFields count="1">
    <pageField fld="12" hier="-1"/>
  </pageFields>
  <dataFields count="1">
    <dataField name=" 3RA MODIFICACIÓN" fld="38" baseField="0" baseItem="0" numFmtId="4"/>
  </dataFields>
  <formats count="1">
    <format dxfId="39">
      <pivotArea dataOnly="0" labelOnly="1" outline="0" axis="axisValues" fieldPosition="0"/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EE5E2E-7467-4ACB-B8D0-E544ECA16914}" name="TablaDinámica12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 Clasificación Funcional del Gasto">
  <location ref="B3:C34" firstHeaderRow="1" firstDataRow="1" firstDataCol="1"/>
  <pivotFields count="39">
    <pivotField showAll="0"/>
    <pivotField showAll="0"/>
    <pivotField axis="axisRow" showAll="0">
      <items count="4">
        <item x="2"/>
        <item x="1"/>
        <item x="0"/>
        <item t="default"/>
      </items>
    </pivotField>
    <pivotField showAll="0"/>
    <pivotField axis="axisRow" showAll="0">
      <items count="11">
        <item x="6"/>
        <item x="1"/>
        <item x="8"/>
        <item x="0"/>
        <item x="3"/>
        <item x="9"/>
        <item x="5"/>
        <item x="2"/>
        <item x="7"/>
        <item x="4"/>
        <item t="default"/>
      </items>
    </pivotField>
    <pivotField showAll="0"/>
    <pivotField axis="axisRow" showAll="0">
      <items count="18">
        <item x="9"/>
        <item x="11"/>
        <item x="6"/>
        <item x="1"/>
        <item x="8"/>
        <item x="15"/>
        <item x="10"/>
        <item x="16"/>
        <item x="0"/>
        <item x="13"/>
        <item x="7"/>
        <item x="14"/>
        <item x="2"/>
        <item x="4"/>
        <item x="3"/>
        <item x="5"/>
        <item x="12"/>
        <item t="default"/>
      </items>
    </pivotField>
    <pivotField showAll="0"/>
    <pivotField showAll="0"/>
    <pivotField numFmtId="1" showAll="0"/>
    <pivotField showAll="0"/>
    <pivotField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dataField="1" numFmtId="4" showAll="0"/>
  </pivotFields>
  <rowFields count="3">
    <field x="2"/>
    <field x="4"/>
    <field x="6"/>
  </rowFields>
  <rowItems count="31">
    <i>
      <x/>
    </i>
    <i r="1">
      <x/>
    </i>
    <i r="2">
      <x v="1"/>
    </i>
    <i r="1">
      <x v="2"/>
    </i>
    <i r="2">
      <x v="9"/>
    </i>
    <i r="1">
      <x v="8"/>
    </i>
    <i r="2">
      <x v="16"/>
    </i>
    <i>
      <x v="1"/>
    </i>
    <i r="1">
      <x v="4"/>
    </i>
    <i r="2">
      <x v="10"/>
    </i>
    <i r="2">
      <x v="15"/>
    </i>
    <i r="1">
      <x v="5"/>
    </i>
    <i r="2">
      <x v="7"/>
    </i>
    <i r="2">
      <x v="11"/>
    </i>
    <i r="1">
      <x v="6"/>
    </i>
    <i r="2">
      <x v="4"/>
    </i>
    <i r="2">
      <x v="5"/>
    </i>
    <i r="1">
      <x v="7"/>
    </i>
    <i r="2">
      <x v="13"/>
    </i>
    <i r="1">
      <x v="9"/>
    </i>
    <i r="2">
      <x/>
    </i>
    <i r="2">
      <x v="2"/>
    </i>
    <i r="2">
      <x v="6"/>
    </i>
    <i>
      <x v="2"/>
    </i>
    <i r="1">
      <x v="1"/>
    </i>
    <i r="2">
      <x v="12"/>
    </i>
    <i r="2">
      <x v="14"/>
    </i>
    <i r="1">
      <x v="3"/>
    </i>
    <i r="2">
      <x v="3"/>
    </i>
    <i r="2">
      <x v="8"/>
    </i>
    <i t="grand">
      <x/>
    </i>
  </rowItems>
  <colItems count="1">
    <i/>
  </colItems>
  <dataFields count="1">
    <dataField name=" 3RA MODIFICACIÓN" fld="38" baseField="0" baseItem="0" numFmtId="4"/>
  </dataFields>
  <formats count="1">
    <format dxfId="38">
      <pivotArea dataOnly="0" labelOnly="1" outline="0" axis="axisValues" fieldPosition="0"/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678B53-C979-4CB1-9B3C-B1390A051C19}" name="TablaDinámica14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C12" firstHeaderRow="2" firstDataRow="2" firstDataCol="2" rowPageCount="1" colPageCount="1"/>
  <pivotFields count="39">
    <pivotField axis="axisRow" compact="0" outline="0" showAll="0" defaultSubtotal="0">
      <items count="17">
        <item x="9"/>
        <item x="3"/>
        <item x="10"/>
        <item x="5"/>
        <item x="7"/>
        <item m="1" x="15"/>
        <item m="1" x="16"/>
        <item m="1" x="13"/>
        <item m="1" x="14"/>
        <item m="1" x="12"/>
        <item x="2"/>
        <item x="0"/>
        <item x="1"/>
        <item x="11"/>
        <item x="4"/>
        <item x="8"/>
        <item x="6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" outline="0" showAll="0"/>
    <pivotField compact="0" outline="0" showAll="0"/>
    <pivotField compact="0" outline="0" showAll="0"/>
    <pivotField axis="axisPage" compact="0" numFmtId="1" outline="0" multipleItemSelectionAllowed="1" showAll="0">
      <items count="9">
        <item h="1" x="7"/>
        <item h="1" x="1"/>
        <item h="1" x="2"/>
        <item h="1" x="0"/>
        <item h="1" x="3"/>
        <item x="4"/>
        <item h="1" x="5"/>
        <item h="1" x="6"/>
        <item t="default"/>
      </items>
    </pivotField>
    <pivotField compact="0" outline="0" showAll="0"/>
    <pivotField compact="0" outline="0" showAll="0"/>
    <pivotField axis="axisRow" compact="0" outline="0" showAll="0" defaultSubtotal="0">
      <items count="79">
        <item x="75"/>
        <item x="29"/>
        <item x="71"/>
        <item x="50"/>
        <item x="55"/>
        <item x="56"/>
        <item x="57"/>
        <item x="34"/>
        <item x="59"/>
        <item x="62"/>
        <item x="13"/>
        <item x="73"/>
        <item x="70"/>
        <item x="8"/>
        <item x="51"/>
        <item x="20"/>
        <item x="37"/>
        <item x="17"/>
        <item x="44"/>
        <item x="61"/>
        <item x="3"/>
        <item x="30"/>
        <item x="69"/>
        <item x="21"/>
        <item x="9"/>
        <item x="0"/>
        <item x="1"/>
        <item x="5"/>
        <item x="11"/>
        <item x="10"/>
        <item x="41"/>
        <item x="52"/>
        <item x="66"/>
        <item x="54"/>
        <item x="68"/>
        <item x="67"/>
        <item x="2"/>
        <item x="22"/>
        <item x="23"/>
        <item x="18"/>
        <item x="60"/>
        <item x="58"/>
        <item x="6"/>
        <item x="63"/>
        <item x="64"/>
        <item x="47"/>
        <item x="43"/>
        <item x="24"/>
        <item x="53"/>
        <item x="46"/>
        <item x="32"/>
        <item x="48"/>
        <item x="15"/>
        <item x="45"/>
        <item x="49"/>
        <item x="36"/>
        <item x="72"/>
        <item x="65"/>
        <item x="7"/>
        <item x="4"/>
        <item x="38"/>
        <item x="19"/>
        <item x="14"/>
        <item x="16"/>
        <item x="25"/>
        <item x="28"/>
        <item x="27"/>
        <item x="76"/>
        <item x="12"/>
        <item x="35"/>
        <item x="33"/>
        <item x="39"/>
        <item x="40"/>
        <item x="26"/>
        <item x="74"/>
        <item m="1" x="77"/>
        <item x="42"/>
        <item x="31"/>
        <item m="1" x="78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dataField="1" compact="0" numFmtId="4" outline="0" showAll="0"/>
  </pivotFields>
  <rowFields count="2">
    <field x="0"/>
    <field x="15"/>
  </rowFields>
  <rowItems count="8">
    <i>
      <x v="2"/>
      <x v="54"/>
    </i>
    <i>
      <x v="4"/>
      <x v="54"/>
    </i>
    <i>
      <x v="10"/>
      <x v="45"/>
    </i>
    <i>
      <x v="11"/>
      <x v="27"/>
    </i>
    <i r="1">
      <x v="45"/>
    </i>
    <i r="1">
      <x v="51"/>
    </i>
    <i r="1">
      <x v="54"/>
    </i>
    <i t="grand">
      <x/>
    </i>
  </rowItems>
  <colItems count="1">
    <i/>
  </colItems>
  <pageFields count="1">
    <pageField fld="12" hier="-1"/>
  </pageFields>
  <dataFields count="1">
    <dataField name="Suma de 3RA MODIFICACIÓN" fld="38" baseField="0" baseItem="0" numFmtId="4"/>
  </dataFields>
  <formats count="20">
    <format dxfId="37">
      <pivotArea outline="0" fieldPosition="0">
        <references count="2">
          <reference field="0" count="5" selected="0">
            <x v="2"/>
            <x v="4"/>
            <x v="7"/>
            <x v="8"/>
            <x v="9"/>
          </reference>
          <reference field="15" count="2" selected="0">
            <x v="45"/>
            <x v="54"/>
          </reference>
        </references>
      </pivotArea>
    </format>
    <format dxfId="36">
      <pivotArea outline="0" fieldPosition="0">
        <references count="2">
          <reference field="0" count="1" selected="0">
            <x v="11"/>
          </reference>
          <reference field="15" count="1" selected="0">
            <x v="27"/>
          </reference>
        </references>
      </pivotArea>
    </format>
    <format dxfId="35">
      <pivotArea dataOnly="0" labelOnly="1" outline="0" fieldPosition="0">
        <references count="1">
          <reference field="0" count="5">
            <x v="2"/>
            <x v="4"/>
            <x v="7"/>
            <x v="8"/>
            <x v="9"/>
          </reference>
        </references>
      </pivotArea>
    </format>
    <format dxfId="34">
      <pivotArea dataOnly="0" labelOnly="1" outline="0" fieldPosition="0">
        <references count="1">
          <reference field="0" count="1">
            <x v="11"/>
          </reference>
        </references>
      </pivotArea>
    </format>
    <format dxfId="33">
      <pivotArea dataOnly="0" labelOnly="1" outline="0" fieldPosition="0">
        <references count="2">
          <reference field="0" count="1" selected="0">
            <x v="2"/>
          </reference>
          <reference field="15" count="1">
            <x v="54"/>
          </reference>
        </references>
      </pivotArea>
    </format>
    <format dxfId="32">
      <pivotArea dataOnly="0" labelOnly="1" outline="0" fieldPosition="0">
        <references count="2">
          <reference field="0" count="1" selected="0">
            <x v="4"/>
          </reference>
          <reference field="15" count="1">
            <x v="54"/>
          </reference>
        </references>
      </pivotArea>
    </format>
    <format dxfId="31">
      <pivotArea dataOnly="0" labelOnly="1" outline="0" fieldPosition="0">
        <references count="2">
          <reference field="0" count="1" selected="0">
            <x v="7"/>
          </reference>
          <reference field="15" count="1">
            <x v="54"/>
          </reference>
        </references>
      </pivotArea>
    </format>
    <format dxfId="30">
      <pivotArea dataOnly="0" labelOnly="1" outline="0" fieldPosition="0">
        <references count="2">
          <reference field="0" count="1" selected="0">
            <x v="8"/>
          </reference>
          <reference field="15" count="1">
            <x v="54"/>
          </reference>
        </references>
      </pivotArea>
    </format>
    <format dxfId="29">
      <pivotArea dataOnly="0" labelOnly="1" outline="0" fieldPosition="0">
        <references count="2">
          <reference field="0" count="1" selected="0">
            <x v="9"/>
          </reference>
          <reference field="15" count="1">
            <x v="45"/>
          </reference>
        </references>
      </pivotArea>
    </format>
    <format dxfId="28">
      <pivotArea dataOnly="0" labelOnly="1" outline="0" fieldPosition="0">
        <references count="2">
          <reference field="0" count="1" selected="0">
            <x v="11"/>
          </reference>
          <reference field="15" count="1">
            <x v="27"/>
          </reference>
        </references>
      </pivotArea>
    </format>
    <format dxfId="27">
      <pivotArea dataOnly="0" labelOnly="1" outline="0" fieldPosition="0">
        <references count="1">
          <reference field="0" count="6">
            <x v="2"/>
            <x v="4"/>
            <x v="7"/>
            <x v="8"/>
            <x v="9"/>
            <x v="11"/>
          </reference>
        </references>
      </pivotArea>
    </format>
    <format dxfId="26">
      <pivotArea dataOnly="0" labelOnly="1" outline="0" fieldPosition="0">
        <references count="2">
          <reference field="0" count="1" selected="0">
            <x v="2"/>
          </reference>
          <reference field="15" count="1">
            <x v="54"/>
          </reference>
        </references>
      </pivotArea>
    </format>
    <format dxfId="25">
      <pivotArea dataOnly="0" labelOnly="1" outline="0" fieldPosition="0">
        <references count="2">
          <reference field="0" count="1" selected="0">
            <x v="4"/>
          </reference>
          <reference field="15" count="1">
            <x v="54"/>
          </reference>
        </references>
      </pivotArea>
    </format>
    <format dxfId="24">
      <pivotArea dataOnly="0" labelOnly="1" outline="0" fieldPosition="0">
        <references count="2">
          <reference field="0" count="1" selected="0">
            <x v="7"/>
          </reference>
          <reference field="15" count="1">
            <x v="54"/>
          </reference>
        </references>
      </pivotArea>
    </format>
    <format dxfId="23">
      <pivotArea dataOnly="0" labelOnly="1" outline="0" fieldPosition="0">
        <references count="2">
          <reference field="0" count="1" selected="0">
            <x v="8"/>
          </reference>
          <reference field="15" count="1">
            <x v="54"/>
          </reference>
        </references>
      </pivotArea>
    </format>
    <format dxfId="22">
      <pivotArea dataOnly="0" labelOnly="1" outline="0" fieldPosition="0">
        <references count="2">
          <reference field="0" count="1" selected="0">
            <x v="9"/>
          </reference>
          <reference field="15" count="1">
            <x v="45"/>
          </reference>
        </references>
      </pivotArea>
    </format>
    <format dxfId="21">
      <pivotArea dataOnly="0" labelOnly="1" outline="0" fieldPosition="0">
        <references count="2">
          <reference field="0" count="1" selected="0">
            <x v="11"/>
          </reference>
          <reference field="15" count="4">
            <x v="27"/>
            <x v="45"/>
            <x v="51"/>
            <x v="54"/>
          </reference>
        </references>
      </pivotArea>
    </format>
    <format dxfId="20">
      <pivotArea dataOnly="0" labelOnly="1" outline="0" fieldPosition="0">
        <references count="2">
          <reference field="0" count="1" selected="0">
            <x v="11"/>
          </reference>
          <reference field="15" count="1">
            <x v="54"/>
          </reference>
        </references>
      </pivotArea>
    </format>
    <format dxfId="19">
      <pivotArea outline="0" fieldPosition="0">
        <references count="2">
          <reference field="0" count="6" selected="0">
            <x v="2"/>
            <x v="4"/>
            <x v="7"/>
            <x v="8"/>
            <x v="9"/>
            <x v="11"/>
          </reference>
          <reference field="15" count="4" selected="0">
            <x v="27"/>
            <x v="45"/>
            <x v="51"/>
            <x v="54"/>
          </reference>
        </references>
      </pivotArea>
    </format>
    <format dxfId="18">
      <pivotArea type="origin" dataOnly="0" labelOnly="1" outline="0" fieldPosition="0"/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81DE7B-F2E8-4599-BA3D-974342CAD299}" name="TablaDinámica16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C7" firstHeaderRow="2" firstDataRow="2" firstDataCol="2" rowPageCount="1" colPageCount="1"/>
  <pivotFields count="39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" outline="0" showAll="0"/>
    <pivotField compact="0" outline="0" showAll="0"/>
    <pivotField compact="0" outline="0" showAll="0"/>
    <pivotField axis="axisPage" compact="0" numFmtId="1" outline="0" multipleItemSelectionAllowed="1" showAll="0">
      <items count="9">
        <item h="1" x="7"/>
        <item h="1" x="1"/>
        <item h="1" x="2"/>
        <item h="1" x="0"/>
        <item h="1" x="3"/>
        <item h="1" x="4"/>
        <item h="1" x="5"/>
        <item x="6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200">
        <item m="1" x="192"/>
        <item m="1" x="193"/>
        <item x="84"/>
        <item x="83"/>
        <item x="85"/>
        <item x="45"/>
        <item x="55"/>
        <item x="56"/>
        <item m="1" x="183"/>
        <item m="1" x="139"/>
        <item x="6"/>
        <item x="116"/>
        <item x="1"/>
        <item x="0"/>
        <item m="1" x="172"/>
        <item x="47"/>
        <item x="50"/>
        <item x="61"/>
        <item x="80"/>
        <item m="1" x="144"/>
        <item m="1" x="178"/>
        <item m="1" x="179"/>
        <item x="81"/>
        <item x="82"/>
        <item x="72"/>
        <item m="1" x="161"/>
        <item x="11"/>
        <item x="66"/>
        <item m="1" x="177"/>
        <item m="1" x="185"/>
        <item m="1" x="150"/>
        <item m="1" x="188"/>
        <item m="1" x="168"/>
        <item m="1" x="171"/>
        <item x="108"/>
        <item m="1" x="157"/>
        <item x="117"/>
        <item x="89"/>
        <item x="115"/>
        <item m="1" x="169"/>
        <item m="1" x="175"/>
        <item x="65"/>
        <item m="1" x="159"/>
        <item x="18"/>
        <item m="1" x="190"/>
        <item x="74"/>
        <item x="79"/>
        <item x="40"/>
        <item x="86"/>
        <item m="1" x="184"/>
        <item m="1" x="170"/>
        <item m="1" x="145"/>
        <item m="1" x="153"/>
        <item x="109"/>
        <item x="44"/>
        <item m="1" x="147"/>
        <item x="14"/>
        <item x="111"/>
        <item x="113"/>
        <item x="13"/>
        <item m="1" x="138"/>
        <item m="1" x="136"/>
        <item m="1" x="173"/>
        <item m="1" x="186"/>
        <item m="1" x="137"/>
        <item x="103"/>
        <item x="98"/>
        <item x="102"/>
        <item m="1" x="195"/>
        <item m="1" x="196"/>
        <item x="67"/>
        <item m="1" x="155"/>
        <item x="39"/>
        <item m="1" x="160"/>
        <item x="57"/>
        <item x="105"/>
        <item x="100"/>
        <item x="33"/>
        <item m="1" x="149"/>
        <item m="1" x="189"/>
        <item x="129"/>
        <item m="1" x="165"/>
        <item x="131"/>
        <item x="30"/>
        <item x="31"/>
        <item m="1" x="166"/>
        <item m="1" x="187"/>
        <item x="88"/>
        <item m="1" x="194"/>
        <item x="77"/>
        <item x="112"/>
        <item x="3"/>
        <item m="1" x="148"/>
        <item m="1" x="174"/>
        <item m="1" x="180"/>
        <item x="19"/>
        <item m="1" x="140"/>
        <item x="21"/>
        <item x="51"/>
        <item m="1" x="154"/>
        <item m="1" x="158"/>
        <item x="60"/>
        <item x="8"/>
        <item x="10"/>
        <item m="1" x="164"/>
        <item m="1" x="182"/>
        <item m="1" x="142"/>
        <item m="1" x="152"/>
        <item m="1" x="143"/>
        <item m="1" x="198"/>
        <item x="23"/>
        <item m="1" x="162"/>
        <item m="1" x="176"/>
        <item x="110"/>
        <item m="1" x="163"/>
        <item x="64"/>
        <item x="27"/>
        <item x="54"/>
        <item x="59"/>
        <item x="5"/>
        <item x="90"/>
        <item m="1" x="135"/>
        <item m="1" x="141"/>
        <item m="1" x="197"/>
        <item x="25"/>
        <item m="1" x="156"/>
        <item x="36"/>
        <item m="1" x="181"/>
        <item x="73"/>
        <item x="75"/>
        <item m="1" x="151"/>
        <item x="7"/>
        <item x="42"/>
        <item x="41"/>
        <item m="1" x="167"/>
        <item x="69"/>
        <item x="91"/>
        <item m="1" x="146"/>
        <item x="114"/>
        <item x="48"/>
        <item x="43"/>
        <item m="1" x="191"/>
        <item x="2"/>
        <item x="17"/>
        <item x="34"/>
        <item x="35"/>
        <item x="97"/>
        <item x="118"/>
        <item x="124"/>
        <item x="38"/>
        <item x="4"/>
        <item x="9"/>
        <item x="12"/>
        <item x="15"/>
        <item x="16"/>
        <item x="20"/>
        <item x="22"/>
        <item x="24"/>
        <item x="26"/>
        <item x="28"/>
        <item x="29"/>
        <item x="32"/>
        <item x="37"/>
        <item x="46"/>
        <item x="49"/>
        <item x="52"/>
        <item x="53"/>
        <item x="58"/>
        <item x="62"/>
        <item x="63"/>
        <item x="68"/>
        <item x="70"/>
        <item x="71"/>
        <item x="76"/>
        <item x="78"/>
        <item x="87"/>
        <item x="92"/>
        <item x="93"/>
        <item x="94"/>
        <item x="95"/>
        <item x="96"/>
        <item x="99"/>
        <item x="101"/>
        <item x="104"/>
        <item x="106"/>
        <item x="107"/>
        <item x="119"/>
        <item x="120"/>
        <item x="121"/>
        <item x="122"/>
        <item x="123"/>
        <item x="125"/>
        <item x="126"/>
        <item x="127"/>
        <item x="128"/>
        <item x="130"/>
        <item x="132"/>
        <item x="133"/>
        <item x="134"/>
        <item t="default"/>
      </items>
    </pivotField>
    <pivotField compact="0" outline="0" showAll="0"/>
    <pivotField compact="0" outline="0" showAll="0"/>
    <pivotField axis="axisRow" compact="0" outline="0" showAll="0" defaultSubtotal="0">
      <items count="137"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2"/>
        <item x="12"/>
        <item x="13"/>
        <item x="122"/>
        <item x="9"/>
        <item x="3"/>
        <item x="114"/>
        <item x="102"/>
        <item x="130"/>
        <item x="131"/>
        <item x="46"/>
        <item x="47"/>
        <item x="14"/>
        <item x="48"/>
        <item x="15"/>
        <item x="16"/>
        <item x="49"/>
        <item x="123"/>
        <item x="107"/>
        <item x="103"/>
        <item x="104"/>
        <item x="124"/>
        <item x="97"/>
        <item x="50"/>
        <item x="92"/>
        <item x="17"/>
        <item x="99"/>
        <item x="100"/>
        <item x="18"/>
        <item x="19"/>
        <item x="20"/>
        <item x="21"/>
        <item x="51"/>
        <item x="52"/>
        <item x="53"/>
        <item x="54"/>
        <item x="134"/>
        <item x="22"/>
        <item x="45"/>
        <item x="135"/>
        <item x="55"/>
        <item x="56"/>
        <item x="57"/>
        <item x="4"/>
        <item x="125"/>
        <item x="23"/>
        <item x="58"/>
        <item x="24"/>
        <item x="59"/>
        <item x="25"/>
        <item x="5"/>
        <item x="26"/>
        <item x="27"/>
        <item x="8"/>
        <item x="60"/>
        <item x="61"/>
        <item x="28"/>
        <item x="62"/>
        <item x="136"/>
        <item x="108"/>
        <item x="63"/>
        <item x="29"/>
        <item x="64"/>
        <item x="112"/>
        <item x="93"/>
        <item x="94"/>
        <item x="95"/>
        <item x="96"/>
        <item x="30"/>
        <item x="31"/>
        <item x="32"/>
        <item x="116"/>
        <item x="65"/>
        <item x="117"/>
        <item x="91"/>
        <item x="40"/>
        <item x="66"/>
        <item x="10"/>
        <item x="11"/>
        <item x="33"/>
        <item x="67"/>
        <item x="41"/>
        <item x="42"/>
        <item x="132"/>
        <item x="133"/>
        <item x="0"/>
        <item x="121"/>
        <item x="118"/>
        <item x="1"/>
        <item x="6"/>
        <item x="68"/>
        <item x="69"/>
        <item x="34"/>
        <item x="35"/>
        <item x="119"/>
        <item x="109"/>
        <item x="110"/>
        <item x="70"/>
        <item x="101"/>
        <item x="113"/>
        <item x="115"/>
        <item x="71"/>
        <item x="105"/>
        <item x="111"/>
        <item x="72"/>
        <item x="98"/>
        <item x="106"/>
        <item x="126"/>
        <item x="7"/>
        <item x="36"/>
        <item x="37"/>
        <item x="127"/>
        <item x="128"/>
        <item x="129"/>
        <item x="38"/>
        <item x="39"/>
        <item x="43"/>
        <item x="44"/>
        <item x="120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dataField="1" compact="0" numFmtId="4" outline="0" showAll="0"/>
  </pivotFields>
  <rowFields count="2">
    <field x="22"/>
    <field x="19"/>
  </rowFields>
  <rowItems count="3">
    <i>
      <x v="134"/>
      <x v="140"/>
    </i>
    <i>
      <x v="135"/>
      <x v="54"/>
    </i>
    <i t="grand">
      <x/>
    </i>
  </rowItems>
  <colItems count="1">
    <i/>
  </colItems>
  <pageFields count="1">
    <pageField fld="12" hier="-1"/>
  </pageFields>
  <dataFields count="1">
    <dataField name="Suma de 3RA MODIFICACIÓN" fld="38" baseField="0" baseItem="0" numFmtId="4"/>
  </dataFields>
  <formats count="6">
    <format dxfId="17">
      <pivotArea type="origin" dataOnly="0" labelOnly="1" outline="0" fieldPosition="0"/>
    </format>
    <format dxfId="16">
      <pivotArea field="12" type="button" dataOnly="0" labelOnly="1" outline="0" axis="axisPage" fieldPosition="0"/>
    </format>
    <format dxfId="15">
      <pivotArea type="origin" dataOnly="0" labelOnly="1" outline="0" fieldPosition="0"/>
    </format>
    <format dxfId="14">
      <pivotArea field="22" type="button" dataOnly="0" labelOnly="1" outline="0" axis="axisRow" fieldPosition="0"/>
    </format>
    <format dxfId="13">
      <pivotArea dataOnly="0" labelOnly="1" outline="0" fieldPosition="0">
        <references count="1">
          <reference field="22" count="2">
            <x v="134"/>
            <x v="135"/>
          </reference>
        </references>
      </pivotArea>
    </format>
    <format dxfId="12">
      <pivotArea dataOnly="0" labelOnly="1" grandRow="1" outline="0" fieldPosition="0"/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015E50-1C1A-45F8-85C2-1896E3597ED9}" name="TablaDinámica18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C13" firstHeaderRow="2" firstDataRow="2" firstDataCol="2"/>
  <pivotFields count="39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8">
        <item x="0"/>
        <item x="7"/>
        <item x="5"/>
        <item x="2"/>
        <item x="1"/>
        <item x="6"/>
        <item x="4"/>
        <item x="3"/>
      </items>
    </pivotField>
    <pivotField axis="axisRow" compact="0" outline="0" showAll="0">
      <items count="15">
        <item m="1" x="9"/>
        <item m="1" x="7"/>
        <item m="1" x="13"/>
        <item m="1" x="11"/>
        <item m="1" x="8"/>
        <item x="3"/>
        <item m="1" x="12"/>
        <item m="1" x="10"/>
        <item x="0"/>
        <item x="1"/>
        <item x="2"/>
        <item x="4"/>
        <item x="5"/>
        <item x="6"/>
        <item t="default"/>
      </items>
    </pivotField>
    <pivotField compact="0" numFmtId="1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4" outline="0" showAll="0"/>
    <pivotField dataField="1" compact="0" numFmtId="4" outline="0" showAll="0"/>
  </pivotFields>
  <rowFields count="2">
    <field x="7"/>
    <field x="8"/>
  </rowFields>
  <rowItems count="9">
    <i>
      <x/>
      <x v="8"/>
    </i>
    <i>
      <x v="1"/>
      <x v="13"/>
    </i>
    <i>
      <x v="2"/>
      <x v="12"/>
    </i>
    <i>
      <x v="3"/>
      <x v="10"/>
    </i>
    <i>
      <x v="4"/>
      <x v="9"/>
    </i>
    <i>
      <x v="5"/>
      <x v="5"/>
    </i>
    <i>
      <x v="6"/>
      <x v="11"/>
    </i>
    <i>
      <x v="7"/>
      <x v="5"/>
    </i>
    <i t="grand">
      <x/>
    </i>
  </rowItems>
  <colItems count="1">
    <i/>
  </colItems>
  <dataFields count="1">
    <dataField name="Suma de 3RA MODIFICACIÓN" fld="38" baseField="0" baseItem="0" numFmtId="4"/>
  </dataFields>
  <formats count="8">
    <format dxfId="11">
      <pivotArea type="origin" dataOnly="0" labelOnly="1" outline="0" fieldPosition="0"/>
    </format>
    <format dxfId="10">
      <pivotArea type="origin" dataOnly="0" labelOnly="1" outline="0" fieldPosition="0"/>
    </format>
    <format dxfId="9">
      <pivotArea dataOnly="0" labelOnly="1" outline="0" fieldPosition="0">
        <references count="1">
          <reference field="7" count="0"/>
        </references>
      </pivotArea>
    </format>
    <format dxfId="8">
      <pivotArea dataOnly="0" labelOnly="1" grandRow="1" outline="0" fieldPosition="0"/>
    </format>
    <format dxfId="7">
      <pivotArea field="7" type="button" dataOnly="0" labelOnly="1" outline="0" axis="axisRow" fieldPosition="0"/>
    </format>
    <format dxfId="6">
      <pivotArea field="8" type="button" dataOnly="0" labelOnly="1" outline="0" axis="axisRow" fieldPosition="1"/>
    </format>
    <format dxfId="5">
      <pivotArea field="7" type="button" dataOnly="0" labelOnly="1" outline="0" axis="axisRow" fieldPosition="0"/>
    </format>
    <format dxfId="4">
      <pivotArea field="8" type="button" dataOnly="0" labelOnly="1" outline="0" axis="axisRow" fieldPosition="1"/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28E4C5-9982-47DB-89B0-61FF4F68EC30}" name="TablaDinámica19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ESTADO DEL PRESUPUESTO ">
  <location ref="A3:B832" firstHeaderRow="1" firstDataRow="1" firstDataCol="1"/>
  <pivotFields count="3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axis="axisRow" showAll="0" defaultSubtotal="0">
      <items count="6">
        <item x="0"/>
        <item x="3"/>
        <item x="2"/>
        <item x="4"/>
        <item x="1"/>
        <item x="5"/>
      </items>
    </pivotField>
    <pivotField showAll="0"/>
    <pivotField showAll="0"/>
    <pivotField showAll="0"/>
    <pivotField showAll="0"/>
    <pivotField axis="axisRow" showAll="0" defaultSubtotal="0">
      <items count="79">
        <item x="75"/>
        <item x="29"/>
        <item x="71"/>
        <item x="50"/>
        <item x="55"/>
        <item x="56"/>
        <item x="57"/>
        <item x="34"/>
        <item x="59"/>
        <item x="62"/>
        <item x="13"/>
        <item x="73"/>
        <item x="70"/>
        <item x="8"/>
        <item x="51"/>
        <item x="20"/>
        <item x="37"/>
        <item x="17"/>
        <item x="44"/>
        <item x="61"/>
        <item x="3"/>
        <item x="30"/>
        <item x="69"/>
        <item x="21"/>
        <item x="9"/>
        <item x="0"/>
        <item x="1"/>
        <item x="5"/>
        <item x="11"/>
        <item x="10"/>
        <item x="41"/>
        <item x="52"/>
        <item x="66"/>
        <item x="54"/>
        <item x="68"/>
        <item x="67"/>
        <item x="2"/>
        <item x="22"/>
        <item x="23"/>
        <item x="18"/>
        <item x="60"/>
        <item x="58"/>
        <item x="6"/>
        <item x="63"/>
        <item x="64"/>
        <item x="47"/>
        <item x="43"/>
        <item x="24"/>
        <item x="53"/>
        <item x="46"/>
        <item x="32"/>
        <item x="48"/>
        <item x="15"/>
        <item x="45"/>
        <item x="49"/>
        <item x="36"/>
        <item x="72"/>
        <item x="65"/>
        <item x="7"/>
        <item x="4"/>
        <item x="38"/>
        <item x="19"/>
        <item x="14"/>
        <item x="16"/>
        <item x="25"/>
        <item x="28"/>
        <item x="27"/>
        <item x="76"/>
        <item x="12"/>
        <item x="35"/>
        <item x="33"/>
        <item x="39"/>
        <item x="40"/>
        <item x="26"/>
        <item x="74"/>
        <item m="1" x="77"/>
        <item x="42"/>
        <item x="31"/>
        <item m="1" x="78"/>
      </items>
    </pivotField>
    <pivotField showAll="0"/>
    <pivotField showAll="0"/>
    <pivotField showAll="0"/>
    <pivotField axis="axisRow" showAll="0">
      <items count="200">
        <item m="1" x="192"/>
        <item m="1" x="193"/>
        <item x="43"/>
        <item x="84"/>
        <item x="83"/>
        <item x="85"/>
        <item x="45"/>
        <item x="55"/>
        <item x="56"/>
        <item m="1" x="183"/>
        <item m="1" x="139"/>
        <item x="6"/>
        <item x="116"/>
        <item x="1"/>
        <item x="0"/>
        <item m="1" x="172"/>
        <item x="47"/>
        <item x="50"/>
        <item x="61"/>
        <item x="80"/>
        <item m="1" x="144"/>
        <item m="1" x="178"/>
        <item m="1" x="179"/>
        <item x="81"/>
        <item x="82"/>
        <item x="72"/>
        <item m="1" x="161"/>
        <item x="11"/>
        <item x="66"/>
        <item m="1" x="177"/>
        <item m="1" x="185"/>
        <item m="1" x="150"/>
        <item m="1" x="188"/>
        <item m="1" x="168"/>
        <item m="1" x="171"/>
        <item x="108"/>
        <item m="1" x="157"/>
        <item x="117"/>
        <item x="89"/>
        <item x="115"/>
        <item m="1" x="169"/>
        <item m="1" x="175"/>
        <item x="65"/>
        <item m="1" x="159"/>
        <item x="18"/>
        <item m="1" x="190"/>
        <item x="74"/>
        <item x="79"/>
        <item x="40"/>
        <item x="86"/>
        <item m="1" x="184"/>
        <item m="1" x="170"/>
        <item m="1" x="145"/>
        <item m="1" x="153"/>
        <item x="109"/>
        <item x="44"/>
        <item m="1" x="147"/>
        <item x="14"/>
        <item x="111"/>
        <item x="113"/>
        <item x="13"/>
        <item m="1" x="138"/>
        <item m="1" x="136"/>
        <item m="1" x="173"/>
        <item m="1" x="186"/>
        <item m="1" x="137"/>
        <item x="103"/>
        <item x="98"/>
        <item x="102"/>
        <item m="1" x="195"/>
        <item m="1" x="196"/>
        <item x="67"/>
        <item m="1" x="155"/>
        <item x="39"/>
        <item m="1" x="160"/>
        <item x="57"/>
        <item x="105"/>
        <item x="100"/>
        <item x="33"/>
        <item m="1" x="149"/>
        <item m="1" x="189"/>
        <item x="129"/>
        <item m="1" x="165"/>
        <item x="131"/>
        <item x="30"/>
        <item x="31"/>
        <item m="1" x="166"/>
        <item m="1" x="187"/>
        <item x="88"/>
        <item m="1" x="194"/>
        <item x="77"/>
        <item x="112"/>
        <item x="3"/>
        <item m="1" x="148"/>
        <item m="1" x="174"/>
        <item m="1" x="180"/>
        <item x="19"/>
        <item m="1" x="140"/>
        <item x="21"/>
        <item x="51"/>
        <item m="1" x="154"/>
        <item m="1" x="158"/>
        <item x="60"/>
        <item x="8"/>
        <item x="10"/>
        <item m="1" x="164"/>
        <item m="1" x="182"/>
        <item m="1" x="142"/>
        <item m="1" x="152"/>
        <item m="1" x="143"/>
        <item m="1" x="198"/>
        <item x="23"/>
        <item m="1" x="162"/>
        <item m="1" x="176"/>
        <item x="110"/>
        <item m="1" x="163"/>
        <item x="64"/>
        <item x="27"/>
        <item x="54"/>
        <item x="59"/>
        <item x="5"/>
        <item x="90"/>
        <item m="1" x="135"/>
        <item m="1" x="141"/>
        <item m="1" x="197"/>
        <item x="25"/>
        <item m="1" x="156"/>
        <item x="36"/>
        <item m="1" x="181"/>
        <item x="73"/>
        <item x="75"/>
        <item m="1" x="151"/>
        <item x="7"/>
        <item x="42"/>
        <item x="41"/>
        <item m="1" x="167"/>
        <item x="69"/>
        <item x="91"/>
        <item m="1" x="146"/>
        <item x="114"/>
        <item x="48"/>
        <item m="1" x="191"/>
        <item x="2"/>
        <item x="17"/>
        <item x="34"/>
        <item x="35"/>
        <item x="97"/>
        <item x="118"/>
        <item x="124"/>
        <item x="38"/>
        <item x="4"/>
        <item x="9"/>
        <item x="12"/>
        <item x="15"/>
        <item x="16"/>
        <item x="20"/>
        <item x="22"/>
        <item x="24"/>
        <item x="26"/>
        <item x="28"/>
        <item x="29"/>
        <item x="32"/>
        <item x="37"/>
        <item x="46"/>
        <item x="49"/>
        <item x="52"/>
        <item x="53"/>
        <item x="58"/>
        <item x="62"/>
        <item x="63"/>
        <item x="68"/>
        <item x="70"/>
        <item x="71"/>
        <item x="76"/>
        <item x="78"/>
        <item x="87"/>
        <item x="92"/>
        <item x="93"/>
        <item x="94"/>
        <item x="95"/>
        <item x="96"/>
        <item x="99"/>
        <item x="101"/>
        <item x="104"/>
        <item x="106"/>
        <item x="107"/>
        <item x="119"/>
        <item x="120"/>
        <item x="121"/>
        <item x="122"/>
        <item x="123"/>
        <item x="125"/>
        <item x="126"/>
        <item x="127"/>
        <item x="128"/>
        <item x="130"/>
        <item x="132"/>
        <item x="133"/>
        <item x="134"/>
        <item t="default"/>
      </items>
    </pivotField>
    <pivotField showAll="0"/>
    <pivotField showAll="0"/>
    <pivotField axis="axisRow" showAll="0" defaultSubtotal="0">
      <items count="137"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2"/>
        <item x="120"/>
        <item x="12"/>
        <item x="13"/>
        <item x="122"/>
        <item x="9"/>
        <item x="3"/>
        <item x="114"/>
        <item x="102"/>
        <item x="130"/>
        <item x="131"/>
        <item x="46"/>
        <item x="47"/>
        <item x="14"/>
        <item x="48"/>
        <item x="15"/>
        <item x="16"/>
        <item x="49"/>
        <item x="123"/>
        <item x="107"/>
        <item x="103"/>
        <item x="104"/>
        <item x="124"/>
        <item x="97"/>
        <item x="50"/>
        <item x="92"/>
        <item x="17"/>
        <item x="99"/>
        <item x="100"/>
        <item x="18"/>
        <item x="19"/>
        <item x="20"/>
        <item x="21"/>
        <item x="51"/>
        <item x="52"/>
        <item x="53"/>
        <item x="54"/>
        <item x="134"/>
        <item x="22"/>
        <item x="45"/>
        <item x="135"/>
        <item x="55"/>
        <item x="56"/>
        <item x="57"/>
        <item x="4"/>
        <item x="125"/>
        <item x="23"/>
        <item x="58"/>
        <item x="24"/>
        <item x="59"/>
        <item x="25"/>
        <item x="5"/>
        <item x="26"/>
        <item x="27"/>
        <item x="8"/>
        <item x="60"/>
        <item x="61"/>
        <item x="28"/>
        <item x="62"/>
        <item x="136"/>
        <item x="108"/>
        <item x="63"/>
        <item x="29"/>
        <item x="64"/>
        <item x="112"/>
        <item x="93"/>
        <item x="94"/>
        <item x="95"/>
        <item x="96"/>
        <item x="30"/>
        <item x="31"/>
        <item x="32"/>
        <item x="116"/>
        <item x="65"/>
        <item x="117"/>
        <item x="91"/>
        <item x="40"/>
        <item x="66"/>
        <item x="10"/>
        <item x="11"/>
        <item x="33"/>
        <item x="67"/>
        <item x="41"/>
        <item x="42"/>
        <item x="132"/>
        <item x="133"/>
        <item x="0"/>
        <item x="121"/>
        <item x="118"/>
        <item x="1"/>
        <item x="6"/>
        <item x="68"/>
        <item x="69"/>
        <item x="34"/>
        <item x="35"/>
        <item x="119"/>
        <item x="109"/>
        <item x="110"/>
        <item x="70"/>
        <item x="101"/>
        <item x="113"/>
        <item x="115"/>
        <item x="71"/>
        <item x="105"/>
        <item x="111"/>
        <item x="72"/>
        <item x="98"/>
        <item x="106"/>
        <item x="126"/>
        <item x="7"/>
        <item x="36"/>
        <item x="37"/>
        <item x="127"/>
        <item x="128"/>
        <item x="129"/>
        <item x="38"/>
        <item x="39"/>
        <item x="43"/>
        <item x="44"/>
      </items>
    </pivotField>
    <pivotField showAll="0"/>
    <pivotField axis="axisRow" showAll="0" defaultSubtotal="0">
      <items count="19">
        <item x="12"/>
        <item x="13"/>
        <item x="8"/>
        <item x="7"/>
        <item x="9"/>
        <item x="11"/>
        <item x="10"/>
        <item x="6"/>
        <item x="14"/>
        <item x="15"/>
        <item x="5"/>
        <item x="4"/>
        <item x="17"/>
        <item x="0"/>
        <item x="1"/>
        <item x="18"/>
        <item x="2"/>
        <item x="16"/>
        <item x="3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" showAll="0"/>
    <pivotField dataField="1" numFmtId="4" showAll="0"/>
  </pivotFields>
  <rowFields count="5">
    <field x="24"/>
    <field x="10"/>
    <field x="15"/>
    <field x="22"/>
    <field x="19"/>
  </rowFields>
  <rowItems count="829">
    <i>
      <x/>
    </i>
    <i r="1">
      <x v="1"/>
    </i>
    <i r="2">
      <x v="12"/>
    </i>
    <i r="3">
      <x v="100"/>
    </i>
    <i r="4">
      <x v="134"/>
    </i>
    <i>
      <x v="1"/>
    </i>
    <i r="1">
      <x v="1"/>
    </i>
    <i r="2">
      <x v="2"/>
    </i>
    <i r="3">
      <x v="100"/>
    </i>
    <i r="4">
      <x v="134"/>
    </i>
    <i>
      <x v="2"/>
    </i>
    <i r="1">
      <x v="1"/>
    </i>
    <i r="2">
      <x v="16"/>
    </i>
    <i r="3">
      <x v="18"/>
    </i>
    <i r="4">
      <x v="142"/>
    </i>
    <i r="3">
      <x v="19"/>
    </i>
    <i r="4">
      <x v="147"/>
    </i>
    <i r="3">
      <x v="35"/>
    </i>
    <i r="4">
      <x v="164"/>
    </i>
    <i r="3">
      <x v="44"/>
    </i>
    <i r="4">
      <x v="143"/>
    </i>
    <i r="3">
      <x v="47"/>
    </i>
    <i r="4">
      <x v="44"/>
    </i>
    <i r="3">
      <x v="104"/>
    </i>
    <i r="4">
      <x v="14"/>
    </i>
    <i r="3">
      <x v="111"/>
    </i>
    <i r="4">
      <x v="144"/>
    </i>
    <i r="3">
      <x v="112"/>
    </i>
    <i r="4">
      <x v="145"/>
    </i>
    <i r="3">
      <x v="113"/>
    </i>
    <i r="4">
      <x v="37"/>
    </i>
    <i r="3">
      <x v="124"/>
    </i>
    <i r="4">
      <x v="146"/>
    </i>
    <i r="2">
      <x v="21"/>
    </i>
    <i r="3">
      <x v="90"/>
    </i>
    <i r="4">
      <x v="139"/>
    </i>
    <i r="3">
      <x v="91"/>
    </i>
    <i r="4">
      <x v="42"/>
    </i>
    <i r="2">
      <x v="30"/>
    </i>
    <i r="3">
      <x v="105"/>
    </i>
    <i r="4">
      <x v="186"/>
    </i>
    <i r="2">
      <x v="50"/>
    </i>
    <i r="3">
      <x v="65"/>
    </i>
    <i r="4">
      <x v="167"/>
    </i>
    <i r="3">
      <x v="68"/>
    </i>
    <i r="4">
      <x v="125"/>
    </i>
    <i r="3">
      <x v="89"/>
    </i>
    <i r="4">
      <x v="161"/>
    </i>
    <i r="3">
      <x v="91"/>
    </i>
    <i r="4">
      <x v="42"/>
    </i>
    <i r="3">
      <x v="92"/>
    </i>
    <i r="4">
      <x v="39"/>
    </i>
    <i r="2">
      <x v="55"/>
    </i>
    <i r="3">
      <x v="104"/>
    </i>
    <i r="4">
      <x v="14"/>
    </i>
    <i r="2">
      <x v="60"/>
    </i>
    <i r="3">
      <x v="104"/>
    </i>
    <i r="4">
      <x v="14"/>
    </i>
    <i r="2">
      <x v="69"/>
    </i>
    <i r="3">
      <x v="35"/>
    </i>
    <i r="4">
      <x v="164"/>
    </i>
    <i r="3">
      <x v="37"/>
    </i>
    <i r="4">
      <x v="184"/>
    </i>
    <i r="3">
      <x v="91"/>
    </i>
    <i r="4">
      <x v="42"/>
    </i>
    <i r="3">
      <x v="106"/>
    </i>
    <i r="4">
      <x v="12"/>
    </i>
    <i r="3">
      <x v="124"/>
    </i>
    <i r="4">
      <x v="146"/>
    </i>
    <i r="2">
      <x v="71"/>
    </i>
    <i r="3">
      <x v="104"/>
    </i>
    <i r="4">
      <x v="14"/>
    </i>
    <i r="2">
      <x v="72"/>
    </i>
    <i r="3">
      <x v="104"/>
    </i>
    <i r="4">
      <x v="14"/>
    </i>
    <i r="2">
      <x v="77"/>
    </i>
    <i r="3">
      <x v="104"/>
    </i>
    <i r="4">
      <x v="14"/>
    </i>
    <i r="1">
      <x v="2"/>
    </i>
    <i r="2">
      <x v="7"/>
    </i>
    <i r="3">
      <x v="91"/>
    </i>
    <i r="4">
      <x v="42"/>
    </i>
    <i r="2">
      <x v="70"/>
    </i>
    <i r="3">
      <x v="75"/>
    </i>
    <i r="4">
      <x v="159"/>
    </i>
    <i r="2">
      <x v="76"/>
    </i>
    <i r="3">
      <x v="22"/>
    </i>
    <i r="4">
      <x v="187"/>
    </i>
    <i r="3">
      <x v="51"/>
    </i>
    <i r="4">
      <x v="99"/>
    </i>
    <i r="3">
      <x v="91"/>
    </i>
    <i r="4">
      <x v="42"/>
    </i>
    <i r="3">
      <x v="124"/>
    </i>
    <i r="4">
      <x v="146"/>
    </i>
    <i>
      <x v="3"/>
    </i>
    <i r="1">
      <x/>
    </i>
    <i r="2">
      <x v="1"/>
    </i>
    <i r="3">
      <x v="25"/>
    </i>
    <i r="4">
      <x v="91"/>
    </i>
    <i r="3">
      <x v="38"/>
    </i>
    <i r="4">
      <x v="68"/>
    </i>
    <i r="3">
      <x v="39"/>
    </i>
    <i r="4">
      <x v="66"/>
    </i>
    <i r="3">
      <x v="44"/>
    </i>
    <i r="4">
      <x v="143"/>
    </i>
    <i r="3">
      <x v="47"/>
    </i>
    <i r="4">
      <x v="44"/>
    </i>
    <i r="3">
      <x v="91"/>
    </i>
    <i r="4">
      <x v="42"/>
    </i>
    <i r="3">
      <x v="114"/>
    </i>
    <i r="4">
      <x v="35"/>
    </i>
    <i r="3">
      <x v="125"/>
    </i>
    <i r="4">
      <x v="76"/>
    </i>
    <i r="2">
      <x v="47"/>
    </i>
    <i r="3">
      <x v="43"/>
    </i>
    <i r="4">
      <x v="137"/>
    </i>
    <i r="1">
      <x v="1"/>
    </i>
    <i r="2">
      <x v="64"/>
    </i>
    <i r="3">
      <x v="21"/>
    </i>
    <i r="4">
      <x v="60"/>
    </i>
    <i r="3">
      <x v="29"/>
    </i>
    <i r="4">
      <x v="163"/>
    </i>
    <i r="3">
      <x v="30"/>
    </i>
    <i r="4">
      <x v="16"/>
    </i>
    <i r="3">
      <x v="34"/>
    </i>
    <i r="4">
      <x v="154"/>
    </i>
    <i r="3">
      <x v="35"/>
    </i>
    <i r="4">
      <x v="164"/>
    </i>
    <i r="3">
      <x v="44"/>
    </i>
    <i r="4">
      <x v="143"/>
    </i>
    <i r="3">
      <x v="47"/>
    </i>
    <i r="4">
      <x v="44"/>
    </i>
    <i r="3">
      <x v="51"/>
    </i>
    <i r="4">
      <x v="99"/>
    </i>
    <i r="3">
      <x v="75"/>
    </i>
    <i r="4">
      <x v="159"/>
    </i>
    <i r="3">
      <x v="80"/>
    </i>
    <i r="4">
      <x v="160"/>
    </i>
    <i r="3">
      <x v="82"/>
    </i>
    <i r="4">
      <x v="114"/>
    </i>
    <i r="3">
      <x v="118"/>
    </i>
    <i r="4">
      <x v="58"/>
    </i>
    <i r="3">
      <x v="124"/>
    </i>
    <i r="4">
      <x v="146"/>
    </i>
    <i r="2">
      <x v="65"/>
    </i>
    <i r="3">
      <x v="21"/>
    </i>
    <i r="4">
      <x v="60"/>
    </i>
    <i r="3">
      <x v="25"/>
    </i>
    <i r="4">
      <x v="91"/>
    </i>
    <i r="3">
      <x v="37"/>
    </i>
    <i r="4">
      <x v="184"/>
    </i>
    <i r="3">
      <x v="44"/>
    </i>
    <i r="4">
      <x v="143"/>
    </i>
    <i r="3">
      <x v="47"/>
    </i>
    <i r="4">
      <x v="44"/>
    </i>
    <i r="3">
      <x v="80"/>
    </i>
    <i r="4">
      <x v="160"/>
    </i>
    <i r="3">
      <x v="119"/>
    </i>
    <i r="4">
      <x v="59"/>
    </i>
    <i r="1">
      <x v="3"/>
    </i>
    <i r="2">
      <x v="66"/>
    </i>
    <i r="3">
      <x v="21"/>
    </i>
    <i r="4">
      <x v="60"/>
    </i>
    <i r="3">
      <x v="44"/>
    </i>
    <i r="4">
      <x v="143"/>
    </i>
    <i r="3">
      <x v="47"/>
    </i>
    <i r="4">
      <x v="44"/>
    </i>
    <i r="3">
      <x v="81"/>
    </i>
    <i r="4">
      <x v="116"/>
    </i>
    <i r="2">
      <x v="73"/>
    </i>
    <i r="3">
      <x v="33"/>
    </i>
    <i r="4">
      <x v="153"/>
    </i>
    <i r="3">
      <x v="44"/>
    </i>
    <i r="4">
      <x v="143"/>
    </i>
    <i r="3">
      <x v="47"/>
    </i>
    <i r="4">
      <x v="44"/>
    </i>
    <i r="3">
      <x v="52"/>
    </i>
    <i r="4">
      <x v="165"/>
    </i>
    <i r="3">
      <x v="80"/>
    </i>
    <i r="4">
      <x v="160"/>
    </i>
    <i r="3">
      <x v="81"/>
    </i>
    <i r="4">
      <x v="116"/>
    </i>
    <i>
      <x v="4"/>
    </i>
    <i r="1">
      <x/>
    </i>
    <i r="2">
      <x v="18"/>
    </i>
    <i r="3">
      <x v="64"/>
    </i>
    <i r="4">
      <x v="111"/>
    </i>
    <i r="3">
      <x v="68"/>
    </i>
    <i r="4">
      <x v="125"/>
    </i>
    <i r="2">
      <x v="46"/>
    </i>
    <i r="3">
      <x v="29"/>
    </i>
    <i r="4">
      <x v="163"/>
    </i>
    <i r="3">
      <x v="30"/>
    </i>
    <i r="4">
      <x v="16"/>
    </i>
    <i r="3">
      <x v="33"/>
    </i>
    <i r="4">
      <x v="153"/>
    </i>
    <i r="3">
      <x v="34"/>
    </i>
    <i r="4">
      <x v="154"/>
    </i>
    <i r="3">
      <x v="36"/>
    </i>
    <i r="4">
      <x v="188"/>
    </i>
    <i r="3">
      <x v="40"/>
    </i>
    <i r="4">
      <x v="189"/>
    </i>
    <i r="3">
      <x v="44"/>
    </i>
    <i r="4">
      <x v="143"/>
    </i>
    <i r="3">
      <x v="47"/>
    </i>
    <i r="4">
      <x v="44"/>
    </i>
    <i r="3">
      <x v="51"/>
    </i>
    <i r="4">
      <x v="99"/>
    </i>
    <i r="3">
      <x v="52"/>
    </i>
    <i r="4">
      <x v="165"/>
    </i>
    <i r="3">
      <x v="60"/>
    </i>
    <i r="4">
      <x v="8"/>
    </i>
    <i r="3">
      <x v="62"/>
    </i>
    <i r="4">
      <x v="150"/>
    </i>
    <i r="3">
      <x v="63"/>
    </i>
    <i r="4">
      <x v="190"/>
    </i>
    <i r="3">
      <x v="80"/>
    </i>
    <i r="4">
      <x v="160"/>
    </i>
    <i r="3">
      <x v="95"/>
    </i>
    <i r="4">
      <x v="48"/>
    </i>
    <i r="3">
      <x v="122"/>
    </i>
    <i r="4">
      <x v="172"/>
    </i>
    <i r="2">
      <x v="49"/>
    </i>
    <i r="3">
      <x v="126"/>
    </i>
    <i r="4">
      <x v="148"/>
    </i>
    <i r="2">
      <x v="53"/>
    </i>
    <i r="3">
      <x v="104"/>
    </i>
    <i r="4">
      <x v="14"/>
    </i>
    <i r="1">
      <x v="2"/>
    </i>
    <i r="2">
      <x v="45"/>
    </i>
    <i r="3">
      <x v="130"/>
    </i>
    <i r="4">
      <x v="191"/>
    </i>
    <i r="3">
      <x v="131"/>
    </i>
    <i r="4">
      <x v="192"/>
    </i>
    <i r="3">
      <x v="132"/>
    </i>
    <i r="4">
      <x v="193"/>
    </i>
    <i r="2">
      <x v="51"/>
    </i>
    <i r="3">
      <x v="130"/>
    </i>
    <i r="4">
      <x v="191"/>
    </i>
    <i r="3">
      <x v="132"/>
    </i>
    <i r="4">
      <x v="193"/>
    </i>
    <i r="2">
      <x v="54"/>
    </i>
    <i r="3">
      <x v="130"/>
    </i>
    <i r="4">
      <x v="191"/>
    </i>
    <i r="3">
      <x v="131"/>
    </i>
    <i r="4">
      <x v="192"/>
    </i>
    <i r="3">
      <x v="132"/>
    </i>
    <i r="4">
      <x v="193"/>
    </i>
    <i r="3">
      <x v="133"/>
    </i>
    <i r="4">
      <x v="149"/>
    </i>
    <i>
      <x v="5"/>
    </i>
    <i r="1">
      <x v="4"/>
    </i>
    <i r="2">
      <x v="22"/>
    </i>
    <i r="3">
      <x v="20"/>
    </i>
    <i r="4">
      <x v="152"/>
    </i>
    <i r="3">
      <x v="33"/>
    </i>
    <i r="4">
      <x v="153"/>
    </i>
    <i r="3">
      <x v="49"/>
    </i>
    <i r="4">
      <x v="155"/>
    </i>
    <i r="3">
      <x v="53"/>
    </i>
    <i r="4">
      <x v="166"/>
    </i>
    <i r="3">
      <x v="54"/>
    </i>
    <i r="4">
      <x v="118"/>
    </i>
    <i r="3">
      <x v="55"/>
    </i>
    <i r="4">
      <x v="196"/>
    </i>
    <i r="3">
      <x v="58"/>
    </i>
    <i r="4">
      <x v="197"/>
    </i>
    <i r="3">
      <x v="64"/>
    </i>
    <i r="4">
      <x v="111"/>
    </i>
    <i r="3">
      <x v="68"/>
    </i>
    <i r="4">
      <x v="125"/>
    </i>
    <i r="3">
      <x v="76"/>
    </i>
    <i r="4">
      <x v="168"/>
    </i>
    <i r="3">
      <x v="77"/>
    </i>
    <i r="4">
      <x v="198"/>
    </i>
    <i r="3">
      <x v="113"/>
    </i>
    <i r="4">
      <x v="37"/>
    </i>
    <i r="3">
      <x v="121"/>
    </i>
    <i r="4">
      <x v="183"/>
    </i>
    <i r="3">
      <x v="125"/>
    </i>
    <i r="4">
      <x v="76"/>
    </i>
    <i r="3">
      <x v="128"/>
    </i>
    <i r="4">
      <x v="127"/>
    </i>
    <i r="3">
      <x v="129"/>
    </i>
    <i r="4">
      <x v="162"/>
    </i>
    <i>
      <x v="6"/>
    </i>
    <i r="1">
      <x v="5"/>
    </i>
    <i r="2">
      <x v="3"/>
    </i>
    <i r="3">
      <x v="31"/>
    </i>
    <i r="4">
      <x v="57"/>
    </i>
    <i r="3">
      <x v="91"/>
    </i>
    <i r="4">
      <x v="42"/>
    </i>
    <i r="3">
      <x v="124"/>
    </i>
    <i r="4">
      <x v="146"/>
    </i>
    <i r="2">
      <x v="4"/>
    </i>
    <i r="3">
      <x v="102"/>
    </i>
    <i r="4">
      <x v="195"/>
    </i>
    <i r="2">
      <x v="5"/>
    </i>
    <i r="3">
      <x v="102"/>
    </i>
    <i r="4">
      <x v="195"/>
    </i>
    <i r="2">
      <x v="6"/>
    </i>
    <i r="3">
      <x v="102"/>
    </i>
    <i r="4">
      <x v="195"/>
    </i>
    <i r="2">
      <x v="8"/>
    </i>
    <i r="3">
      <x v="104"/>
    </i>
    <i r="4">
      <x v="14"/>
    </i>
    <i r="2">
      <x v="9"/>
    </i>
    <i r="3">
      <x v="104"/>
    </i>
    <i r="4">
      <x v="14"/>
    </i>
    <i r="2">
      <x v="14"/>
    </i>
    <i r="3">
      <x v="27"/>
    </i>
    <i r="4">
      <x v="194"/>
    </i>
    <i r="2">
      <x v="19"/>
    </i>
    <i r="3">
      <x v="103"/>
    </i>
    <i r="4">
      <x v="83"/>
    </i>
    <i r="2">
      <x v="31"/>
    </i>
    <i r="3">
      <x v="28"/>
    </i>
    <i r="4">
      <x v="81"/>
    </i>
    <i r="2">
      <x v="32"/>
    </i>
    <i r="3">
      <x v="25"/>
    </i>
    <i r="4">
      <x v="91"/>
    </i>
    <i r="3">
      <x v="91"/>
    </i>
    <i r="4">
      <x v="42"/>
    </i>
    <i r="2">
      <x v="33"/>
    </i>
    <i r="3">
      <x v="91"/>
    </i>
    <i r="4">
      <x v="42"/>
    </i>
    <i r="2">
      <x v="34"/>
    </i>
    <i r="3">
      <x v="100"/>
    </i>
    <i r="4">
      <x v="134"/>
    </i>
    <i r="2">
      <x v="35"/>
    </i>
    <i r="3">
      <x v="91"/>
    </i>
    <i r="4">
      <x v="42"/>
    </i>
    <i r="2">
      <x v="40"/>
    </i>
    <i r="3">
      <x v="124"/>
    </i>
    <i r="4">
      <x v="146"/>
    </i>
    <i r="2">
      <x v="41"/>
    </i>
    <i r="3">
      <x v="102"/>
    </i>
    <i r="4">
      <x v="195"/>
    </i>
    <i r="2">
      <x v="43"/>
    </i>
    <i r="3">
      <x v="104"/>
    </i>
    <i r="4">
      <x v="14"/>
    </i>
    <i r="2">
      <x v="44"/>
    </i>
    <i r="3">
      <x v="104"/>
    </i>
    <i r="4">
      <x v="14"/>
    </i>
    <i r="2">
      <x v="48"/>
    </i>
    <i r="3">
      <x v="44"/>
    </i>
    <i r="4">
      <x v="143"/>
    </i>
    <i r="3">
      <x v="47"/>
    </i>
    <i r="4">
      <x v="44"/>
    </i>
    <i r="3">
      <x v="73"/>
    </i>
    <i r="4">
      <x v="102"/>
    </i>
    <i r="2">
      <x v="57"/>
    </i>
    <i r="3">
      <x v="24"/>
    </i>
    <i r="4">
      <x v="92"/>
    </i>
    <i r="3">
      <x v="60"/>
    </i>
    <i r="4">
      <x v="8"/>
    </i>
    <i r="3">
      <x v="91"/>
    </i>
    <i r="4">
      <x v="42"/>
    </i>
    <i r="3">
      <x v="104"/>
    </i>
    <i r="4">
      <x v="14"/>
    </i>
    <i>
      <x v="7"/>
    </i>
    <i r="1">
      <x/>
    </i>
    <i r="2">
      <x v="37"/>
    </i>
    <i r="3">
      <x v="24"/>
    </i>
    <i r="4">
      <x v="92"/>
    </i>
    <i r="3">
      <x v="26"/>
    </i>
    <i r="4">
      <x v="182"/>
    </i>
    <i r="3">
      <x v="38"/>
    </i>
    <i r="4">
      <x v="68"/>
    </i>
    <i r="3">
      <x v="39"/>
    </i>
    <i r="4">
      <x v="66"/>
    </i>
    <i r="3">
      <x v="43"/>
    </i>
    <i r="4">
      <x v="137"/>
    </i>
    <i r="3">
      <x v="44"/>
    </i>
    <i r="4">
      <x v="143"/>
    </i>
    <i r="3">
      <x v="47"/>
    </i>
    <i r="4">
      <x v="44"/>
    </i>
    <i r="3">
      <x v="50"/>
    </i>
    <i r="4">
      <x v="98"/>
    </i>
    <i r="3">
      <x v="59"/>
    </i>
    <i r="4">
      <x v="7"/>
    </i>
    <i r="3">
      <x v="68"/>
    </i>
    <i r="4">
      <x v="125"/>
    </i>
    <i r="3">
      <x v="76"/>
    </i>
    <i r="4">
      <x v="168"/>
    </i>
    <i r="3">
      <x v="80"/>
    </i>
    <i r="4">
      <x v="160"/>
    </i>
    <i r="3">
      <x v="91"/>
    </i>
    <i r="4">
      <x v="42"/>
    </i>
    <i r="3">
      <x v="121"/>
    </i>
    <i r="4">
      <x v="183"/>
    </i>
    <i r="3">
      <x v="125"/>
    </i>
    <i r="4">
      <x v="76"/>
    </i>
    <i r="3">
      <x v="128"/>
    </i>
    <i r="4">
      <x v="127"/>
    </i>
    <i r="2">
      <x v="47"/>
    </i>
    <i r="3">
      <x v="43"/>
    </i>
    <i r="4">
      <x v="137"/>
    </i>
    <i r="1">
      <x v="1"/>
    </i>
    <i r="2">
      <x v="38"/>
    </i>
    <i r="3">
      <x v="21"/>
    </i>
    <i r="4">
      <x v="60"/>
    </i>
    <i r="3">
      <x v="37"/>
    </i>
    <i r="4">
      <x v="184"/>
    </i>
    <i r="3">
      <x v="38"/>
    </i>
    <i r="4">
      <x v="68"/>
    </i>
    <i r="3">
      <x v="39"/>
    </i>
    <i r="4">
      <x v="66"/>
    </i>
    <i r="3">
      <x v="43"/>
    </i>
    <i r="4">
      <x v="137"/>
    </i>
    <i r="3">
      <x v="44"/>
    </i>
    <i r="4">
      <x v="143"/>
    </i>
    <i r="3">
      <x v="68"/>
    </i>
    <i r="4">
      <x v="125"/>
    </i>
    <i r="3">
      <x v="78"/>
    </i>
    <i r="4">
      <x v="185"/>
    </i>
    <i r="3">
      <x v="81"/>
    </i>
    <i r="4">
      <x v="116"/>
    </i>
    <i r="3">
      <x v="114"/>
    </i>
    <i r="4">
      <x v="35"/>
    </i>
    <i r="3">
      <x v="115"/>
    </i>
    <i r="4">
      <x v="54"/>
    </i>
    <i r="3">
      <x v="122"/>
    </i>
    <i r="4">
      <x v="172"/>
    </i>
    <i r="1">
      <x v="2"/>
    </i>
    <i r="2">
      <x v="15"/>
    </i>
    <i r="3">
      <x v="43"/>
    </i>
    <i r="4">
      <x v="137"/>
    </i>
    <i r="3">
      <x v="46"/>
    </i>
    <i r="4">
      <x v="181"/>
    </i>
    <i r="3">
      <x v="65"/>
    </i>
    <i r="4">
      <x v="167"/>
    </i>
    <i r="2">
      <x v="23"/>
    </i>
    <i r="3">
      <x v="24"/>
    </i>
    <i r="4">
      <x v="92"/>
    </i>
    <i r="3">
      <x v="43"/>
    </i>
    <i r="4">
      <x v="137"/>
    </i>
    <i r="3">
      <x v="65"/>
    </i>
    <i r="4">
      <x v="167"/>
    </i>
    <i r="3">
      <x v="128"/>
    </i>
    <i r="4">
      <x v="127"/>
    </i>
    <i r="2">
      <x v="61"/>
    </i>
    <i r="3">
      <x v="23"/>
    </i>
    <i r="4">
      <x v="151"/>
    </i>
    <i r="3">
      <x v="24"/>
    </i>
    <i r="4">
      <x v="92"/>
    </i>
    <i r="3">
      <x v="45"/>
    </i>
    <i r="4">
      <x v="67"/>
    </i>
    <i r="3">
      <x v="54"/>
    </i>
    <i r="4">
      <x v="118"/>
    </i>
    <i r="3">
      <x v="66"/>
    </i>
    <i r="4">
      <x v="157"/>
    </i>
    <i r="3">
      <x v="68"/>
    </i>
    <i r="4">
      <x v="125"/>
    </i>
    <i r="3">
      <x v="96"/>
    </i>
    <i r="4">
      <x v="104"/>
    </i>
    <i r="3">
      <x v="99"/>
    </i>
    <i r="4">
      <x v="28"/>
    </i>
    <i r="3">
      <x v="117"/>
    </i>
    <i r="4">
      <x v="77"/>
    </i>
    <i>
      <x v="8"/>
    </i>
    <i r="1">
      <x v="2"/>
    </i>
    <i r="2">
      <x v="56"/>
    </i>
    <i r="3">
      <x v="100"/>
    </i>
    <i r="4">
      <x v="134"/>
    </i>
    <i>
      <x v="9"/>
    </i>
    <i r="1">
      <x v="2"/>
    </i>
    <i r="2">
      <x v="11"/>
    </i>
    <i r="3">
      <x v="100"/>
    </i>
    <i r="4">
      <x v="134"/>
    </i>
    <i>
      <x v="10"/>
    </i>
    <i r="1">
      <x/>
    </i>
    <i r="2">
      <x v="39"/>
    </i>
    <i r="3">
      <x v="41"/>
    </i>
    <i r="4">
      <x v="180"/>
    </i>
    <i r="3">
      <x v="43"/>
    </i>
    <i r="4">
      <x v="137"/>
    </i>
    <i r="3">
      <x v="47"/>
    </i>
    <i r="4">
      <x v="44"/>
    </i>
    <i r="3">
      <x v="66"/>
    </i>
    <i r="4">
      <x v="157"/>
    </i>
    <i r="3">
      <x v="124"/>
    </i>
    <i r="4">
      <x v="146"/>
    </i>
    <i r="1">
      <x v="4"/>
    </i>
    <i r="2">
      <x v="10"/>
    </i>
    <i r="3">
      <x v="24"/>
    </i>
    <i r="4">
      <x v="92"/>
    </i>
    <i r="3">
      <x v="33"/>
    </i>
    <i r="4">
      <x v="153"/>
    </i>
    <i r="2">
      <x v="17"/>
    </i>
    <i r="3">
      <x v="68"/>
    </i>
    <i r="4">
      <x v="125"/>
    </i>
    <i r="3">
      <x v="83"/>
    </i>
    <i r="4">
      <x v="176"/>
    </i>
    <i r="3">
      <x v="84"/>
    </i>
    <i r="4">
      <x v="177"/>
    </i>
    <i r="3">
      <x v="85"/>
    </i>
    <i r="4">
      <x v="178"/>
    </i>
    <i r="3">
      <x v="86"/>
    </i>
    <i r="4">
      <x v="179"/>
    </i>
    <i r="2">
      <x v="52"/>
    </i>
    <i r="3">
      <x v="68"/>
    </i>
    <i r="4">
      <x v="125"/>
    </i>
    <i r="2">
      <x v="62"/>
    </i>
    <i r="3">
      <x v="81"/>
    </i>
    <i r="4">
      <x v="116"/>
    </i>
    <i r="3">
      <x v="91"/>
    </i>
    <i r="4">
      <x v="42"/>
    </i>
    <i r="3">
      <x v="110"/>
    </i>
    <i r="4">
      <x v="170"/>
    </i>
    <i r="2">
      <x v="63"/>
    </i>
    <i r="3">
      <x v="43"/>
    </i>
    <i r="4">
      <x v="137"/>
    </i>
    <i r="3">
      <x v="66"/>
    </i>
    <i r="4">
      <x v="157"/>
    </i>
    <i r="3">
      <x v="87"/>
    </i>
    <i r="4">
      <x v="84"/>
    </i>
    <i r="3">
      <x v="89"/>
    </i>
    <i r="4">
      <x v="161"/>
    </i>
    <i r="3">
      <x v="107"/>
    </i>
    <i r="4">
      <x v="13"/>
    </i>
    <i>
      <x v="11"/>
    </i>
    <i r="1">
      <x/>
    </i>
    <i r="2">
      <x v="29"/>
    </i>
    <i r="3">
      <x v="42"/>
    </i>
    <i r="4">
      <x v="17"/>
    </i>
    <i r="1">
      <x v="2"/>
    </i>
    <i r="2">
      <x v="28"/>
    </i>
    <i r="3">
      <x v="1"/>
    </i>
    <i r="4">
      <x v="129"/>
    </i>
    <i r="3">
      <x v="5"/>
    </i>
    <i r="4">
      <x v="90"/>
    </i>
    <i r="3">
      <x v="6"/>
    </i>
    <i r="4">
      <x v="174"/>
    </i>
    <i r="3">
      <x v="9"/>
    </i>
    <i r="4">
      <x v="23"/>
    </i>
    <i r="3">
      <x v="10"/>
    </i>
    <i r="4">
      <x v="24"/>
    </i>
    <i r="3">
      <x v="11"/>
    </i>
    <i r="4">
      <x v="4"/>
    </i>
    <i r="3">
      <x v="12"/>
    </i>
    <i r="4">
      <x v="3"/>
    </i>
    <i r="3">
      <x v="13"/>
    </i>
    <i r="4">
      <x v="5"/>
    </i>
    <i r="3">
      <x v="15"/>
    </i>
    <i r="4">
      <x v="175"/>
    </i>
    <i r="3">
      <x v="17"/>
    </i>
    <i r="4">
      <x v="38"/>
    </i>
    <i r="3">
      <x v="42"/>
    </i>
    <i r="4">
      <x v="17"/>
    </i>
    <i r="3">
      <x v="59"/>
    </i>
    <i r="4">
      <x v="7"/>
    </i>
    <i r="1">
      <x v="4"/>
    </i>
    <i r="2">
      <x v="13"/>
    </i>
    <i r="3">
      <x v="18"/>
    </i>
    <i r="4">
      <x v="142"/>
    </i>
    <i r="3">
      <x v="21"/>
    </i>
    <i r="4">
      <x v="60"/>
    </i>
    <i r="3">
      <x v="24"/>
    </i>
    <i r="4">
      <x v="92"/>
    </i>
    <i r="3">
      <x v="29"/>
    </i>
    <i r="4">
      <x v="163"/>
    </i>
    <i r="3">
      <x v="30"/>
    </i>
    <i r="4">
      <x v="16"/>
    </i>
    <i r="3">
      <x v="32"/>
    </i>
    <i r="4">
      <x v="140"/>
    </i>
    <i r="3">
      <x v="33"/>
    </i>
    <i r="4">
      <x v="153"/>
    </i>
    <i r="3">
      <x v="34"/>
    </i>
    <i r="4">
      <x v="154"/>
    </i>
    <i r="3">
      <x v="35"/>
    </i>
    <i r="4">
      <x v="164"/>
    </i>
    <i r="3">
      <x v="42"/>
    </i>
    <i r="4">
      <x v="17"/>
    </i>
    <i r="3">
      <x v="47"/>
    </i>
    <i r="4">
      <x v="44"/>
    </i>
    <i r="3">
      <x v="48"/>
    </i>
    <i r="4">
      <x v="96"/>
    </i>
    <i r="3">
      <x v="50"/>
    </i>
    <i r="4">
      <x v="98"/>
    </i>
    <i r="3">
      <x v="51"/>
    </i>
    <i r="4">
      <x v="99"/>
    </i>
    <i r="3">
      <x v="52"/>
    </i>
    <i r="4">
      <x v="165"/>
    </i>
    <i r="3">
      <x v="53"/>
    </i>
    <i r="4">
      <x v="166"/>
    </i>
    <i r="3">
      <x v="54"/>
    </i>
    <i r="4">
      <x v="118"/>
    </i>
    <i r="3">
      <x v="57"/>
    </i>
    <i r="4">
      <x v="6"/>
    </i>
    <i r="3">
      <x v="59"/>
    </i>
    <i r="4">
      <x v="7"/>
    </i>
    <i r="3">
      <x v="60"/>
    </i>
    <i r="4">
      <x v="8"/>
    </i>
    <i r="3">
      <x v="61"/>
    </i>
    <i r="4">
      <x v="75"/>
    </i>
    <i r="3">
      <x v="62"/>
    </i>
    <i r="4">
      <x v="150"/>
    </i>
    <i r="3">
      <x v="64"/>
    </i>
    <i r="4">
      <x v="111"/>
    </i>
    <i r="3">
      <x v="65"/>
    </i>
    <i r="4">
      <x v="167"/>
    </i>
    <i r="3">
      <x v="67"/>
    </i>
    <i r="4">
      <x v="119"/>
    </i>
    <i r="3">
      <x v="72"/>
    </i>
    <i r="4">
      <x v="103"/>
    </i>
    <i r="3">
      <x v="73"/>
    </i>
    <i r="4">
      <x v="102"/>
    </i>
    <i r="3">
      <x v="74"/>
    </i>
    <i r="4">
      <x v="18"/>
    </i>
    <i r="3">
      <x v="75"/>
    </i>
    <i r="4">
      <x v="159"/>
    </i>
    <i r="3">
      <x v="76"/>
    </i>
    <i r="4">
      <x v="168"/>
    </i>
    <i r="3">
      <x v="79"/>
    </i>
    <i r="4">
      <x v="169"/>
    </i>
    <i r="3">
      <x v="80"/>
    </i>
    <i r="4">
      <x v="160"/>
    </i>
    <i r="3">
      <x v="81"/>
    </i>
    <i r="4">
      <x v="116"/>
    </i>
    <i r="3">
      <x v="91"/>
    </i>
    <i r="4">
      <x v="42"/>
    </i>
    <i r="3">
      <x v="95"/>
    </i>
    <i r="4">
      <x v="48"/>
    </i>
    <i r="3">
      <x v="99"/>
    </i>
    <i r="4">
      <x v="28"/>
    </i>
    <i r="3">
      <x v="109"/>
    </i>
    <i r="4">
      <x v="71"/>
    </i>
    <i r="3">
      <x v="110"/>
    </i>
    <i r="4">
      <x v="170"/>
    </i>
    <i r="3">
      <x v="112"/>
    </i>
    <i r="4">
      <x v="145"/>
    </i>
    <i r="3">
      <x v="116"/>
    </i>
    <i r="4">
      <x v="136"/>
    </i>
    <i r="3">
      <x v="120"/>
    </i>
    <i r="4">
      <x v="171"/>
    </i>
    <i r="3">
      <x v="123"/>
    </i>
    <i r="4">
      <x v="172"/>
    </i>
    <i r="2">
      <x v="24"/>
    </i>
    <i r="3">
      <x v="57"/>
    </i>
    <i r="4">
      <x v="6"/>
    </i>
    <i r="2">
      <x v="68"/>
    </i>
    <i r="3">
      <x/>
    </i>
    <i r="4">
      <x v="25"/>
    </i>
    <i r="3">
      <x v="1"/>
    </i>
    <i r="4">
      <x v="129"/>
    </i>
    <i r="3">
      <x v="2"/>
    </i>
    <i r="4">
      <x v="46"/>
    </i>
    <i r="3">
      <x v="3"/>
    </i>
    <i r="4">
      <x v="130"/>
    </i>
    <i r="3">
      <x v="4"/>
    </i>
    <i r="4">
      <x v="173"/>
    </i>
    <i r="3">
      <x v="5"/>
    </i>
    <i r="4">
      <x v="90"/>
    </i>
    <i r="3">
      <x v="6"/>
    </i>
    <i r="4">
      <x v="174"/>
    </i>
    <i r="3">
      <x v="7"/>
    </i>
    <i r="4">
      <x v="47"/>
    </i>
    <i r="3">
      <x v="8"/>
    </i>
    <i r="4">
      <x v="19"/>
    </i>
    <i r="3">
      <x v="9"/>
    </i>
    <i r="4">
      <x v="23"/>
    </i>
    <i r="3">
      <x v="10"/>
    </i>
    <i r="4">
      <x v="24"/>
    </i>
    <i r="3">
      <x v="11"/>
    </i>
    <i r="4">
      <x v="4"/>
    </i>
    <i r="3">
      <x v="12"/>
    </i>
    <i r="4">
      <x v="3"/>
    </i>
    <i r="3">
      <x v="13"/>
    </i>
    <i r="4">
      <x v="5"/>
    </i>
    <i r="3">
      <x v="14"/>
    </i>
    <i r="4">
      <x v="49"/>
    </i>
    <i r="3">
      <x v="15"/>
    </i>
    <i r="4">
      <x v="175"/>
    </i>
    <i r="3">
      <x v="16"/>
    </i>
    <i r="4">
      <x v="88"/>
    </i>
    <i r="3">
      <x v="68"/>
    </i>
    <i r="4">
      <x v="125"/>
    </i>
    <i r="3">
      <x v="93"/>
    </i>
    <i r="4">
      <x v="121"/>
    </i>
    <i r="3">
      <x v="96"/>
    </i>
    <i r="4">
      <x v="104"/>
    </i>
    <i>
      <x v="12"/>
    </i>
    <i r="1">
      <x v="4"/>
    </i>
    <i r="2">
      <x/>
    </i>
    <i r="3">
      <x v="62"/>
    </i>
    <i r="4">
      <x v="150"/>
    </i>
    <i r="3">
      <x v="65"/>
    </i>
    <i r="4">
      <x v="167"/>
    </i>
    <i>
      <x v="13"/>
    </i>
    <i r="1">
      <x/>
    </i>
    <i r="2">
      <x v="25"/>
    </i>
    <i r="3">
      <x v="104"/>
    </i>
    <i r="4">
      <x v="14"/>
    </i>
    <i r="3">
      <x v="107"/>
    </i>
    <i r="4">
      <x v="13"/>
    </i>
    <i>
      <x v="14"/>
    </i>
    <i r="1">
      <x/>
    </i>
    <i r="2">
      <x v="36"/>
    </i>
    <i r="3">
      <x v="108"/>
    </i>
    <i r="4">
      <x v="11"/>
    </i>
    <i r="1">
      <x v="4"/>
    </i>
    <i r="2">
      <x v="26"/>
    </i>
    <i r="3">
      <x v="18"/>
    </i>
    <i r="4">
      <x v="142"/>
    </i>
    <i r="3">
      <x v="24"/>
    </i>
    <i r="4">
      <x v="92"/>
    </i>
    <i r="3">
      <x v="62"/>
    </i>
    <i r="4">
      <x v="150"/>
    </i>
    <i r="3">
      <x v="69"/>
    </i>
    <i r="4">
      <x v="120"/>
    </i>
    <i r="3">
      <x v="127"/>
    </i>
    <i r="4">
      <x v="132"/>
    </i>
    <i>
      <x v="15"/>
    </i>
    <i r="1">
      <x v="1"/>
    </i>
    <i r="2">
      <x v="67"/>
    </i>
    <i r="3">
      <x v="100"/>
    </i>
    <i r="4">
      <x v="134"/>
    </i>
    <i>
      <x v="16"/>
    </i>
    <i r="1">
      <x/>
    </i>
    <i r="2">
      <x v="20"/>
    </i>
    <i r="3">
      <x v="18"/>
    </i>
    <i r="4">
      <x v="142"/>
    </i>
    <i r="3">
      <x v="24"/>
    </i>
    <i r="4">
      <x v="92"/>
    </i>
    <i r="3">
      <x v="62"/>
    </i>
    <i r="4">
      <x v="150"/>
    </i>
    <i r="3">
      <x v="69"/>
    </i>
    <i r="4">
      <x v="120"/>
    </i>
    <i r="3">
      <x v="72"/>
    </i>
    <i r="4">
      <x v="103"/>
    </i>
    <i>
      <x v="17"/>
    </i>
    <i r="1">
      <x v="2"/>
    </i>
    <i r="2">
      <x v="74"/>
    </i>
    <i r="3">
      <x v="100"/>
    </i>
    <i r="4">
      <x v="134"/>
    </i>
    <i>
      <x v="18"/>
    </i>
    <i r="1">
      <x v="4"/>
    </i>
    <i r="2">
      <x v="27"/>
    </i>
    <i r="3">
      <x v="18"/>
    </i>
    <i r="4">
      <x v="142"/>
    </i>
    <i r="3">
      <x v="20"/>
    </i>
    <i r="4">
      <x v="152"/>
    </i>
    <i r="3">
      <x v="21"/>
    </i>
    <i r="4">
      <x v="60"/>
    </i>
    <i r="3">
      <x v="23"/>
    </i>
    <i r="4">
      <x v="151"/>
    </i>
    <i r="3">
      <x v="24"/>
    </i>
    <i r="4">
      <x v="92"/>
    </i>
    <i r="3">
      <x v="31"/>
    </i>
    <i r="4">
      <x v="57"/>
    </i>
    <i r="3">
      <x v="33"/>
    </i>
    <i r="4">
      <x v="153"/>
    </i>
    <i r="3">
      <x v="34"/>
    </i>
    <i r="4">
      <x v="154"/>
    </i>
    <i r="3">
      <x v="44"/>
    </i>
    <i r="4">
      <x v="143"/>
    </i>
    <i r="3">
      <x v="47"/>
    </i>
    <i r="4">
      <x v="44"/>
    </i>
    <i r="3">
      <x v="48"/>
    </i>
    <i r="4">
      <x v="96"/>
    </i>
    <i r="3">
      <x v="49"/>
    </i>
    <i r="4">
      <x v="155"/>
    </i>
    <i r="3">
      <x v="50"/>
    </i>
    <i r="4">
      <x v="98"/>
    </i>
    <i r="3">
      <x v="56"/>
    </i>
    <i r="4">
      <x v="156"/>
    </i>
    <i r="3">
      <x v="62"/>
    </i>
    <i r="4">
      <x v="150"/>
    </i>
    <i r="3">
      <x v="64"/>
    </i>
    <i r="4">
      <x v="111"/>
    </i>
    <i r="3">
      <x v="66"/>
    </i>
    <i r="4">
      <x v="157"/>
    </i>
    <i r="3">
      <x v="69"/>
    </i>
    <i r="4">
      <x v="120"/>
    </i>
    <i r="3">
      <x v="70"/>
    </i>
    <i r="4">
      <x v="158"/>
    </i>
    <i r="3">
      <x v="71"/>
    </i>
    <i r="4">
      <x v="117"/>
    </i>
    <i r="3">
      <x v="75"/>
    </i>
    <i r="4">
      <x v="159"/>
    </i>
    <i r="3">
      <x v="80"/>
    </i>
    <i r="4">
      <x v="160"/>
    </i>
    <i r="3">
      <x v="87"/>
    </i>
    <i r="4">
      <x v="84"/>
    </i>
    <i r="3">
      <x v="88"/>
    </i>
    <i r="4">
      <x v="85"/>
    </i>
    <i r="3">
      <x v="89"/>
    </i>
    <i r="4">
      <x v="161"/>
    </i>
    <i r="3">
      <x v="96"/>
    </i>
    <i r="4">
      <x v="104"/>
    </i>
    <i r="3">
      <x v="98"/>
    </i>
    <i r="4">
      <x v="78"/>
    </i>
    <i r="3">
      <x v="111"/>
    </i>
    <i r="4">
      <x v="144"/>
    </i>
    <i r="3">
      <x v="112"/>
    </i>
    <i r="4">
      <x v="145"/>
    </i>
    <i r="3">
      <x v="127"/>
    </i>
    <i r="4">
      <x v="132"/>
    </i>
    <i r="3">
      <x v="128"/>
    </i>
    <i r="4">
      <x v="127"/>
    </i>
    <i r="3">
      <x v="129"/>
    </i>
    <i r="4">
      <x v="162"/>
    </i>
    <i r="3">
      <x v="133"/>
    </i>
    <i r="4">
      <x v="149"/>
    </i>
    <i r="3">
      <x v="134"/>
    </i>
    <i r="4">
      <x v="73"/>
    </i>
    <i r="2">
      <x v="42"/>
    </i>
    <i r="3">
      <x v="68"/>
    </i>
    <i r="4">
      <x v="125"/>
    </i>
    <i r="2">
      <x v="58"/>
    </i>
    <i r="3">
      <x v="94"/>
    </i>
    <i r="4">
      <x v="48"/>
    </i>
    <i r="3">
      <x v="100"/>
    </i>
    <i r="4">
      <x v="134"/>
    </i>
    <i r="3">
      <x v="101"/>
    </i>
    <i r="4">
      <x v="133"/>
    </i>
    <i r="3">
      <x v="135"/>
    </i>
    <i r="4">
      <x v="2"/>
    </i>
    <i r="3">
      <x v="136"/>
    </i>
    <i r="4">
      <x v="55"/>
    </i>
    <i r="2">
      <x v="59"/>
    </i>
    <i r="3">
      <x v="23"/>
    </i>
    <i r="4">
      <x v="151"/>
    </i>
    <i r="3">
      <x v="96"/>
    </i>
    <i r="4">
      <x v="104"/>
    </i>
    <i r="3">
      <x v="97"/>
    </i>
    <i r="4">
      <x v="27"/>
    </i>
    <i t="grand">
      <x/>
    </i>
  </rowItems>
  <colItems count="1">
    <i/>
  </colItems>
  <dataFields count="1">
    <dataField name=" 3RA MODIFICACIÓN" fld="38" baseField="0" baseItem="0" numFmtId="4"/>
  </dataFields>
  <formats count="2">
    <format dxfId="3">
      <pivotArea outline="0" collapsedLevelsAreSubtotals="1" fieldPosition="0"/>
    </format>
    <format dxfId="2">
      <pivotArea dataOnly="0" labelOnly="1" outline="0" axis="axisValues" fieldPosition="0"/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D33053-45F6-4DE7-8D2F-6F63F2698CAA}" name="TablaDinámica2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23" firstHeaderRow="0" firstDataRow="1" firstDataCol="1"/>
  <pivotFields count="4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0">
        <item x="12"/>
        <item x="13"/>
        <item x="8"/>
        <item x="7"/>
        <item x="9"/>
        <item x="11"/>
        <item x="10"/>
        <item x="6"/>
        <item x="14"/>
        <item x="15"/>
        <item x="5"/>
        <item x="4"/>
        <item x="17"/>
        <item x="0"/>
        <item x="1"/>
        <item x="18"/>
        <item x="2"/>
        <item x="16"/>
        <item x="3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" showAll="0"/>
    <pivotField dataField="1" numFmtId="4" showAll="0"/>
  </pivotFields>
  <rowFields count="1">
    <field x="25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IMPORTE AJUSTADO" fld="31" baseField="0" baseItem="0"/>
    <dataField name="Suma de MODIFICACIONES" fld="40" baseField="0" baseItem="0" numFmtId="4"/>
    <dataField name="Suma de 3RA MODIFICACIÓN" fld="41" baseField="0" baseItem="0" numFmtId="4"/>
  </dataFields>
  <formats count="2">
    <format dxfId="1">
      <pivotArea collapsedLevelsAreSubtotals="1" fieldPosition="0">
        <references count="1">
          <reference field="25" count="0"/>
        </references>
      </pivotArea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8DBCF6-55DB-4282-813F-8C3B9DEEABE1}" name="TablaDinámica1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H142" firstHeaderRow="2" firstDataRow="2" firstDataCol="2"/>
  <pivotFields count="49">
    <pivotField compact="0" outline="0" showAll="0"/>
    <pivotField compact="0" numFmtId="1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" outline="0" showAll="0"/>
    <pivotField compact="0" outline="0" showAll="0"/>
    <pivotField compact="0" outline="0" showAll="0"/>
    <pivotField compact="0" numFmtId="1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152">
        <item x="113"/>
        <item x="101"/>
        <item x="114"/>
        <item x="117"/>
        <item x="119"/>
        <item x="133"/>
        <item x="129"/>
        <item x="120"/>
        <item x="125"/>
        <item x="150"/>
        <item x="68"/>
        <item x="115"/>
        <item x="112"/>
        <item x="106"/>
        <item x="128"/>
        <item x="121"/>
        <item x="141"/>
        <item x="73"/>
        <item x="35"/>
        <item x="76"/>
        <item x="77"/>
        <item x="78"/>
        <item x="80"/>
        <item x="74"/>
        <item x="83"/>
        <item x="84"/>
        <item x="79"/>
        <item x="81"/>
        <item x="82"/>
        <item x="75"/>
        <item x="85"/>
        <item x="86"/>
        <item x="87"/>
        <item x="89"/>
        <item x="90"/>
        <item x="2"/>
        <item x="13"/>
        <item x="14"/>
        <item x="132"/>
        <item x="10"/>
        <item x="3"/>
        <item x="122"/>
        <item x="102"/>
        <item x="142"/>
        <item x="143"/>
        <item x="47"/>
        <item x="48"/>
        <item x="15"/>
        <item x="49"/>
        <item x="16"/>
        <item x="17"/>
        <item x="50"/>
        <item x="134"/>
        <item x="107"/>
        <item x="103"/>
        <item x="104"/>
        <item x="135"/>
        <item x="96"/>
        <item x="51"/>
        <item x="58"/>
        <item x="18"/>
        <item x="98"/>
        <item x="99"/>
        <item x="19"/>
        <item x="20"/>
        <item x="21"/>
        <item x="22"/>
        <item x="52"/>
        <item x="53"/>
        <item x="54"/>
        <item x="55"/>
        <item x="147"/>
        <item x="23"/>
        <item x="56"/>
        <item x="148"/>
        <item x="57"/>
        <item x="130"/>
        <item x="59"/>
        <item x="8"/>
        <item x="136"/>
        <item x="24"/>
        <item x="41"/>
        <item x="25"/>
        <item x="139"/>
        <item x="26"/>
        <item x="5"/>
        <item x="28"/>
        <item x="29"/>
        <item x="9"/>
        <item x="60"/>
        <item x="61"/>
        <item x="30"/>
        <item x="62"/>
        <item x="144"/>
        <item x="108"/>
        <item x="63"/>
        <item x="31"/>
        <item x="64"/>
        <item x="116"/>
        <item x="92"/>
        <item x="93"/>
        <item x="94"/>
        <item x="95"/>
        <item x="32"/>
        <item x="33"/>
        <item x="34"/>
        <item x="124"/>
        <item x="65"/>
        <item x="126"/>
        <item x="91"/>
        <item x="42"/>
        <item x="11"/>
        <item x="12"/>
        <item x="36"/>
        <item x="66"/>
        <item x="43"/>
        <item x="44"/>
        <item x="118"/>
        <item x="145"/>
        <item x="0"/>
        <item x="131"/>
        <item x="127"/>
        <item x="1"/>
        <item x="6"/>
        <item x="67"/>
        <item x="69"/>
        <item x="37"/>
        <item x="38"/>
        <item x="149"/>
        <item x="109"/>
        <item x="110"/>
        <item x="70"/>
        <item x="100"/>
        <item x="123"/>
        <item x="71"/>
        <item x="27"/>
        <item x="111"/>
        <item x="72"/>
        <item x="97"/>
        <item x="105"/>
        <item x="137"/>
        <item x="7"/>
        <item x="4"/>
        <item x="39"/>
        <item x="138"/>
        <item x="88"/>
        <item x="140"/>
        <item x="40"/>
        <item x="146"/>
        <item x="45"/>
        <item x="46"/>
        <item t="default"/>
      </items>
    </pivotField>
    <pivotField axis="axisRow" compact="0" outline="0" showAll="0">
      <items count="136">
        <item x="45"/>
        <item x="74"/>
        <item x="81"/>
        <item x="84"/>
        <item x="124"/>
        <item x="56"/>
        <item x="57"/>
        <item x="118"/>
        <item x="134"/>
        <item x="17"/>
        <item x="6"/>
        <item x="116"/>
        <item x="1"/>
        <item x="0"/>
        <item x="119"/>
        <item x="48"/>
        <item x="51"/>
        <item x="61"/>
        <item x="83"/>
        <item x="30"/>
        <item x="87"/>
        <item x="127"/>
        <item x="78"/>
        <item x="80"/>
        <item x="72"/>
        <item x="91"/>
        <item x="12"/>
        <item x="66"/>
        <item x="125"/>
        <item x="40"/>
        <item x="53"/>
        <item x="37"/>
        <item x="27"/>
        <item x="71"/>
        <item x="108"/>
        <item x="105"/>
        <item x="89"/>
        <item x="115"/>
        <item x="106"/>
        <item x="122"/>
        <item x="65"/>
        <item x="73"/>
        <item x="19"/>
        <item x="96"/>
        <item x="75"/>
        <item x="82"/>
        <item x="42"/>
        <item x="85"/>
        <item x="130"/>
        <item x="107"/>
        <item x="31"/>
        <item x="62"/>
        <item x="109"/>
        <item x="46"/>
        <item x="39"/>
        <item x="15"/>
        <item x="117"/>
        <item x="113"/>
        <item x="14"/>
        <item x="16"/>
        <item x="10"/>
        <item x="120"/>
        <item x="100"/>
        <item x="103"/>
        <item x="2"/>
        <item x="13"/>
        <item x="97"/>
        <item x="102"/>
        <item x="67"/>
        <item x="68"/>
        <item x="132"/>
        <item x="86"/>
        <item x="59"/>
        <item x="104"/>
        <item x="99"/>
        <item x="36"/>
        <item x="50"/>
        <item x="38"/>
        <item x="129"/>
        <item x="95"/>
        <item x="131"/>
        <item x="32"/>
        <item x="33"/>
        <item x="98"/>
        <item x="18"/>
        <item x="88"/>
        <item x="79"/>
        <item x="112"/>
        <item x="3"/>
        <item x="47"/>
        <item x="121"/>
        <item x="128"/>
        <item x="20"/>
        <item x="21"/>
        <item x="22"/>
        <item x="52"/>
        <item x="63"/>
        <item x="77"/>
        <item x="60"/>
        <item x="9"/>
        <item x="11"/>
        <item x="94"/>
        <item x="133"/>
        <item x="25"/>
        <item x="41"/>
        <item x="28"/>
        <item x="24"/>
        <item x="92"/>
        <item x="123"/>
        <item x="110"/>
        <item x="93"/>
        <item x="64"/>
        <item x="29"/>
        <item x="55"/>
        <item x="126"/>
        <item x="5"/>
        <item x="90"/>
        <item x="8"/>
        <item x="23"/>
        <item x="26"/>
        <item x="70"/>
        <item x="4"/>
        <item x="111"/>
        <item x="35"/>
        <item x="76"/>
        <item x="54"/>
        <item x="7"/>
        <item x="44"/>
        <item x="43"/>
        <item x="101"/>
        <item x="69"/>
        <item x="58"/>
        <item x="114"/>
        <item x="34"/>
        <item x="49"/>
        <item t="default"/>
      </items>
    </pivotField>
    <pivotField compact="0" outline="0" showAll="0" defaultSubtotal="0">
      <items count="92">
        <item x="70"/>
        <item x="71"/>
        <item x="41"/>
        <item x="47"/>
        <item x="48"/>
        <item x="24"/>
        <item x="60"/>
        <item x="91"/>
        <item x="74"/>
        <item x="0"/>
        <item x="11"/>
        <item x="22"/>
        <item x="23"/>
        <item x="1"/>
        <item x="2"/>
        <item x="3"/>
        <item x="4"/>
        <item x="5"/>
        <item x="6"/>
        <item x="13"/>
        <item x="14"/>
        <item x="9"/>
        <item x="12"/>
        <item x="33"/>
        <item x="28"/>
        <item x="50"/>
        <item x="29"/>
        <item x="30"/>
        <item x="32"/>
        <item x="27"/>
        <item x="37"/>
        <item x="39"/>
        <item x="38"/>
        <item x="44"/>
        <item x="19"/>
        <item x="65"/>
        <item x="52"/>
        <item x="51"/>
        <item x="49"/>
        <item x="45"/>
        <item x="54"/>
        <item x="55"/>
        <item x="56"/>
        <item x="57"/>
        <item x="58"/>
        <item x="59"/>
        <item x="61"/>
        <item x="43"/>
        <item x="67"/>
        <item x="69"/>
        <item x="77"/>
        <item x="72"/>
        <item x="31"/>
        <item x="75"/>
        <item x="36"/>
        <item x="78"/>
        <item x="79"/>
        <item x="80"/>
        <item x="63"/>
        <item x="64"/>
        <item x="68"/>
        <item x="81"/>
        <item x="66"/>
        <item x="82"/>
        <item x="83"/>
        <item x="46"/>
        <item x="76"/>
        <item x="84"/>
        <item x="89"/>
        <item x="87"/>
        <item x="85"/>
        <item x="88"/>
        <item x="90"/>
        <item x="86"/>
        <item x="34"/>
        <item x="35"/>
        <item x="17"/>
        <item x="15"/>
        <item x="16"/>
        <item x="25"/>
        <item x="26"/>
        <item x="73"/>
        <item x="10"/>
        <item x="42"/>
        <item x="53"/>
        <item x="20"/>
        <item x="21"/>
        <item x="8"/>
        <item x="62"/>
        <item x="40"/>
        <item x="18"/>
        <item x="7"/>
      </items>
    </pivotField>
    <pivotField compact="0" outline="0" showAll="0">
      <items count="85">
        <item x="49"/>
        <item x="3"/>
        <item x="8"/>
        <item x="61"/>
        <item x="79"/>
        <item x="64"/>
        <item x="66"/>
        <item x="72"/>
        <item x="36"/>
        <item x="37"/>
        <item x="32"/>
        <item x="4"/>
        <item x="15"/>
        <item x="35"/>
        <item x="80"/>
        <item x="54"/>
        <item x="74"/>
        <item x="28"/>
        <item x="62"/>
        <item x="39"/>
        <item x="9"/>
        <item x="48"/>
        <item x="71"/>
        <item x="52"/>
        <item x="30"/>
        <item x="20"/>
        <item x="23"/>
        <item x="27"/>
        <item x="51"/>
        <item x="44"/>
        <item x="47"/>
        <item x="42"/>
        <item x="45"/>
        <item x="19"/>
        <item x="33"/>
        <item x="78"/>
        <item x="38"/>
        <item x="59"/>
        <item x="75"/>
        <item x="73"/>
        <item x="77"/>
        <item x="43"/>
        <item x="2"/>
        <item x="29"/>
        <item x="6"/>
        <item x="5"/>
        <item x="34"/>
        <item x="58"/>
        <item x="67"/>
        <item x="63"/>
        <item x="26"/>
        <item x="57"/>
        <item x="70"/>
        <item x="24"/>
        <item x="10"/>
        <item x="69"/>
        <item x="60"/>
        <item x="81"/>
        <item x="82"/>
        <item x="56"/>
        <item x="22"/>
        <item x="21"/>
        <item x="55"/>
        <item x="18"/>
        <item x="13"/>
        <item x="11"/>
        <item x="14"/>
        <item x="25"/>
        <item x="16"/>
        <item x="50"/>
        <item x="40"/>
        <item x="53"/>
        <item x="12"/>
        <item x="41"/>
        <item x="46"/>
        <item x="7"/>
        <item x="76"/>
        <item x="31"/>
        <item x="0"/>
        <item x="83"/>
        <item x="65"/>
        <item x="1"/>
        <item x="68"/>
        <item x="17"/>
        <item t="default"/>
      </items>
    </pivotField>
    <pivotField axis="axisRow" compact="0" outline="0" showAll="0" defaultSubtotal="0">
      <items count="137">
        <item x="73"/>
        <item x="35"/>
        <item x="76"/>
        <item x="77"/>
        <item x="78"/>
        <item x="80"/>
        <item x="74"/>
        <item x="83"/>
        <item x="84"/>
        <item x="79"/>
        <item x="81"/>
        <item x="82"/>
        <item x="75"/>
        <item x="85"/>
        <item x="86"/>
        <item x="87"/>
        <item x="89"/>
        <item x="90"/>
        <item x="2"/>
        <item x="101"/>
        <item x="13"/>
        <item x="14"/>
        <item x="122"/>
        <item x="10"/>
        <item x="3"/>
        <item x="114"/>
        <item x="102"/>
        <item x="130"/>
        <item x="131"/>
        <item x="47"/>
        <item x="48"/>
        <item x="15"/>
        <item x="49"/>
        <item x="16"/>
        <item x="17"/>
        <item x="50"/>
        <item x="123"/>
        <item x="107"/>
        <item x="103"/>
        <item x="104"/>
        <item x="124"/>
        <item x="96"/>
        <item x="51"/>
        <item x="58"/>
        <item x="18"/>
        <item x="98"/>
        <item x="99"/>
        <item x="19"/>
        <item x="20"/>
        <item x="21"/>
        <item x="22"/>
        <item x="52"/>
        <item x="53"/>
        <item x="54"/>
        <item x="55"/>
        <item x="135"/>
        <item x="23"/>
        <item x="56"/>
        <item x="136"/>
        <item x="57"/>
        <item x="120"/>
        <item x="59"/>
        <item x="8"/>
        <item x="125"/>
        <item x="24"/>
        <item x="41"/>
        <item x="25"/>
        <item x="128"/>
        <item x="26"/>
        <item x="5"/>
        <item x="28"/>
        <item x="29"/>
        <item x="9"/>
        <item x="60"/>
        <item x="61"/>
        <item x="30"/>
        <item x="62"/>
        <item x="132"/>
        <item x="108"/>
        <item x="63"/>
        <item x="31"/>
        <item x="64"/>
        <item x="112"/>
        <item x="92"/>
        <item x="93"/>
        <item x="94"/>
        <item x="95"/>
        <item x="32"/>
        <item x="33"/>
        <item x="34"/>
        <item x="116"/>
        <item x="65"/>
        <item x="117"/>
        <item x="91"/>
        <item x="42"/>
        <item x="66"/>
        <item x="11"/>
        <item x="12"/>
        <item x="36"/>
        <item x="67"/>
        <item x="43"/>
        <item x="44"/>
        <item x="113"/>
        <item x="133"/>
        <item x="0"/>
        <item x="121"/>
        <item x="118"/>
        <item x="1"/>
        <item x="6"/>
        <item x="68"/>
        <item x="69"/>
        <item x="37"/>
        <item x="38"/>
        <item x="106"/>
        <item x="109"/>
        <item x="110"/>
        <item x="70"/>
        <item x="100"/>
        <item x="119"/>
        <item x="115"/>
        <item x="71"/>
        <item x="27"/>
        <item x="111"/>
        <item x="72"/>
        <item x="97"/>
        <item x="105"/>
        <item x="126"/>
        <item x="7"/>
        <item x="4"/>
        <item x="39"/>
        <item x="127"/>
        <item x="88"/>
        <item x="129"/>
        <item x="40"/>
        <item x="134"/>
        <item x="45"/>
        <item x="46"/>
      </items>
    </pivotField>
    <pivotField compact="0" outline="0" showAll="0" defaultSubtotal="0">
      <items count="19">
        <item x="0"/>
        <item x="1"/>
        <item x="3"/>
        <item x="4"/>
        <item x="6"/>
        <item x="10"/>
        <item x="2"/>
        <item x="8"/>
        <item x="11"/>
        <item x="9"/>
        <item x="7"/>
        <item x="5"/>
        <item x="15"/>
        <item x="13"/>
        <item x="12"/>
        <item x="16"/>
        <item x="14"/>
        <item x="17"/>
        <item x="18"/>
      </items>
    </pivotField>
    <pivotField compact="0" outline="0" showAll="0" defaultSubtotal="0">
      <items count="19">
        <item x="15"/>
        <item x="13"/>
        <item x="11"/>
        <item x="8"/>
        <item x="9"/>
        <item x="5"/>
        <item x="7"/>
        <item x="2"/>
        <item x="12"/>
        <item x="16"/>
        <item x="10"/>
        <item x="6"/>
        <item x="17"/>
        <item x="0"/>
        <item x="1"/>
        <item x="18"/>
        <item x="3"/>
        <item x="14"/>
        <item x="4"/>
      </items>
    </pivotField>
    <pivotField compact="0" outline="0" showAll="0" defaultSubtotal="0">
      <items count="49">
        <item x="0"/>
        <item x="1"/>
        <item x="3"/>
        <item x="4"/>
        <item x="5"/>
        <item x="9"/>
        <item x="8"/>
        <item x="7"/>
        <item x="15"/>
        <item x="16"/>
        <item x="14"/>
        <item x="19"/>
        <item x="20"/>
        <item x="21"/>
        <item x="22"/>
        <item x="25"/>
        <item x="2"/>
        <item x="26"/>
        <item x="28"/>
        <item x="12"/>
        <item x="31"/>
        <item x="32"/>
        <item x="33"/>
        <item x="34"/>
        <item x="35"/>
        <item x="27"/>
        <item x="36"/>
        <item x="37"/>
        <item x="17"/>
        <item x="24"/>
        <item x="39"/>
        <item x="42"/>
        <item x="13"/>
        <item x="43"/>
        <item x="23"/>
        <item x="10"/>
        <item x="18"/>
        <item x="6"/>
        <item x="45"/>
        <item x="41"/>
        <item x="38"/>
        <item x="46"/>
        <item x="44"/>
        <item x="47"/>
        <item x="11"/>
        <item x="48"/>
        <item x="29"/>
        <item x="30"/>
        <item x="40"/>
      </items>
    </pivotField>
    <pivotField compact="0" outline="0" showAll="0" defaultSubtotal="0">
      <items count="48">
        <item x="44"/>
        <item x="22"/>
        <item x="40"/>
        <item x="20"/>
        <item x="21"/>
        <item x="30"/>
        <item x="35"/>
        <item x="42"/>
        <item x="6"/>
        <item x="25"/>
        <item x="19"/>
        <item x="3"/>
        <item x="28"/>
        <item x="8"/>
        <item x="7"/>
        <item x="39"/>
        <item x="12"/>
        <item x="31"/>
        <item x="14"/>
        <item x="27"/>
        <item x="23"/>
        <item x="36"/>
        <item x="37"/>
        <item x="9"/>
        <item x="41"/>
        <item x="4"/>
        <item x="32"/>
        <item x="11"/>
        <item x="13"/>
        <item x="17"/>
        <item x="5"/>
        <item x="10"/>
        <item x="2"/>
        <item x="16"/>
        <item x="33"/>
        <item x="29"/>
        <item x="24"/>
        <item x="15"/>
        <item x="26"/>
        <item x="18"/>
        <item x="1"/>
        <item x="38"/>
        <item x="45"/>
        <item x="46"/>
        <item x="0"/>
        <item x="47"/>
        <item x="43"/>
        <item x="34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4" outline="0" showAll="0"/>
    <pivotField compact="0" numFmtId="4" outline="0" showAll="0"/>
  </pivotFields>
  <rowFields count="2">
    <field x="32"/>
    <field x="29"/>
  </rowFields>
  <rowItems count="138">
    <i>
      <x/>
      <x v="24"/>
    </i>
    <i>
      <x v="1"/>
      <x v="123"/>
    </i>
    <i>
      <x v="2"/>
      <x v="44"/>
    </i>
    <i>
      <x v="3"/>
      <x v="124"/>
    </i>
    <i>
      <x v="4"/>
      <x v="97"/>
    </i>
    <i>
      <x v="5"/>
      <x v="86"/>
    </i>
    <i>
      <x v="6"/>
      <x v="41"/>
    </i>
    <i>
      <x v="7"/>
      <x v="45"/>
    </i>
    <i>
      <x v="8"/>
      <x v="18"/>
    </i>
    <i>
      <x v="9"/>
      <x v="22"/>
    </i>
    <i>
      <x v="10"/>
      <x v="23"/>
    </i>
    <i>
      <x v="11"/>
      <x v="2"/>
    </i>
    <i>
      <x v="12"/>
      <x v="1"/>
    </i>
    <i>
      <x v="13"/>
      <x v="3"/>
    </i>
    <i>
      <x v="14"/>
      <x v="47"/>
    </i>
    <i>
      <x v="15"/>
      <x v="71"/>
    </i>
    <i>
      <x v="16"/>
      <x v="85"/>
    </i>
    <i>
      <x v="17"/>
      <x v="36"/>
    </i>
    <i>
      <x v="18"/>
      <x v="64"/>
    </i>
    <i>
      <x v="19"/>
      <x v="62"/>
    </i>
    <i>
      <x v="20"/>
      <x v="65"/>
    </i>
    <i>
      <x v="21"/>
      <x v="58"/>
    </i>
    <i>
      <x v="22"/>
      <x v="61"/>
    </i>
    <i>
      <x v="23"/>
      <x v="60"/>
    </i>
    <i>
      <x v="24"/>
      <x v="88"/>
    </i>
    <i>
      <x v="25"/>
      <x v="87"/>
    </i>
    <i>
      <x v="26"/>
      <x v="129"/>
    </i>
    <i>
      <x v="27"/>
      <x v="91"/>
    </i>
    <i>
      <x v="28"/>
      <x v="78"/>
    </i>
    <i>
      <x v="29"/>
      <x v="89"/>
    </i>
    <i>
      <x v="30"/>
      <x v="15"/>
    </i>
    <i>
      <x v="31"/>
      <x v="55"/>
    </i>
    <i>
      <x v="32"/>
      <x v="134"/>
    </i>
    <i>
      <x v="33"/>
      <x v="59"/>
    </i>
    <i>
      <x v="34"/>
      <x v="9"/>
    </i>
    <i>
      <x v="35"/>
      <x v="76"/>
    </i>
    <i>
      <x v="36"/>
      <x v="90"/>
    </i>
    <i>
      <x v="37"/>
      <x v="38"/>
    </i>
    <i>
      <x v="38"/>
      <x v="67"/>
    </i>
    <i>
      <x v="39"/>
      <x v="63"/>
    </i>
    <i>
      <x v="40"/>
      <x v="39"/>
    </i>
    <i>
      <x v="41"/>
      <x v="79"/>
    </i>
    <i>
      <x v="42"/>
      <x v="16"/>
    </i>
    <i>
      <x v="43"/>
      <x v="131"/>
    </i>
    <i>
      <x v="44"/>
      <x v="84"/>
    </i>
    <i>
      <x v="45"/>
      <x v="66"/>
    </i>
    <i>
      <x v="46"/>
      <x v="83"/>
    </i>
    <i>
      <x v="47"/>
      <x v="42"/>
    </i>
    <i>
      <x v="48"/>
      <x v="92"/>
    </i>
    <i>
      <x v="49"/>
      <x v="93"/>
    </i>
    <i>
      <x v="50"/>
      <x v="94"/>
    </i>
    <i>
      <x v="51"/>
      <x v="95"/>
    </i>
    <i>
      <x v="52"/>
      <x v="30"/>
    </i>
    <i>
      <x v="53"/>
      <x v="125"/>
    </i>
    <i>
      <x v="54"/>
      <x v="113"/>
    </i>
    <i>
      <x v="55"/>
      <x v="102"/>
    </i>
    <i>
      <x v="56"/>
      <x v="118"/>
    </i>
    <i>
      <x v="57"/>
      <x v="5"/>
    </i>
    <i>
      <x v="58"/>
      <x v="8"/>
    </i>
    <i>
      <x v="59"/>
      <x v="6"/>
    </i>
    <i>
      <x v="60"/>
      <x v="7"/>
    </i>
    <i>
      <x v="61"/>
      <x v="72"/>
    </i>
    <i>
      <x v="62"/>
      <x v="117"/>
    </i>
    <i>
      <x v="63"/>
      <x v="108"/>
    </i>
    <i>
      <x v="64"/>
      <x v="106"/>
    </i>
    <i>
      <x v="65"/>
      <x v="104"/>
    </i>
    <i>
      <x v="66"/>
      <x v="103"/>
    </i>
    <i>
      <x v="67"/>
      <x v="114"/>
    </i>
    <i>
      <x v="68"/>
      <x v="119"/>
    </i>
    <i>
      <x v="69"/>
      <x v="115"/>
    </i>
    <i>
      <x v="70"/>
      <x v="105"/>
    </i>
    <i>
      <x v="71"/>
      <x v="112"/>
    </i>
    <i>
      <x v="72"/>
      <x v="99"/>
    </i>
    <i>
      <x v="73"/>
      <x v="98"/>
    </i>
    <i>
      <x v="74"/>
      <x v="17"/>
    </i>
    <i>
      <x v="75"/>
      <x v="19"/>
    </i>
    <i>
      <x v="76"/>
      <x v="51"/>
    </i>
    <i>
      <x v="77"/>
      <x v="48"/>
    </i>
    <i>
      <x v="78"/>
      <x v="49"/>
    </i>
    <i>
      <x v="79"/>
      <x v="96"/>
    </i>
    <i>
      <x v="80"/>
      <x v="50"/>
    </i>
    <i>
      <x v="81"/>
      <x v="111"/>
    </i>
    <i>
      <x v="82"/>
      <x v="109"/>
    </i>
    <i>
      <x v="83"/>
      <x v="25"/>
    </i>
    <i>
      <x v="84"/>
      <x v="107"/>
    </i>
    <i>
      <x v="85"/>
      <x v="110"/>
    </i>
    <i>
      <x v="86"/>
      <x v="101"/>
    </i>
    <i>
      <x v="87"/>
      <x v="81"/>
    </i>
    <i>
      <x v="88"/>
      <x v="82"/>
    </i>
    <i>
      <x v="89"/>
      <x v="133"/>
    </i>
    <i>
      <x v="90"/>
      <x v="132"/>
    </i>
    <i>
      <x v="91"/>
      <x v="40"/>
    </i>
    <i>
      <x v="92"/>
      <x v="37"/>
    </i>
    <i>
      <x v="93"/>
      <x v="116"/>
    </i>
    <i>
      <x v="94"/>
      <x v="46"/>
    </i>
    <i>
      <x v="95"/>
      <x v="46"/>
    </i>
    <i>
      <x v="96"/>
      <x v="100"/>
    </i>
    <i>
      <x v="97"/>
      <x v="26"/>
    </i>
    <i>
      <x v="98"/>
      <x v="75"/>
    </i>
    <i>
      <x v="99"/>
      <x v="27"/>
    </i>
    <i>
      <x v="100"/>
      <x v="128"/>
    </i>
    <i>
      <x v="101"/>
      <x v="127"/>
    </i>
    <i>
      <x v="102"/>
      <x v="122"/>
    </i>
    <i>
      <x v="103"/>
      <x v="80"/>
    </i>
    <i>
      <x v="104"/>
      <x v="13"/>
    </i>
    <i>
      <x v="105"/>
      <x v="14"/>
    </i>
    <i>
      <x v="106"/>
      <x v="11"/>
    </i>
    <i>
      <x v="107"/>
      <x v="12"/>
    </i>
    <i>
      <x v="108"/>
      <x v="10"/>
    </i>
    <i>
      <x v="109"/>
      <x v="68"/>
    </i>
    <i>
      <x v="110"/>
      <x v="69"/>
    </i>
    <i>
      <x v="111"/>
      <x v="31"/>
    </i>
    <i>
      <x v="112"/>
      <x v="77"/>
    </i>
    <i>
      <x v="113"/>
      <x v="35"/>
    </i>
    <i>
      <x v="114"/>
      <x v="34"/>
    </i>
    <i>
      <x v="115"/>
      <x v="52"/>
    </i>
    <i>
      <x v="116"/>
      <x v="130"/>
    </i>
    <i>
      <x v="117"/>
      <x v="74"/>
    </i>
    <i>
      <x v="118"/>
      <x v="56"/>
    </i>
    <i>
      <x v="119"/>
      <x v="57"/>
    </i>
    <i>
      <x v="120"/>
      <x v="120"/>
    </i>
    <i>
      <x v="121"/>
      <x v="32"/>
    </i>
    <i>
      <x v="122"/>
      <x v="33"/>
    </i>
    <i>
      <x v="123"/>
      <x v="33"/>
    </i>
    <i>
      <x v="124"/>
      <x v="43"/>
    </i>
    <i>
      <x v="125"/>
      <x v="73"/>
    </i>
    <i>
      <x v="126"/>
      <x v="4"/>
    </i>
    <i>
      <x v="127"/>
      <x v="126"/>
    </i>
    <i>
      <x v="128"/>
      <x v="121"/>
    </i>
    <i>
      <x v="129"/>
      <x v="54"/>
    </i>
    <i>
      <x v="130"/>
      <x v="28"/>
    </i>
    <i>
      <x v="131"/>
      <x v="20"/>
    </i>
    <i>
      <x v="132"/>
      <x v="21"/>
    </i>
    <i>
      <x v="133"/>
      <x v="29"/>
    </i>
    <i>
      <x v="134"/>
      <x v="70"/>
    </i>
    <i>
      <x v="135"/>
      <x/>
    </i>
    <i>
      <x v="136"/>
      <x v="5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0CC31B-1E8B-4DC8-B124-25449DD49267}" name="TablaDinámica1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FUENTE DE FINANCIAMIENTO">
  <location ref="B3:C16" firstHeaderRow="1" firstDataRow="1" firstDataCol="1"/>
  <pivotFields count="39">
    <pivotField axis="axisRow" showAll="0">
      <items count="18">
        <item x="9"/>
        <item x="10"/>
        <item x="7"/>
        <item m="1" x="15"/>
        <item m="1" x="16"/>
        <item m="1" x="13"/>
        <item m="1" x="14"/>
        <item m="1" x="12"/>
        <item x="2"/>
        <item x="0"/>
        <item x="1"/>
        <item x="11"/>
        <item x="8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dataField="1" numFmtId="4" showAll="0"/>
  </pivotFields>
  <rowFields count="1">
    <field x="0"/>
  </rowFields>
  <rowItems count="13">
    <i>
      <x/>
    </i>
    <i>
      <x v="1"/>
    </i>
    <i>
      <x v="2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Items count="1">
    <i/>
  </colItems>
  <dataFields count="1">
    <dataField name=" 3RA MODIFICACIÓN" fld="38" baseField="0" baseItem="0" numFmtId="4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92315D-F8AA-473F-8DC6-FC5EFF17E6FF}" name="TablaDinámica5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C13" firstHeaderRow="2" firstDataRow="2" firstDataCol="2"/>
  <pivotFields count="39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" outline="0" showAll="0"/>
    <pivotField compact="0" outline="0" showAll="0"/>
    <pivotField compact="0" outline="0" showAll="0"/>
    <pivotField axis="axisRow" compact="0" numFmtId="1" outline="0" showAll="0" defaultSubtotal="0">
      <items count="8">
        <item x="7"/>
        <item x="1"/>
        <item x="2"/>
        <item x="0"/>
        <item x="3"/>
        <item x="4"/>
        <item x="5"/>
        <item x="6"/>
      </items>
    </pivotField>
    <pivotField axis="axisRow" compact="0" outline="0" showAll="0" defaultSubtotal="0">
      <items count="9">
        <item x="3"/>
        <item x="6"/>
        <item m="1" x="8"/>
        <item x="4"/>
        <item x="5"/>
        <item x="1"/>
        <item x="2"/>
        <item x="7"/>
        <item x="0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dataField="1" compact="0" numFmtId="4" outline="0" showAll="0"/>
  </pivotFields>
  <rowFields count="2">
    <field x="12"/>
    <field x="13"/>
  </rowFields>
  <rowItems count="9">
    <i>
      <x/>
      <x v="7"/>
    </i>
    <i>
      <x v="1"/>
      <x v="5"/>
    </i>
    <i>
      <x v="2"/>
      <x v="6"/>
    </i>
    <i>
      <x v="3"/>
      <x v="8"/>
    </i>
    <i>
      <x v="4"/>
      <x/>
    </i>
    <i>
      <x v="5"/>
      <x v="3"/>
    </i>
    <i>
      <x v="6"/>
      <x v="4"/>
    </i>
    <i>
      <x v="7"/>
      <x v="1"/>
    </i>
    <i t="grand">
      <x/>
    </i>
  </rowItems>
  <colItems count="1">
    <i/>
  </colItems>
  <dataFields count="1">
    <dataField name="Suma de 3RA MODIFICACIÓN" fld="38" baseField="0" baseItem="0" numFmtId="4"/>
  </dataFields>
  <formats count="8">
    <format dxfId="100">
      <pivotArea type="origin" dataOnly="0" labelOnly="1" outline="0" fieldPosition="0"/>
    </format>
    <format dxfId="99">
      <pivotArea field="12" type="button" dataOnly="0" labelOnly="1" outline="0" axis="axisRow" fieldPosition="0"/>
    </format>
    <format dxfId="98">
      <pivotArea dataOnly="0" labelOnly="1" outline="0" fieldPosition="0">
        <references count="1">
          <reference field="12" count="0"/>
        </references>
      </pivotArea>
    </format>
    <format dxfId="97">
      <pivotArea dataOnly="0" labelOnly="1" grandRow="1" outline="0" fieldPosition="0"/>
    </format>
    <format dxfId="96">
      <pivotArea type="origin" dataOnly="0" labelOnly="1" outline="0" fieldPosition="0"/>
    </format>
    <format dxfId="95">
      <pivotArea field="13" type="button" dataOnly="0" labelOnly="1" outline="0" axis="axisRow" fieldPosition="1"/>
    </format>
    <format dxfId="94">
      <pivotArea field="12" type="button" dataOnly="0" labelOnly="1" outline="0" axis="axisRow" fieldPosition="0"/>
    </format>
    <format dxfId="93">
      <pivotArea field="13" type="button" dataOnly="0" labelOnly="1" outline="0" axis="axisRow" fieldPosition="1"/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0CAA43-8A64-45ED-A594-E935F4A9E088}" name="TablaDinámica6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DEPENDENCIA">
  <location ref="B3:C23" firstHeaderRow="1" firstDataRow="1" firstDataCol="1"/>
  <pivotFields count="3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0">
        <item x="12"/>
        <item x="13"/>
        <item x="8"/>
        <item x="7"/>
        <item x="9"/>
        <item x="11"/>
        <item x="10"/>
        <item x="6"/>
        <item x="14"/>
        <item x="15"/>
        <item x="5"/>
        <item x="4"/>
        <item x="17"/>
        <item x="0"/>
        <item x="1"/>
        <item x="18"/>
        <item x="2"/>
        <item x="16"/>
        <item x="3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dataField="1" numFmtId="4" showAll="0"/>
  </pivotFields>
  <rowFields count="1">
    <field x="24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Items count="1">
    <i/>
  </colItems>
  <dataFields count="1">
    <dataField name=" 3RA MODIFICACIÓN" fld="38" baseField="0" baseItem="0" numFmtId="4"/>
  </dataFields>
  <formats count="1">
    <format dxfId="92">
      <pivotArea dataOnly="0" labelOnly="1" outline="0" axis="axisValues" fieldPosition="0"/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9E5249-61B9-408F-A9E8-4BF5D993039E}" name="TablaDinámica7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C142" firstHeaderRow="2" firstDataRow="2" firstDataCol="2"/>
  <pivotFields count="39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" outline="0" showAll="0"/>
    <pivotField compact="0" outline="0" showAll="0"/>
    <pivotField compact="0" outline="0" showAll="0"/>
    <pivotField compact="0" numFmtId="1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200">
        <item m="1" x="192"/>
        <item m="1" x="193"/>
        <item x="84"/>
        <item x="83"/>
        <item x="85"/>
        <item x="45"/>
        <item x="55"/>
        <item x="56"/>
        <item m="1" x="183"/>
        <item m="1" x="139"/>
        <item x="6"/>
        <item x="116"/>
        <item x="1"/>
        <item x="0"/>
        <item m="1" x="172"/>
        <item x="47"/>
        <item x="50"/>
        <item x="61"/>
        <item x="80"/>
        <item m="1" x="144"/>
        <item m="1" x="178"/>
        <item m="1" x="179"/>
        <item x="81"/>
        <item x="82"/>
        <item x="72"/>
        <item m="1" x="161"/>
        <item x="11"/>
        <item x="66"/>
        <item m="1" x="177"/>
        <item m="1" x="185"/>
        <item m="1" x="150"/>
        <item m="1" x="188"/>
        <item m="1" x="168"/>
        <item m="1" x="171"/>
        <item x="108"/>
        <item m="1" x="157"/>
        <item x="117"/>
        <item x="89"/>
        <item x="115"/>
        <item m="1" x="169"/>
        <item m="1" x="175"/>
        <item x="65"/>
        <item m="1" x="159"/>
        <item x="18"/>
        <item m="1" x="190"/>
        <item x="74"/>
        <item x="79"/>
        <item x="40"/>
        <item x="86"/>
        <item m="1" x="184"/>
        <item m="1" x="170"/>
        <item m="1" x="145"/>
        <item m="1" x="153"/>
        <item x="109"/>
        <item x="44"/>
        <item m="1" x="147"/>
        <item x="14"/>
        <item x="111"/>
        <item x="113"/>
        <item x="13"/>
        <item m="1" x="138"/>
        <item m="1" x="136"/>
        <item m="1" x="173"/>
        <item m="1" x="186"/>
        <item m="1" x="137"/>
        <item x="103"/>
        <item x="98"/>
        <item x="102"/>
        <item m="1" x="195"/>
        <item m="1" x="196"/>
        <item m="1" x="155"/>
        <item x="39"/>
        <item m="1" x="160"/>
        <item x="57"/>
        <item x="105"/>
        <item x="100"/>
        <item x="33"/>
        <item m="1" x="149"/>
        <item m="1" x="189"/>
        <item x="129"/>
        <item m="1" x="165"/>
        <item x="131"/>
        <item x="30"/>
        <item x="31"/>
        <item m="1" x="166"/>
        <item m="1" x="187"/>
        <item m="1" x="194"/>
        <item x="77"/>
        <item x="112"/>
        <item x="3"/>
        <item m="1" x="148"/>
        <item m="1" x="174"/>
        <item m="1" x="180"/>
        <item x="19"/>
        <item m="1" x="140"/>
        <item x="21"/>
        <item x="51"/>
        <item m="1" x="154"/>
        <item m="1" x="158"/>
        <item x="60"/>
        <item x="8"/>
        <item x="10"/>
        <item m="1" x="164"/>
        <item m="1" x="182"/>
        <item m="1" x="142"/>
        <item m="1" x="152"/>
        <item m="1" x="143"/>
        <item m="1" x="198"/>
        <item x="23"/>
        <item m="1" x="162"/>
        <item m="1" x="176"/>
        <item x="110"/>
        <item m="1" x="163"/>
        <item x="64"/>
        <item x="27"/>
        <item x="54"/>
        <item x="59"/>
        <item x="5"/>
        <item x="90"/>
        <item m="1" x="135"/>
        <item m="1" x="141"/>
        <item m="1" x="197"/>
        <item x="25"/>
        <item m="1" x="156"/>
        <item x="36"/>
        <item m="1" x="181"/>
        <item x="73"/>
        <item x="75"/>
        <item m="1" x="151"/>
        <item x="7"/>
        <item x="42"/>
        <item x="41"/>
        <item m="1" x="167"/>
        <item x="69"/>
        <item x="91"/>
        <item m="1" x="146"/>
        <item x="114"/>
        <item x="48"/>
        <item x="67"/>
        <item x="88"/>
        <item x="43"/>
        <item m="1" x="191"/>
        <item x="2"/>
        <item x="17"/>
        <item x="34"/>
        <item x="35"/>
        <item x="97"/>
        <item x="118"/>
        <item x="124"/>
        <item x="38"/>
        <item x="4"/>
        <item x="9"/>
        <item x="12"/>
        <item x="15"/>
        <item x="16"/>
        <item x="20"/>
        <item x="22"/>
        <item x="24"/>
        <item x="26"/>
        <item x="28"/>
        <item x="29"/>
        <item x="32"/>
        <item x="37"/>
        <item x="46"/>
        <item x="49"/>
        <item x="52"/>
        <item x="53"/>
        <item x="58"/>
        <item x="62"/>
        <item x="63"/>
        <item x="68"/>
        <item x="70"/>
        <item x="71"/>
        <item x="76"/>
        <item x="78"/>
        <item x="87"/>
        <item x="92"/>
        <item x="93"/>
        <item x="94"/>
        <item x="95"/>
        <item x="96"/>
        <item x="99"/>
        <item x="101"/>
        <item x="104"/>
        <item x="106"/>
        <item x="107"/>
        <item x="119"/>
        <item x="120"/>
        <item x="121"/>
        <item x="122"/>
        <item x="123"/>
        <item x="125"/>
        <item x="126"/>
        <item x="127"/>
        <item x="128"/>
        <item x="130"/>
        <item x="132"/>
        <item x="133"/>
        <item x="134"/>
        <item t="default"/>
      </items>
    </pivotField>
    <pivotField compact="0" outline="0" showAll="0"/>
    <pivotField compact="0" outline="0" showAll="0"/>
    <pivotField axis="axisRow" compact="0" outline="0" showAll="0" sortType="ascending" defaultSubtotal="0">
      <items count="137"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2"/>
        <item x="120"/>
        <item x="12"/>
        <item x="13"/>
        <item x="122"/>
        <item x="9"/>
        <item x="3"/>
        <item x="114"/>
        <item x="102"/>
        <item x="130"/>
        <item x="131"/>
        <item x="46"/>
        <item x="47"/>
        <item x="14"/>
        <item x="48"/>
        <item x="15"/>
        <item x="16"/>
        <item x="49"/>
        <item x="123"/>
        <item x="107"/>
        <item x="103"/>
        <item x="104"/>
        <item x="124"/>
        <item x="97"/>
        <item x="50"/>
        <item x="92"/>
        <item x="17"/>
        <item x="99"/>
        <item x="100"/>
        <item x="18"/>
        <item x="19"/>
        <item x="20"/>
        <item x="21"/>
        <item x="51"/>
        <item x="52"/>
        <item x="53"/>
        <item x="54"/>
        <item x="134"/>
        <item x="22"/>
        <item x="45"/>
        <item x="135"/>
        <item x="55"/>
        <item x="56"/>
        <item x="57"/>
        <item x="4"/>
        <item x="125"/>
        <item x="23"/>
        <item x="58"/>
        <item x="24"/>
        <item x="59"/>
        <item x="25"/>
        <item x="5"/>
        <item x="26"/>
        <item x="27"/>
        <item x="8"/>
        <item x="60"/>
        <item x="61"/>
        <item x="28"/>
        <item x="62"/>
        <item x="136"/>
        <item x="108"/>
        <item x="63"/>
        <item x="29"/>
        <item x="64"/>
        <item x="112"/>
        <item x="93"/>
        <item x="94"/>
        <item x="95"/>
        <item x="96"/>
        <item x="30"/>
        <item x="31"/>
        <item x="32"/>
        <item x="116"/>
        <item x="65"/>
        <item x="117"/>
        <item x="91"/>
        <item x="40"/>
        <item x="66"/>
        <item x="10"/>
        <item x="11"/>
        <item x="33"/>
        <item x="67"/>
        <item x="41"/>
        <item x="42"/>
        <item x="132"/>
        <item x="133"/>
        <item x="0"/>
        <item x="121"/>
        <item x="118"/>
        <item x="1"/>
        <item x="6"/>
        <item x="68"/>
        <item x="69"/>
        <item x="34"/>
        <item x="35"/>
        <item x="119"/>
        <item x="109"/>
        <item x="110"/>
        <item x="70"/>
        <item x="101"/>
        <item x="113"/>
        <item x="115"/>
        <item x="71"/>
        <item x="105"/>
        <item x="111"/>
        <item x="72"/>
        <item x="98"/>
        <item x="106"/>
        <item x="126"/>
        <item x="7"/>
        <item x="36"/>
        <item x="37"/>
        <item x="127"/>
        <item x="128"/>
        <item x="129"/>
        <item x="38"/>
        <item x="39"/>
        <item x="43"/>
        <item x="44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dataField="1" compact="0" numFmtId="4" outline="0" showAll="0"/>
  </pivotFields>
  <rowFields count="2">
    <field x="22"/>
    <field x="19"/>
  </rowFields>
  <rowItems count="138">
    <i>
      <x/>
      <x v="24"/>
    </i>
    <i>
      <x v="1"/>
      <x v="126"/>
    </i>
    <i>
      <x v="2"/>
      <x v="45"/>
    </i>
    <i>
      <x v="3"/>
      <x v="127"/>
    </i>
    <i>
      <x v="4"/>
      <x v="173"/>
    </i>
    <i>
      <x v="5"/>
      <x v="87"/>
    </i>
    <i>
      <x v="6"/>
      <x v="174"/>
    </i>
    <i>
      <x v="7"/>
      <x v="46"/>
    </i>
    <i>
      <x v="8"/>
      <x v="18"/>
    </i>
    <i>
      <x v="9"/>
      <x v="22"/>
    </i>
    <i>
      <x v="10"/>
      <x v="23"/>
    </i>
    <i>
      <x v="11"/>
      <x v="3"/>
    </i>
    <i>
      <x v="12"/>
      <x v="2"/>
    </i>
    <i>
      <x v="13"/>
      <x v="4"/>
    </i>
    <i>
      <x v="14"/>
      <x v="48"/>
    </i>
    <i>
      <x v="15"/>
      <x v="175"/>
    </i>
    <i>
      <x v="16"/>
      <x v="139"/>
    </i>
    <i>
      <x v="17"/>
      <x v="37"/>
    </i>
    <i>
      <x v="18"/>
      <x v="142"/>
    </i>
    <i>
      <x v="19"/>
      <x v="147"/>
    </i>
    <i>
      <x v="20"/>
      <x v="152"/>
    </i>
    <i>
      <x v="21"/>
      <x v="59"/>
    </i>
    <i>
      <x v="22"/>
      <x v="187"/>
    </i>
    <i>
      <x v="23"/>
      <x v="151"/>
    </i>
    <i>
      <x v="24"/>
      <x v="89"/>
    </i>
    <i>
      <x v="25"/>
      <x v="88"/>
    </i>
    <i>
      <x v="26"/>
      <x v="182"/>
    </i>
    <i>
      <x v="27"/>
      <x v="194"/>
    </i>
    <i>
      <x v="28"/>
      <x v="79"/>
    </i>
    <i>
      <x v="29"/>
      <x v="163"/>
    </i>
    <i>
      <x v="30"/>
      <x v="15"/>
    </i>
    <i>
      <x v="31"/>
      <x v="56"/>
    </i>
    <i>
      <x v="32"/>
      <x v="137"/>
    </i>
    <i>
      <x v="33"/>
      <x v="153"/>
    </i>
    <i>
      <x v="34"/>
      <x v="154"/>
    </i>
    <i>
      <x v="35"/>
      <x v="164"/>
    </i>
    <i>
      <x v="36"/>
      <x v="188"/>
    </i>
    <i>
      <x v="37"/>
      <x v="184"/>
    </i>
    <i>
      <x v="38"/>
      <x v="67"/>
    </i>
    <i>
      <x v="39"/>
      <x v="65"/>
    </i>
    <i>
      <x v="40"/>
      <x v="189"/>
    </i>
    <i>
      <x v="41"/>
      <x v="180"/>
    </i>
    <i>
      <x v="42"/>
      <x v="16"/>
    </i>
    <i>
      <x v="43"/>
      <x v="134"/>
    </i>
    <i>
      <x v="44"/>
      <x v="143"/>
    </i>
    <i>
      <x v="45"/>
      <x v="66"/>
    </i>
    <i>
      <x v="46"/>
      <x v="181"/>
    </i>
    <i>
      <x v="47"/>
      <x v="43"/>
    </i>
    <i>
      <x v="48"/>
      <x v="93"/>
    </i>
    <i>
      <x v="49"/>
      <x v="155"/>
    </i>
    <i>
      <x v="50"/>
      <x v="95"/>
    </i>
    <i>
      <x v="51"/>
      <x v="96"/>
    </i>
    <i>
      <x v="52"/>
      <x v="165"/>
    </i>
    <i>
      <x v="53"/>
      <x v="166"/>
    </i>
    <i>
      <x v="54"/>
      <x v="115"/>
    </i>
    <i>
      <x v="55"/>
      <x v="196"/>
    </i>
    <i>
      <x v="56"/>
      <x v="156"/>
    </i>
    <i>
      <x v="57"/>
      <x v="5"/>
    </i>
    <i>
      <x v="58"/>
      <x v="197"/>
    </i>
    <i>
      <x v="59"/>
      <x v="6"/>
    </i>
    <i>
      <x v="60"/>
      <x v="7"/>
    </i>
    <i>
      <x v="61"/>
      <x v="73"/>
    </i>
    <i>
      <x v="62"/>
      <x v="150"/>
    </i>
    <i>
      <x v="63"/>
      <x v="190"/>
    </i>
    <i>
      <x v="64"/>
      <x v="108"/>
    </i>
    <i>
      <x v="65"/>
      <x v="167"/>
    </i>
    <i>
      <x v="66"/>
      <x v="157"/>
    </i>
    <i>
      <x v="67"/>
      <x v="116"/>
    </i>
    <i>
      <x v="68"/>
      <x v="122"/>
    </i>
    <i>
      <x v="69"/>
      <x v="117"/>
    </i>
    <i>
      <x v="70"/>
      <x v="158"/>
    </i>
    <i>
      <x v="71"/>
      <x v="114"/>
    </i>
    <i>
      <x v="72"/>
      <x v="100"/>
    </i>
    <i>
      <x v="73"/>
      <x v="99"/>
    </i>
    <i>
      <x v="74"/>
      <x v="17"/>
    </i>
    <i>
      <x v="75"/>
      <x v="159"/>
    </i>
    <i>
      <x v="76"/>
      <x v="168"/>
    </i>
    <i>
      <x v="77"/>
      <x v="198"/>
    </i>
    <i>
      <x v="78"/>
      <x v="185"/>
    </i>
    <i>
      <x v="79"/>
      <x v="169"/>
    </i>
    <i>
      <x v="80"/>
      <x v="160"/>
    </i>
    <i>
      <x v="81"/>
      <x v="113"/>
    </i>
    <i>
      <x v="82"/>
      <x v="111"/>
    </i>
    <i>
      <x v="83"/>
      <x v="176"/>
    </i>
    <i>
      <x v="84"/>
      <x v="177"/>
    </i>
    <i>
      <x v="85"/>
      <x v="178"/>
    </i>
    <i>
      <x v="86"/>
      <x v="179"/>
    </i>
    <i>
      <x v="87"/>
      <x v="82"/>
    </i>
    <i>
      <x v="88"/>
      <x v="83"/>
    </i>
    <i>
      <x v="89"/>
      <x v="161"/>
    </i>
    <i>
      <x v="90"/>
      <x v="136"/>
    </i>
    <i>
      <x v="91"/>
      <x v="41"/>
    </i>
    <i>
      <x v="92"/>
      <x v="38"/>
    </i>
    <i>
      <x v="93"/>
      <x v="118"/>
    </i>
    <i>
      <x v="94"/>
      <x v="47"/>
    </i>
    <i>
      <x v="95"/>
      <x v="47"/>
    </i>
    <i>
      <x v="96"/>
      <x v="101"/>
    </i>
    <i>
      <x v="97"/>
      <x v="26"/>
    </i>
    <i>
      <x v="98"/>
      <x v="76"/>
    </i>
    <i>
      <x v="99"/>
      <x v="27"/>
    </i>
    <i>
      <x v="100"/>
      <x v="131"/>
    </i>
    <i>
      <x v="101"/>
      <x v="130"/>
    </i>
    <i>
      <x v="102"/>
      <x v="195"/>
    </i>
    <i>
      <x v="103"/>
      <x v="81"/>
    </i>
    <i>
      <x v="104"/>
      <x v="13"/>
    </i>
    <i>
      <x v="105"/>
      <x v="186"/>
    </i>
    <i>
      <x v="106"/>
      <x v="11"/>
    </i>
    <i>
      <x v="107"/>
      <x v="12"/>
    </i>
    <i>
      <x v="108"/>
      <x v="10"/>
    </i>
    <i>
      <x v="109"/>
      <x v="138"/>
    </i>
    <i>
      <x v="110"/>
      <x v="170"/>
    </i>
    <i>
      <x v="111"/>
      <x v="144"/>
    </i>
    <i>
      <x v="112"/>
      <x v="145"/>
    </i>
    <i>
      <x v="113"/>
      <x v="36"/>
    </i>
    <i>
      <x v="114"/>
      <x v="34"/>
    </i>
    <i>
      <x v="115"/>
      <x v="53"/>
    </i>
    <i>
      <x v="116"/>
      <x v="133"/>
    </i>
    <i>
      <x v="117"/>
      <x v="75"/>
    </i>
    <i>
      <x v="118"/>
      <x v="57"/>
    </i>
    <i>
      <x v="119"/>
      <x v="58"/>
    </i>
    <i>
      <x v="120"/>
      <x v="171"/>
    </i>
    <i>
      <x v="121"/>
      <x v="183"/>
    </i>
    <i>
      <x v="122"/>
      <x v="172"/>
    </i>
    <i>
      <x v="123"/>
      <x v="172"/>
    </i>
    <i>
      <x v="124"/>
      <x v="146"/>
    </i>
    <i>
      <x v="125"/>
      <x v="74"/>
    </i>
    <i>
      <x v="126"/>
      <x v="148"/>
    </i>
    <i>
      <x v="127"/>
      <x v="129"/>
    </i>
    <i>
      <x v="128"/>
      <x v="124"/>
    </i>
    <i>
      <x v="129"/>
      <x v="162"/>
    </i>
    <i>
      <x v="130"/>
      <x v="191"/>
    </i>
    <i>
      <x v="131"/>
      <x v="192"/>
    </i>
    <i>
      <x v="132"/>
      <x v="193"/>
    </i>
    <i>
      <x v="133"/>
      <x v="149"/>
    </i>
    <i>
      <x v="134"/>
      <x v="71"/>
    </i>
    <i>
      <x v="135"/>
      <x v="140"/>
    </i>
    <i>
      <x v="136"/>
      <x v="54"/>
    </i>
    <i t="grand">
      <x/>
    </i>
  </rowItems>
  <colItems count="1">
    <i/>
  </colItems>
  <dataFields count="1">
    <dataField name="Suma de 3RA MODIFICACIÓN" fld="38" baseField="0" baseItem="0" numFmtId="4"/>
  </dataFields>
  <formats count="9">
    <format dxfId="91">
      <pivotArea type="origin" dataOnly="0" labelOnly="1" outline="0" fieldPosition="0"/>
    </format>
    <format dxfId="90">
      <pivotArea field="22" type="button" dataOnly="0" labelOnly="1" outline="0" axis="axisRow" fieldPosition="0"/>
    </format>
    <format dxfId="89">
      <pivotArea dataOnly="0" labelOnly="1" outline="0" fieldPosition="0">
        <references count="1">
          <reference field="2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88">
      <pivotArea dataOnly="0" labelOnly="1" outline="0" fieldPosition="0">
        <references count="1">
          <reference field="22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87">
      <pivotArea dataOnly="0" labelOnly="1" outline="0" fieldPosition="0">
        <references count="1">
          <reference field="22" count="36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</reference>
        </references>
      </pivotArea>
    </format>
    <format dxfId="86">
      <pivotArea dataOnly="0" labelOnly="1" grandRow="1" outline="0" fieldPosition="0"/>
    </format>
    <format dxfId="85">
      <pivotArea type="origin" dataOnly="0" labelOnly="1" outline="0" fieldPosition="0"/>
    </format>
    <format dxfId="84">
      <pivotArea field="19" type="button" dataOnly="0" labelOnly="1" outline="0" axis="axisRow" fieldPosition="1"/>
    </format>
    <format dxfId="83">
      <pivotArea dataOnly="0" labelOnly="1" outline="0" fieldPosition="0">
        <references count="1">
          <reference field="22" count="1">
            <x v="19"/>
          </reference>
        </references>
      </pivotArea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7841CB-6F23-4275-91D3-413AE338C0AE}" name="TablaDinámica13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 TIPO DE GASTO">
  <location ref="B3:C7" firstHeaderRow="1" firstDataRow="1" firstDataCol="1"/>
  <pivotFields count="3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showAll="0"/>
    <pivotField axis="axisRow" showAll="0">
      <items count="7">
        <item m="1" x="4"/>
        <item x="0"/>
        <item x="1"/>
        <item m="1" x="5"/>
        <item m="1" x="3"/>
        <item x="2"/>
        <item t="default"/>
      </items>
    </pivotField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dataField="1" numFmtId="4" showAll="0"/>
  </pivotFields>
  <rowFields count="1">
    <field x="11"/>
  </rowFields>
  <rowItems count="4">
    <i>
      <x v="1"/>
    </i>
    <i>
      <x v="2"/>
    </i>
    <i>
      <x v="5"/>
    </i>
    <i t="grand">
      <x/>
    </i>
  </rowItems>
  <colItems count="1">
    <i/>
  </colItems>
  <dataFields count="1">
    <dataField name=" 3RA MODIFICACIÓN" fld="38" baseField="0" baseItem="0" numFmtId="4"/>
  </dataFields>
  <formats count="1">
    <format dxfId="82">
      <pivotArea dataOnly="0" labelOnly="1" outline="0" axis="axisValues" fieldPosition="0"/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1FDAE7-65C1-4590-8904-C96D4E3EF7A1}" name="TablaDinámica9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F13" firstHeaderRow="1" firstDataRow="2" firstDataCol="2"/>
  <pivotFields count="39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" outline="0" showAll="0"/>
    <pivotField compact="0" outline="0" showAll="0"/>
    <pivotField axis="axisCol" compact="0" outline="0" showAll="0">
      <items count="7">
        <item m="1" x="4"/>
        <item x="0"/>
        <item x="1"/>
        <item m="1" x="5"/>
        <item m="1" x="3"/>
        <item x="2"/>
        <item t="default"/>
      </items>
    </pivotField>
    <pivotField name=" Capitulo del Gasto" axis="axisRow" compact="0" numFmtId="1" outline="0" showAll="0" defaultSubtotal="0">
      <items count="8">
        <item x="7"/>
        <item x="1"/>
        <item x="2"/>
        <item x="0"/>
        <item x="3"/>
        <item x="4"/>
        <item x="5"/>
        <item x="6"/>
      </items>
    </pivotField>
    <pivotField name="Nombre del Capitulo" axis="axisRow" compact="0" outline="0" showAll="0">
      <items count="10">
        <item x="3"/>
        <item x="6"/>
        <item m="1" x="8"/>
        <item x="4"/>
        <item x="5"/>
        <item x="1"/>
        <item x="2"/>
        <item x="7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compact="0" numFmtId="4" outline="0" showAll="0"/>
    <pivotField dataField="1" compact="0" numFmtId="4" outline="0" showAll="0"/>
  </pivotFields>
  <rowFields count="2">
    <field x="12"/>
    <field x="13"/>
  </rowFields>
  <rowItems count="9">
    <i>
      <x/>
      <x v="7"/>
    </i>
    <i>
      <x v="1"/>
      <x v="5"/>
    </i>
    <i>
      <x v="2"/>
      <x v="6"/>
    </i>
    <i>
      <x v="3"/>
      <x v="8"/>
    </i>
    <i>
      <x v="4"/>
      <x/>
    </i>
    <i>
      <x v="5"/>
      <x v="3"/>
    </i>
    <i>
      <x v="6"/>
      <x v="4"/>
    </i>
    <i>
      <x v="7"/>
      <x v="1"/>
    </i>
    <i t="grand">
      <x/>
    </i>
  </rowItems>
  <colFields count="1">
    <field x="11"/>
  </colFields>
  <colItems count="4">
    <i>
      <x v="1"/>
    </i>
    <i>
      <x v="2"/>
    </i>
    <i>
      <x v="5"/>
    </i>
    <i t="grand">
      <x/>
    </i>
  </colItems>
  <dataFields count="1">
    <dataField name="Suma de 3RA MODIFICACIÓN" fld="38" baseField="0" baseItem="0" numFmtId="4"/>
  </dataFields>
  <formats count="42">
    <format dxfId="81">
      <pivotArea dataOnly="0" labelOnly="1" outline="0" fieldPosition="0">
        <references count="2">
          <reference field="12" count="1" selected="0">
            <x v="0"/>
          </reference>
          <reference field="13" count="1">
            <x v="7"/>
          </reference>
        </references>
      </pivotArea>
    </format>
    <format dxfId="80">
      <pivotArea dataOnly="0" labelOnly="1" outline="0" fieldPosition="0">
        <references count="2">
          <reference field="12" count="1" selected="0">
            <x v="1"/>
          </reference>
          <reference field="13" count="1">
            <x v="5"/>
          </reference>
        </references>
      </pivotArea>
    </format>
    <format dxfId="79">
      <pivotArea dataOnly="0" labelOnly="1" outline="0" fieldPosition="0">
        <references count="2">
          <reference field="12" count="1" selected="0">
            <x v="2"/>
          </reference>
          <reference field="13" count="1">
            <x v="6"/>
          </reference>
        </references>
      </pivotArea>
    </format>
    <format dxfId="78">
      <pivotArea dataOnly="0" labelOnly="1" outline="0" fieldPosition="0">
        <references count="2">
          <reference field="12" count="1" selected="0">
            <x v="3"/>
          </reference>
          <reference field="13" count="1">
            <x v="8"/>
          </reference>
        </references>
      </pivotArea>
    </format>
    <format dxfId="77">
      <pivotArea dataOnly="0" labelOnly="1" outline="0" fieldPosition="0">
        <references count="2">
          <reference field="12" count="1" selected="0">
            <x v="4"/>
          </reference>
          <reference field="13" count="1">
            <x v="0"/>
          </reference>
        </references>
      </pivotArea>
    </format>
    <format dxfId="76">
      <pivotArea dataOnly="0" labelOnly="1" outline="0" fieldPosition="0">
        <references count="2">
          <reference field="12" count="1" selected="0">
            <x v="5"/>
          </reference>
          <reference field="13" count="1">
            <x v="3"/>
          </reference>
        </references>
      </pivotArea>
    </format>
    <format dxfId="75">
      <pivotArea dataOnly="0" labelOnly="1" outline="0" fieldPosition="0">
        <references count="2">
          <reference field="12" count="1" selected="0">
            <x v="6"/>
          </reference>
          <reference field="13" count="1">
            <x v="4"/>
          </reference>
        </references>
      </pivotArea>
    </format>
    <format dxfId="74">
      <pivotArea dataOnly="0" labelOnly="1" outline="0" fieldPosition="0">
        <references count="2">
          <reference field="12" count="1" selected="0">
            <x v="7"/>
          </reference>
          <reference field="13" count="1">
            <x v="1"/>
          </reference>
        </references>
      </pivotArea>
    </format>
    <format dxfId="73">
      <pivotArea field="12" type="button" dataOnly="0" labelOnly="1" outline="0" axis="axisRow" fieldPosition="0"/>
    </format>
    <format dxfId="72">
      <pivotArea field="13" type="button" dataOnly="0" labelOnly="1" outline="0" axis="axisRow" fieldPosition="1"/>
    </format>
    <format dxfId="71">
      <pivotArea dataOnly="0" labelOnly="1" outline="0" fieldPosition="0">
        <references count="1">
          <reference field="11" count="0"/>
        </references>
      </pivotArea>
    </format>
    <format dxfId="70">
      <pivotArea dataOnly="0" labelOnly="1" grandCol="1" outline="0" fieldPosition="0"/>
    </format>
    <format dxfId="69">
      <pivotArea outline="0" fieldPosition="0">
        <references count="2">
          <reference field="12" count="0" selected="0"/>
          <reference field="13" count="0" selected="0"/>
        </references>
      </pivotArea>
    </format>
    <format dxfId="68">
      <pivotArea dataOnly="0" labelOnly="1" outline="0" fieldPosition="0">
        <references count="1">
          <reference field="12" count="0"/>
        </references>
      </pivotArea>
    </format>
    <format dxfId="67">
      <pivotArea outline="0" fieldPosition="0">
        <references count="2">
          <reference field="12" count="0" selected="0"/>
          <reference field="13" count="0" selected="0"/>
        </references>
      </pivotArea>
    </format>
    <format dxfId="66">
      <pivotArea dataOnly="0" labelOnly="1" outline="0" fieldPosition="0">
        <references count="1">
          <reference field="12" count="0"/>
        </references>
      </pivotArea>
    </format>
    <format dxfId="65">
      <pivotArea dataOnly="0" labelOnly="1" outline="0" fieldPosition="0">
        <references count="2">
          <reference field="12" count="1" selected="0">
            <x v="0"/>
          </reference>
          <reference field="13" count="1">
            <x v="7"/>
          </reference>
        </references>
      </pivotArea>
    </format>
    <format dxfId="64">
      <pivotArea dataOnly="0" labelOnly="1" outline="0" fieldPosition="0">
        <references count="2">
          <reference field="12" count="1" selected="0">
            <x v="1"/>
          </reference>
          <reference field="13" count="1">
            <x v="5"/>
          </reference>
        </references>
      </pivotArea>
    </format>
    <format dxfId="63">
      <pivotArea dataOnly="0" labelOnly="1" outline="0" fieldPosition="0">
        <references count="2">
          <reference field="12" count="1" selected="0">
            <x v="2"/>
          </reference>
          <reference field="13" count="1">
            <x v="6"/>
          </reference>
        </references>
      </pivotArea>
    </format>
    <format dxfId="62">
      <pivotArea dataOnly="0" labelOnly="1" outline="0" fieldPosition="0">
        <references count="2">
          <reference field="12" count="1" selected="0">
            <x v="3"/>
          </reference>
          <reference field="13" count="1">
            <x v="8"/>
          </reference>
        </references>
      </pivotArea>
    </format>
    <format dxfId="61">
      <pivotArea dataOnly="0" labelOnly="1" outline="0" fieldPosition="0">
        <references count="2">
          <reference field="12" count="1" selected="0">
            <x v="4"/>
          </reference>
          <reference field="13" count="1">
            <x v="0"/>
          </reference>
        </references>
      </pivotArea>
    </format>
    <format dxfId="60">
      <pivotArea dataOnly="0" labelOnly="1" outline="0" fieldPosition="0">
        <references count="2">
          <reference field="12" count="1" selected="0">
            <x v="5"/>
          </reference>
          <reference field="13" count="1">
            <x v="3"/>
          </reference>
        </references>
      </pivotArea>
    </format>
    <format dxfId="59">
      <pivotArea dataOnly="0" labelOnly="1" outline="0" fieldPosition="0">
        <references count="2">
          <reference field="12" count="1" selected="0">
            <x v="6"/>
          </reference>
          <reference field="13" count="1">
            <x v="4"/>
          </reference>
        </references>
      </pivotArea>
    </format>
    <format dxfId="58">
      <pivotArea dataOnly="0" labelOnly="1" outline="0" fieldPosition="0">
        <references count="2">
          <reference field="12" count="1" selected="0">
            <x v="7"/>
          </reference>
          <reference field="13" count="1">
            <x v="1"/>
          </reference>
        </references>
      </pivotArea>
    </format>
    <format dxfId="57">
      <pivotArea type="origin" dataOnly="0" labelOnly="1" outline="0" fieldPosition="0"/>
    </format>
    <format dxfId="56">
      <pivotArea field="11" type="button" dataOnly="0" labelOnly="1" outline="0" axis="axisCol" fieldPosition="0"/>
    </format>
    <format dxfId="55">
      <pivotArea field="12" type="button" dataOnly="0" labelOnly="1" outline="0" axis="axisRow" fieldPosition="0"/>
    </format>
    <format dxfId="54">
      <pivotArea field="13" type="button" dataOnly="0" labelOnly="1" outline="0" axis="axisRow" fieldPosition="1"/>
    </format>
    <format dxfId="53">
      <pivotArea dataOnly="0" labelOnly="1" outline="0" fieldPosition="0">
        <references count="1">
          <reference field="11" count="0"/>
        </references>
      </pivotArea>
    </format>
    <format dxfId="52">
      <pivotArea dataOnly="0" labelOnly="1" grandCol="1" outline="0" fieldPosition="0"/>
    </format>
    <format dxfId="51">
      <pivotArea field="12" type="button" dataOnly="0" labelOnly="1" outline="0" axis="axisRow" fieldPosition="0"/>
    </format>
    <format dxfId="50">
      <pivotArea field="13" type="button" dataOnly="0" labelOnly="1" outline="0" axis="axisRow" fieldPosition="1"/>
    </format>
    <format dxfId="49">
      <pivotArea dataOnly="0" labelOnly="1" outline="0" fieldPosition="0">
        <references count="1">
          <reference field="11" count="0"/>
        </references>
      </pivotArea>
    </format>
    <format dxfId="48">
      <pivotArea dataOnly="0" labelOnly="1" grandCol="1" outline="0" fieldPosition="0"/>
    </format>
    <format dxfId="47">
      <pivotArea dataOnly="0" labelOnly="1" outline="0" fieldPosition="0">
        <references count="2">
          <reference field="12" count="1" selected="0">
            <x v="0"/>
          </reference>
          <reference field="13" count="1">
            <x v="7"/>
          </reference>
        </references>
      </pivotArea>
    </format>
    <format dxfId="46">
      <pivotArea dataOnly="0" labelOnly="1" outline="0" fieldPosition="0">
        <references count="2">
          <reference field="12" count="1" selected="0">
            <x v="1"/>
          </reference>
          <reference field="13" count="1">
            <x v="5"/>
          </reference>
        </references>
      </pivotArea>
    </format>
    <format dxfId="45">
      <pivotArea dataOnly="0" labelOnly="1" outline="0" fieldPosition="0">
        <references count="2">
          <reference field="12" count="1" selected="0">
            <x v="2"/>
          </reference>
          <reference field="13" count="1">
            <x v="6"/>
          </reference>
        </references>
      </pivotArea>
    </format>
    <format dxfId="44">
      <pivotArea dataOnly="0" labelOnly="1" outline="0" fieldPosition="0">
        <references count="2">
          <reference field="12" count="1" selected="0">
            <x v="3"/>
          </reference>
          <reference field="13" count="1">
            <x v="8"/>
          </reference>
        </references>
      </pivotArea>
    </format>
    <format dxfId="43">
      <pivotArea dataOnly="0" labelOnly="1" outline="0" fieldPosition="0">
        <references count="2">
          <reference field="12" count="1" selected="0">
            <x v="4"/>
          </reference>
          <reference field="13" count="1">
            <x v="0"/>
          </reference>
        </references>
      </pivotArea>
    </format>
    <format dxfId="42">
      <pivotArea dataOnly="0" labelOnly="1" outline="0" fieldPosition="0">
        <references count="2">
          <reference field="12" count="1" selected="0">
            <x v="5"/>
          </reference>
          <reference field="13" count="1">
            <x v="3"/>
          </reference>
        </references>
      </pivotArea>
    </format>
    <format dxfId="41">
      <pivotArea dataOnly="0" labelOnly="1" outline="0" fieldPosition="0">
        <references count="2">
          <reference field="12" count="1" selected="0">
            <x v="6"/>
          </reference>
          <reference field="13" count="1">
            <x v="4"/>
          </reference>
        </references>
      </pivotArea>
    </format>
    <format dxfId="40">
      <pivotArea dataOnly="0" labelOnly="1" outline="0" fieldPosition="0">
        <references count="2">
          <reference field="12" count="1" selected="0">
            <x v="7"/>
          </reference>
          <reference field="13" count="1">
            <x v="1"/>
          </reference>
        </references>
      </pivotArea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551E3D-BB17-4D44-A44D-C4D4AD92A5A8}" name="TablaDinámica10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PROGRAMA Y PROYECTO">
  <location ref="A3:B87" firstHeaderRow="1" firstDataRow="1" firstDataCol="1"/>
  <pivotFields count="3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axis="axisRow" showAll="0">
      <items count="7">
        <item x="0"/>
        <item x="3"/>
        <item x="2"/>
        <item x="4"/>
        <item x="1"/>
        <item x="5"/>
        <item t="default"/>
      </items>
    </pivotField>
    <pivotField showAll="0"/>
    <pivotField numFmtId="1" showAll="0"/>
    <pivotField showAll="0"/>
    <pivotField showAll="0"/>
    <pivotField axis="axisRow" showAll="0">
      <items count="80">
        <item x="75"/>
        <item x="29"/>
        <item x="71"/>
        <item x="50"/>
        <item x="55"/>
        <item x="56"/>
        <item x="57"/>
        <item x="34"/>
        <item x="59"/>
        <item x="62"/>
        <item x="13"/>
        <item x="73"/>
        <item x="70"/>
        <item x="8"/>
        <item x="51"/>
        <item x="20"/>
        <item x="37"/>
        <item x="17"/>
        <item x="44"/>
        <item x="61"/>
        <item x="3"/>
        <item x="30"/>
        <item x="69"/>
        <item x="21"/>
        <item x="9"/>
        <item x="0"/>
        <item x="1"/>
        <item x="5"/>
        <item x="11"/>
        <item x="10"/>
        <item x="41"/>
        <item x="52"/>
        <item x="66"/>
        <item x="54"/>
        <item x="68"/>
        <item x="67"/>
        <item x="2"/>
        <item x="22"/>
        <item x="23"/>
        <item x="18"/>
        <item x="60"/>
        <item x="58"/>
        <item x="6"/>
        <item x="47"/>
        <item x="43"/>
        <item x="24"/>
        <item x="53"/>
        <item x="46"/>
        <item x="32"/>
        <item x="48"/>
        <item x="15"/>
        <item x="45"/>
        <item x="49"/>
        <item x="36"/>
        <item x="72"/>
        <item x="65"/>
        <item x="7"/>
        <item x="4"/>
        <item x="38"/>
        <item x="19"/>
        <item x="14"/>
        <item x="16"/>
        <item x="25"/>
        <item x="28"/>
        <item x="27"/>
        <item x="76"/>
        <item x="12"/>
        <item x="35"/>
        <item x="33"/>
        <item x="39"/>
        <item x="40"/>
        <item x="26"/>
        <item x="74"/>
        <item m="1" x="77"/>
        <item x="42"/>
        <item x="31"/>
        <item m="1" x="78"/>
        <item x="63"/>
        <item x="6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dataField="1" numFmtId="4" showAll="0"/>
  </pivotFields>
  <rowFields count="2">
    <field x="10"/>
    <field x="15"/>
  </rowFields>
  <rowItems count="84">
    <i>
      <x/>
    </i>
    <i r="1">
      <x v="1"/>
    </i>
    <i r="1">
      <x v="18"/>
    </i>
    <i r="1">
      <x v="20"/>
    </i>
    <i r="1">
      <x v="25"/>
    </i>
    <i r="1">
      <x v="29"/>
    </i>
    <i r="1">
      <x v="36"/>
    </i>
    <i r="1">
      <x v="37"/>
    </i>
    <i r="1">
      <x v="39"/>
    </i>
    <i r="1">
      <x v="44"/>
    </i>
    <i r="1">
      <x v="45"/>
    </i>
    <i r="1">
      <x v="47"/>
    </i>
    <i r="1">
      <x v="51"/>
    </i>
    <i>
      <x v="1"/>
    </i>
    <i r="1">
      <x v="2"/>
    </i>
    <i r="1">
      <x v="12"/>
    </i>
    <i r="1">
      <x v="16"/>
    </i>
    <i r="1">
      <x v="21"/>
    </i>
    <i r="1">
      <x v="30"/>
    </i>
    <i r="1">
      <x v="38"/>
    </i>
    <i r="1">
      <x v="48"/>
    </i>
    <i r="1">
      <x v="53"/>
    </i>
    <i r="1">
      <x v="58"/>
    </i>
    <i r="1">
      <x v="62"/>
    </i>
    <i r="1">
      <x v="63"/>
    </i>
    <i r="1">
      <x v="65"/>
    </i>
    <i r="1">
      <x v="67"/>
    </i>
    <i r="1">
      <x v="69"/>
    </i>
    <i r="1">
      <x v="70"/>
    </i>
    <i r="1">
      <x v="75"/>
    </i>
    <i>
      <x v="2"/>
    </i>
    <i r="1">
      <x v="7"/>
    </i>
    <i r="1">
      <x v="11"/>
    </i>
    <i r="1">
      <x v="15"/>
    </i>
    <i r="1">
      <x v="23"/>
    </i>
    <i r="1">
      <x v="28"/>
    </i>
    <i r="1">
      <x v="43"/>
    </i>
    <i r="1">
      <x v="49"/>
    </i>
    <i r="1">
      <x v="52"/>
    </i>
    <i r="1">
      <x v="54"/>
    </i>
    <i r="1">
      <x v="59"/>
    </i>
    <i r="1">
      <x v="68"/>
    </i>
    <i r="1">
      <x v="72"/>
    </i>
    <i r="1">
      <x v="74"/>
    </i>
    <i>
      <x v="3"/>
    </i>
    <i r="1">
      <x v="64"/>
    </i>
    <i r="1">
      <x v="71"/>
    </i>
    <i>
      <x v="4"/>
    </i>
    <i r="1">
      <x/>
    </i>
    <i r="1">
      <x v="10"/>
    </i>
    <i r="1">
      <x v="13"/>
    </i>
    <i r="1">
      <x v="17"/>
    </i>
    <i r="1">
      <x v="22"/>
    </i>
    <i r="1">
      <x v="24"/>
    </i>
    <i r="1">
      <x v="26"/>
    </i>
    <i r="1">
      <x v="27"/>
    </i>
    <i r="1">
      <x v="42"/>
    </i>
    <i r="1">
      <x v="50"/>
    </i>
    <i r="1">
      <x v="56"/>
    </i>
    <i r="1">
      <x v="57"/>
    </i>
    <i r="1">
      <x v="60"/>
    </i>
    <i r="1">
      <x v="61"/>
    </i>
    <i r="1">
      <x v="66"/>
    </i>
    <i>
      <x v="5"/>
    </i>
    <i r="1">
      <x v="3"/>
    </i>
    <i r="1">
      <x v="4"/>
    </i>
    <i r="1">
      <x v="5"/>
    </i>
    <i r="1">
      <x v="6"/>
    </i>
    <i r="1">
      <x v="8"/>
    </i>
    <i r="1">
      <x v="9"/>
    </i>
    <i r="1">
      <x v="14"/>
    </i>
    <i r="1">
      <x v="19"/>
    </i>
    <i r="1">
      <x v="31"/>
    </i>
    <i r="1">
      <x v="32"/>
    </i>
    <i r="1">
      <x v="33"/>
    </i>
    <i r="1">
      <x v="34"/>
    </i>
    <i r="1">
      <x v="35"/>
    </i>
    <i r="1">
      <x v="40"/>
    </i>
    <i r="1">
      <x v="41"/>
    </i>
    <i r="1">
      <x v="46"/>
    </i>
    <i r="1">
      <x v="55"/>
    </i>
    <i r="1">
      <x v="77"/>
    </i>
    <i r="1">
      <x v="78"/>
    </i>
    <i t="grand">
      <x/>
    </i>
  </rowItems>
  <colItems count="1">
    <i/>
  </colItems>
  <dataFields count="1">
    <dataField name=" 3RA MODIFICACIÓN" fld="38" baseField="0" baseItem="0" numFmtId="4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8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9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10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12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13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ivotTable" Target="../pivotTables/pivotTable14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ivotTable" Target="../pivotTables/pivotTable1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71725-87C6-4B8C-ACB5-8D59F0F608AF}">
  <dimension ref="A3:F17"/>
  <sheetViews>
    <sheetView topLeftCell="A2" workbookViewId="0">
      <selection activeCell="C29" sqref="C29"/>
    </sheetView>
  </sheetViews>
  <sheetFormatPr baseColWidth="10" defaultRowHeight="14.4" x14ac:dyDescent="0.3"/>
  <cols>
    <col min="1" max="1" width="32.44140625" bestFit="1" customWidth="1"/>
    <col min="2" max="2" width="21.21875" bestFit="1" customWidth="1"/>
    <col min="3" max="3" width="35.88671875" bestFit="1" customWidth="1"/>
    <col min="4" max="4" width="25.21875" bestFit="1" customWidth="1"/>
    <col min="5" max="5" width="23.77734375" bestFit="1" customWidth="1"/>
    <col min="6" max="6" width="25.21875" bestFit="1" customWidth="1"/>
  </cols>
  <sheetData>
    <row r="3" spans="1:6" x14ac:dyDescent="0.3">
      <c r="D3" s="34" t="s">
        <v>2232</v>
      </c>
    </row>
    <row r="4" spans="1:6" x14ac:dyDescent="0.3">
      <c r="A4" s="34" t="s">
        <v>877</v>
      </c>
      <c r="B4" s="34" t="s">
        <v>2149</v>
      </c>
      <c r="C4" s="34" t="s">
        <v>2066</v>
      </c>
      <c r="D4" t="s">
        <v>2119</v>
      </c>
      <c r="E4" t="s">
        <v>2120</v>
      </c>
      <c r="F4" t="s">
        <v>2121</v>
      </c>
    </row>
    <row r="5" spans="1:6" x14ac:dyDescent="0.3">
      <c r="A5" t="s">
        <v>2055</v>
      </c>
      <c r="B5" s="1">
        <v>1000</v>
      </c>
      <c r="C5" t="s">
        <v>1979</v>
      </c>
      <c r="D5" s="35">
        <v>302147691.37</v>
      </c>
      <c r="E5" s="35">
        <v>-1250088.42</v>
      </c>
      <c r="F5" s="35">
        <v>300897602.94999999</v>
      </c>
    </row>
    <row r="6" spans="1:6" x14ac:dyDescent="0.3">
      <c r="C6" t="s">
        <v>2046</v>
      </c>
      <c r="D6" s="35">
        <v>0.01</v>
      </c>
      <c r="E6" s="35">
        <v>70329872.049999997</v>
      </c>
      <c r="F6" s="35">
        <v>70329872.060000002</v>
      </c>
    </row>
    <row r="7" spans="1:6" x14ac:dyDescent="0.3">
      <c r="C7" t="s">
        <v>2050</v>
      </c>
      <c r="D7" s="35">
        <v>1052811289.01</v>
      </c>
      <c r="E7" s="35">
        <v>-69079783.629999995</v>
      </c>
      <c r="F7" s="35">
        <v>983731505.37999988</v>
      </c>
    </row>
    <row r="8" spans="1:6" x14ac:dyDescent="0.3">
      <c r="C8" t="s">
        <v>1728</v>
      </c>
      <c r="D8" s="35">
        <v>0</v>
      </c>
      <c r="E8" s="35">
        <v>0</v>
      </c>
      <c r="F8" s="35">
        <v>0</v>
      </c>
    </row>
    <row r="9" spans="1:6" x14ac:dyDescent="0.3">
      <c r="A9" t="s">
        <v>878</v>
      </c>
      <c r="B9" s="1">
        <v>1000</v>
      </c>
      <c r="C9" t="s">
        <v>1979</v>
      </c>
      <c r="D9" s="35">
        <v>2805998.67</v>
      </c>
      <c r="E9" s="35">
        <v>0</v>
      </c>
      <c r="F9" s="35">
        <v>2805998.67</v>
      </c>
    </row>
    <row r="10" spans="1:6" x14ac:dyDescent="0.3">
      <c r="C10" t="s">
        <v>1728</v>
      </c>
      <c r="D10" s="35">
        <v>34500000</v>
      </c>
      <c r="E10" s="35">
        <v>0</v>
      </c>
      <c r="F10" s="35">
        <v>34500000</v>
      </c>
    </row>
    <row r="11" spans="1:6" x14ac:dyDescent="0.3">
      <c r="A11" t="s">
        <v>882</v>
      </c>
      <c r="B11" s="1">
        <v>1000</v>
      </c>
      <c r="C11" t="s">
        <v>1671</v>
      </c>
      <c r="D11" s="35">
        <v>2688400</v>
      </c>
      <c r="E11" s="35">
        <v>0</v>
      </c>
      <c r="F11" s="35">
        <v>2688400</v>
      </c>
    </row>
    <row r="12" spans="1:6" x14ac:dyDescent="0.3">
      <c r="C12" t="s">
        <v>1670</v>
      </c>
      <c r="D12" s="35">
        <v>23000000</v>
      </c>
      <c r="E12" s="35">
        <v>0</v>
      </c>
      <c r="F12" s="35">
        <v>23000000</v>
      </c>
    </row>
    <row r="13" spans="1:6" x14ac:dyDescent="0.3">
      <c r="A13" t="s">
        <v>2045</v>
      </c>
      <c r="B13" s="1">
        <v>1000</v>
      </c>
      <c r="C13" t="s">
        <v>1979</v>
      </c>
      <c r="D13" s="35">
        <v>18604189.02</v>
      </c>
      <c r="E13" s="35">
        <v>0</v>
      </c>
      <c r="F13" s="35">
        <v>18604189.02</v>
      </c>
    </row>
    <row r="14" spans="1:6" x14ac:dyDescent="0.3">
      <c r="C14" t="s">
        <v>2046</v>
      </c>
      <c r="D14" s="35">
        <v>134003797.19999999</v>
      </c>
      <c r="E14" s="35">
        <v>7315444.4199999999</v>
      </c>
      <c r="F14" s="35">
        <v>141319241.62</v>
      </c>
    </row>
    <row r="15" spans="1:6" x14ac:dyDescent="0.3">
      <c r="C15" t="s">
        <v>2050</v>
      </c>
      <c r="D15" s="35">
        <v>95360749.519999996</v>
      </c>
      <c r="E15" s="35">
        <v>-7315444.4199999999</v>
      </c>
      <c r="F15" s="35">
        <v>88045305.099999994</v>
      </c>
    </row>
    <row r="16" spans="1:6" x14ac:dyDescent="0.3">
      <c r="C16" t="s">
        <v>1728</v>
      </c>
      <c r="D16" s="35">
        <v>3256400</v>
      </c>
      <c r="E16" s="35">
        <v>0</v>
      </c>
      <c r="F16" s="35">
        <v>3256400</v>
      </c>
    </row>
    <row r="17" spans="1:6" x14ac:dyDescent="0.3">
      <c r="A17" t="s">
        <v>2118</v>
      </c>
      <c r="D17" s="35">
        <v>1669178514.8</v>
      </c>
      <c r="E17" s="35">
        <v>0</v>
      </c>
      <c r="F17" s="35">
        <v>1669178514.7999997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E85EC-A064-4B27-BC23-6BE146AA413C}">
  <dimension ref="A1:C389"/>
  <sheetViews>
    <sheetView topLeftCell="A357" workbookViewId="0">
      <selection activeCell="F9" sqref="F9"/>
    </sheetView>
  </sheetViews>
  <sheetFormatPr baseColWidth="10" defaultRowHeight="14.4" x14ac:dyDescent="0.3"/>
  <sheetData>
    <row r="1" spans="1:3" x14ac:dyDescent="0.3">
      <c r="A1" t="s">
        <v>1679</v>
      </c>
      <c r="B1" t="s">
        <v>1687</v>
      </c>
      <c r="C1" t="s">
        <v>1688</v>
      </c>
    </row>
    <row r="2" spans="1:3" x14ac:dyDescent="0.3">
      <c r="A2" t="s">
        <v>238</v>
      </c>
      <c r="B2" t="s">
        <v>2054</v>
      </c>
      <c r="C2" t="s">
        <v>2055</v>
      </c>
    </row>
    <row r="3" spans="1:3" x14ac:dyDescent="0.3">
      <c r="A3" t="s">
        <v>301</v>
      </c>
      <c r="B3" t="s">
        <v>2054</v>
      </c>
      <c r="C3" t="s">
        <v>2055</v>
      </c>
    </row>
    <row r="4" spans="1:3" x14ac:dyDescent="0.3">
      <c r="A4" t="s">
        <v>303</v>
      </c>
      <c r="B4" t="s">
        <v>2044</v>
      </c>
      <c r="C4" t="s">
        <v>2045</v>
      </c>
    </row>
    <row r="5" spans="1:3" x14ac:dyDescent="0.3">
      <c r="A5" t="s">
        <v>244</v>
      </c>
      <c r="B5" t="s">
        <v>1760</v>
      </c>
      <c r="C5" t="s">
        <v>878</v>
      </c>
    </row>
    <row r="6" spans="1:3" x14ac:dyDescent="0.3">
      <c r="A6" t="s">
        <v>242</v>
      </c>
      <c r="B6" t="s">
        <v>2054</v>
      </c>
      <c r="C6" t="s">
        <v>2055</v>
      </c>
    </row>
    <row r="7" spans="1:3" x14ac:dyDescent="0.3">
      <c r="A7" t="s">
        <v>285</v>
      </c>
      <c r="B7" t="s">
        <v>2054</v>
      </c>
      <c r="C7" t="s">
        <v>2055</v>
      </c>
    </row>
    <row r="8" spans="1:3" x14ac:dyDescent="0.3">
      <c r="A8" t="s">
        <v>248</v>
      </c>
      <c r="B8" t="s">
        <v>2044</v>
      </c>
      <c r="C8" t="s">
        <v>2045</v>
      </c>
    </row>
    <row r="9" spans="1:3" x14ac:dyDescent="0.3">
      <c r="A9" t="s">
        <v>291</v>
      </c>
      <c r="B9" t="s">
        <v>1760</v>
      </c>
      <c r="C9" t="s">
        <v>878</v>
      </c>
    </row>
    <row r="10" spans="1:3" x14ac:dyDescent="0.3">
      <c r="A10" t="s">
        <v>260</v>
      </c>
      <c r="B10" t="s">
        <v>2054</v>
      </c>
      <c r="C10" t="s">
        <v>2055</v>
      </c>
    </row>
    <row r="11" spans="1:3" x14ac:dyDescent="0.3">
      <c r="A11" t="s">
        <v>275</v>
      </c>
      <c r="B11" t="s">
        <v>2054</v>
      </c>
      <c r="C11" t="s">
        <v>2055</v>
      </c>
    </row>
    <row r="12" spans="1:3" x14ac:dyDescent="0.3">
      <c r="A12" t="s">
        <v>281</v>
      </c>
      <c r="B12" t="s">
        <v>2054</v>
      </c>
      <c r="C12" t="s">
        <v>2055</v>
      </c>
    </row>
    <row r="13" spans="1:3" x14ac:dyDescent="0.3">
      <c r="A13" t="s">
        <v>269</v>
      </c>
      <c r="B13" t="s">
        <v>2054</v>
      </c>
      <c r="C13" t="s">
        <v>2055</v>
      </c>
    </row>
    <row r="14" spans="1:3" x14ac:dyDescent="0.3">
      <c r="A14" t="s">
        <v>254</v>
      </c>
      <c r="B14" t="s">
        <v>2054</v>
      </c>
      <c r="C14" t="s">
        <v>2055</v>
      </c>
    </row>
    <row r="15" spans="1:3" x14ac:dyDescent="0.3">
      <c r="A15" t="s">
        <v>257</v>
      </c>
      <c r="B15" t="s">
        <v>2054</v>
      </c>
      <c r="C15" t="s">
        <v>2055</v>
      </c>
    </row>
    <row r="16" spans="1:3" x14ac:dyDescent="0.3">
      <c r="A16" t="s">
        <v>261</v>
      </c>
      <c r="B16" t="s">
        <v>2044</v>
      </c>
      <c r="C16" t="s">
        <v>2045</v>
      </c>
    </row>
    <row r="17" spans="1:3" x14ac:dyDescent="0.3">
      <c r="A17" t="s">
        <v>263</v>
      </c>
      <c r="B17" t="s">
        <v>2044</v>
      </c>
      <c r="C17" t="s">
        <v>2045</v>
      </c>
    </row>
    <row r="18" spans="1:3" x14ac:dyDescent="0.3">
      <c r="A18" t="s">
        <v>293</v>
      </c>
      <c r="B18" t="s">
        <v>2054</v>
      </c>
      <c r="C18" t="s">
        <v>2055</v>
      </c>
    </row>
    <row r="19" spans="1:3" x14ac:dyDescent="0.3">
      <c r="A19" t="s">
        <v>252</v>
      </c>
      <c r="B19" t="s">
        <v>2044</v>
      </c>
      <c r="C19" t="s">
        <v>2045</v>
      </c>
    </row>
    <row r="20" spans="1:3" x14ac:dyDescent="0.3">
      <c r="A20" t="s">
        <v>279</v>
      </c>
      <c r="B20" t="s">
        <v>2044</v>
      </c>
      <c r="C20" t="s">
        <v>2045</v>
      </c>
    </row>
    <row r="21" spans="1:3" x14ac:dyDescent="0.3">
      <c r="A21" t="s">
        <v>250</v>
      </c>
      <c r="B21" t="s">
        <v>2054</v>
      </c>
      <c r="C21" t="s">
        <v>2055</v>
      </c>
    </row>
    <row r="22" spans="1:3" x14ac:dyDescent="0.3">
      <c r="A22" t="s">
        <v>273</v>
      </c>
      <c r="B22" t="s">
        <v>2044</v>
      </c>
      <c r="C22" t="s">
        <v>2045</v>
      </c>
    </row>
    <row r="23" spans="1:3" x14ac:dyDescent="0.3">
      <c r="A23" t="s">
        <v>277</v>
      </c>
      <c r="B23" t="s">
        <v>2054</v>
      </c>
      <c r="C23" t="s">
        <v>2055</v>
      </c>
    </row>
    <row r="24" spans="1:3" x14ac:dyDescent="0.3">
      <c r="A24" t="s">
        <v>267</v>
      </c>
      <c r="B24" t="s">
        <v>2044</v>
      </c>
      <c r="C24" t="s">
        <v>2045</v>
      </c>
    </row>
    <row r="25" spans="1:3" x14ac:dyDescent="0.3">
      <c r="A25" t="s">
        <v>271</v>
      </c>
      <c r="B25" t="s">
        <v>2054</v>
      </c>
      <c r="C25" t="s">
        <v>2055</v>
      </c>
    </row>
    <row r="26" spans="1:3" x14ac:dyDescent="0.3">
      <c r="A26" t="s">
        <v>265</v>
      </c>
      <c r="B26" t="s">
        <v>2054</v>
      </c>
      <c r="C26" t="s">
        <v>2055</v>
      </c>
    </row>
    <row r="27" spans="1:3" x14ac:dyDescent="0.3">
      <c r="A27" t="s">
        <v>259</v>
      </c>
      <c r="B27" t="s">
        <v>2044</v>
      </c>
      <c r="C27" t="s">
        <v>2045</v>
      </c>
    </row>
    <row r="28" spans="1:3" x14ac:dyDescent="0.3">
      <c r="A28" t="s">
        <v>284</v>
      </c>
      <c r="B28" t="s">
        <v>2044</v>
      </c>
      <c r="C28" t="s">
        <v>2045</v>
      </c>
    </row>
    <row r="29" spans="1:3" x14ac:dyDescent="0.3">
      <c r="A29" t="s">
        <v>256</v>
      </c>
      <c r="B29" t="s">
        <v>2054</v>
      </c>
      <c r="C29" t="s">
        <v>2055</v>
      </c>
    </row>
    <row r="30" spans="1:3" x14ac:dyDescent="0.3">
      <c r="A30" t="s">
        <v>288</v>
      </c>
      <c r="B30" t="s">
        <v>1760</v>
      </c>
      <c r="C30" t="s">
        <v>878</v>
      </c>
    </row>
    <row r="31" spans="1:3" x14ac:dyDescent="0.3">
      <c r="A31" t="s">
        <v>286</v>
      </c>
      <c r="B31" t="s">
        <v>1760</v>
      </c>
      <c r="C31" t="s">
        <v>878</v>
      </c>
    </row>
    <row r="32" spans="1:3" x14ac:dyDescent="0.3">
      <c r="A32" t="s">
        <v>289</v>
      </c>
      <c r="B32" t="s">
        <v>2044</v>
      </c>
      <c r="C32" t="s">
        <v>2045</v>
      </c>
    </row>
    <row r="33" spans="1:3" x14ac:dyDescent="0.3">
      <c r="A33" t="s">
        <v>283</v>
      </c>
      <c r="B33" t="s">
        <v>2054</v>
      </c>
      <c r="C33" t="s">
        <v>2055</v>
      </c>
    </row>
    <row r="34" spans="1:3" x14ac:dyDescent="0.3">
      <c r="A34" t="s">
        <v>299</v>
      </c>
      <c r="B34" t="s">
        <v>2044</v>
      </c>
      <c r="C34" t="s">
        <v>2045</v>
      </c>
    </row>
    <row r="35" spans="1:3" x14ac:dyDescent="0.3">
      <c r="A35" t="s">
        <v>295</v>
      </c>
      <c r="B35" t="s">
        <v>2044</v>
      </c>
      <c r="C35" t="s">
        <v>2045</v>
      </c>
    </row>
    <row r="36" spans="1:3" x14ac:dyDescent="0.3">
      <c r="A36" t="s">
        <v>297</v>
      </c>
      <c r="B36" t="s">
        <v>2054</v>
      </c>
      <c r="C36" t="s">
        <v>2055</v>
      </c>
    </row>
    <row r="37" spans="1:3" x14ac:dyDescent="0.3">
      <c r="A37" t="s">
        <v>246</v>
      </c>
      <c r="B37" t="s">
        <v>2044</v>
      </c>
      <c r="C37" t="s">
        <v>2045</v>
      </c>
    </row>
    <row r="38" spans="1:3" x14ac:dyDescent="0.3">
      <c r="A38" t="s">
        <v>240</v>
      </c>
      <c r="B38" t="s">
        <v>2054</v>
      </c>
      <c r="C38" t="s">
        <v>2055</v>
      </c>
    </row>
    <row r="39" spans="1:3" x14ac:dyDescent="0.3">
      <c r="A39" t="s">
        <v>246</v>
      </c>
      <c r="B39" t="s">
        <v>2044</v>
      </c>
      <c r="C39" t="s">
        <v>2055</v>
      </c>
    </row>
    <row r="40" spans="1:3" x14ac:dyDescent="0.3">
      <c r="A40" t="s">
        <v>305</v>
      </c>
      <c r="B40" t="s">
        <v>2052</v>
      </c>
      <c r="C40" t="s">
        <v>2053</v>
      </c>
    </row>
    <row r="41" spans="1:3" x14ac:dyDescent="0.3">
      <c r="A41" t="s">
        <v>307</v>
      </c>
      <c r="B41" t="s">
        <v>2052</v>
      </c>
      <c r="C41" t="s">
        <v>2053</v>
      </c>
    </row>
    <row r="42" spans="1:3" x14ac:dyDescent="0.3">
      <c r="A42" t="s">
        <v>54</v>
      </c>
      <c r="B42" t="s">
        <v>1760</v>
      </c>
      <c r="C42" t="s">
        <v>878</v>
      </c>
    </row>
    <row r="43" spans="1:3" x14ac:dyDescent="0.3">
      <c r="A43" t="s">
        <v>35</v>
      </c>
      <c r="B43" t="s">
        <v>1760</v>
      </c>
      <c r="C43" t="s">
        <v>878</v>
      </c>
    </row>
    <row r="44" spans="1:3" x14ac:dyDescent="0.3">
      <c r="A44" t="s">
        <v>70</v>
      </c>
      <c r="B44" t="s">
        <v>1760</v>
      </c>
      <c r="C44" t="s">
        <v>878</v>
      </c>
    </row>
    <row r="45" spans="1:3" x14ac:dyDescent="0.3">
      <c r="A45" t="s">
        <v>157</v>
      </c>
      <c r="B45" t="s">
        <v>1760</v>
      </c>
      <c r="C45" t="s">
        <v>878</v>
      </c>
    </row>
    <row r="46" spans="1:3" x14ac:dyDescent="0.3">
      <c r="A46" t="s">
        <v>684</v>
      </c>
      <c r="B46" t="s">
        <v>1760</v>
      </c>
      <c r="C46" t="s">
        <v>878</v>
      </c>
    </row>
    <row r="47" spans="1:3" x14ac:dyDescent="0.3">
      <c r="A47" t="s">
        <v>71</v>
      </c>
      <c r="B47" t="s">
        <v>1760</v>
      </c>
      <c r="C47" t="s">
        <v>878</v>
      </c>
    </row>
    <row r="48" spans="1:3" x14ac:dyDescent="0.3">
      <c r="A48" t="s">
        <v>415</v>
      </c>
      <c r="B48" t="s">
        <v>1760</v>
      </c>
      <c r="C48" t="s">
        <v>878</v>
      </c>
    </row>
    <row r="49" spans="1:3" x14ac:dyDescent="0.3">
      <c r="A49" t="s">
        <v>469</v>
      </c>
      <c r="B49" t="s">
        <v>1760</v>
      </c>
      <c r="C49" t="s">
        <v>878</v>
      </c>
    </row>
    <row r="50" spans="1:3" x14ac:dyDescent="0.3">
      <c r="A50" t="s">
        <v>73</v>
      </c>
      <c r="B50" t="s">
        <v>1760</v>
      </c>
      <c r="C50" t="s">
        <v>878</v>
      </c>
    </row>
    <row r="51" spans="1:3" x14ac:dyDescent="0.3">
      <c r="A51" t="s">
        <v>158</v>
      </c>
      <c r="B51" t="s">
        <v>1760</v>
      </c>
      <c r="C51" t="s">
        <v>878</v>
      </c>
    </row>
    <row r="52" spans="1:3" x14ac:dyDescent="0.3">
      <c r="A52" t="s">
        <v>439</v>
      </c>
      <c r="B52" t="s">
        <v>1760</v>
      </c>
      <c r="C52" t="s">
        <v>878</v>
      </c>
    </row>
    <row r="53" spans="1:3" x14ac:dyDescent="0.3">
      <c r="A53" t="s">
        <v>479</v>
      </c>
      <c r="B53" t="s">
        <v>1760</v>
      </c>
      <c r="C53" t="s">
        <v>878</v>
      </c>
    </row>
    <row r="54" spans="1:3" x14ac:dyDescent="0.3">
      <c r="A54" t="s">
        <v>543</v>
      </c>
      <c r="B54" t="s">
        <v>1760</v>
      </c>
      <c r="C54" t="s">
        <v>878</v>
      </c>
    </row>
    <row r="55" spans="1:3" x14ac:dyDescent="0.3">
      <c r="A55" t="s">
        <v>367</v>
      </c>
      <c r="B55" t="s">
        <v>1760</v>
      </c>
      <c r="C55" t="s">
        <v>878</v>
      </c>
    </row>
    <row r="56" spans="1:3" x14ac:dyDescent="0.3">
      <c r="A56" t="s">
        <v>63</v>
      </c>
      <c r="B56" t="s">
        <v>1760</v>
      </c>
      <c r="C56" t="s">
        <v>878</v>
      </c>
    </row>
    <row r="57" spans="1:3" x14ac:dyDescent="0.3">
      <c r="A57" t="s">
        <v>75</v>
      </c>
      <c r="B57" t="s">
        <v>1760</v>
      </c>
      <c r="C57" t="s">
        <v>878</v>
      </c>
    </row>
    <row r="58" spans="1:3" x14ac:dyDescent="0.3">
      <c r="A58" t="s">
        <v>55</v>
      </c>
      <c r="B58" t="s">
        <v>1760</v>
      </c>
      <c r="C58" t="s">
        <v>878</v>
      </c>
    </row>
    <row r="59" spans="1:3" x14ac:dyDescent="0.3">
      <c r="A59" t="s">
        <v>368</v>
      </c>
      <c r="B59" t="s">
        <v>1760</v>
      </c>
      <c r="C59" t="s">
        <v>878</v>
      </c>
    </row>
    <row r="60" spans="1:3" x14ac:dyDescent="0.3">
      <c r="A60" t="s">
        <v>386</v>
      </c>
      <c r="B60" t="s">
        <v>1760</v>
      </c>
      <c r="C60" t="s">
        <v>878</v>
      </c>
    </row>
    <row r="61" spans="1:3" x14ac:dyDescent="0.3">
      <c r="A61" t="s">
        <v>389</v>
      </c>
      <c r="B61" t="s">
        <v>1760</v>
      </c>
      <c r="C61" t="s">
        <v>878</v>
      </c>
    </row>
    <row r="62" spans="1:3" x14ac:dyDescent="0.3">
      <c r="A62" t="s">
        <v>651</v>
      </c>
      <c r="B62" t="s">
        <v>1760</v>
      </c>
      <c r="C62" t="s">
        <v>878</v>
      </c>
    </row>
    <row r="63" spans="1:3" x14ac:dyDescent="0.3">
      <c r="A63" t="s">
        <v>37</v>
      </c>
      <c r="B63" t="s">
        <v>1760</v>
      </c>
      <c r="C63" t="s">
        <v>878</v>
      </c>
    </row>
    <row r="64" spans="1:3" x14ac:dyDescent="0.3">
      <c r="A64" t="s">
        <v>76</v>
      </c>
      <c r="B64" t="s">
        <v>1760</v>
      </c>
      <c r="C64" t="s">
        <v>878</v>
      </c>
    </row>
    <row r="65" spans="1:3" x14ac:dyDescent="0.3">
      <c r="A65" t="s">
        <v>159</v>
      </c>
      <c r="B65" t="s">
        <v>1760</v>
      </c>
      <c r="C65" t="s">
        <v>878</v>
      </c>
    </row>
    <row r="66" spans="1:3" x14ac:dyDescent="0.3">
      <c r="A66" t="s">
        <v>316</v>
      </c>
      <c r="B66" t="s">
        <v>1760</v>
      </c>
      <c r="C66" t="s">
        <v>878</v>
      </c>
    </row>
    <row r="67" spans="1:3" x14ac:dyDescent="0.3">
      <c r="A67" t="s">
        <v>490</v>
      </c>
      <c r="B67" t="s">
        <v>1760</v>
      </c>
      <c r="C67" t="s">
        <v>878</v>
      </c>
    </row>
    <row r="68" spans="1:3" x14ac:dyDescent="0.3">
      <c r="A68" t="s">
        <v>653</v>
      </c>
      <c r="B68" t="s">
        <v>1760</v>
      </c>
      <c r="C68" t="s">
        <v>878</v>
      </c>
    </row>
    <row r="69" spans="1:3" x14ac:dyDescent="0.3">
      <c r="A69" t="s">
        <v>480</v>
      </c>
      <c r="B69" t="s">
        <v>1760</v>
      </c>
      <c r="C69" t="s">
        <v>878</v>
      </c>
    </row>
    <row r="70" spans="1:3" x14ac:dyDescent="0.3">
      <c r="A70" t="s">
        <v>391</v>
      </c>
      <c r="B70" t="s">
        <v>1760</v>
      </c>
      <c r="C70" t="s">
        <v>878</v>
      </c>
    </row>
    <row r="71" spans="1:3" x14ac:dyDescent="0.3">
      <c r="A71" t="s">
        <v>619</v>
      </c>
      <c r="B71" t="s">
        <v>1760</v>
      </c>
      <c r="C71" t="s">
        <v>878</v>
      </c>
    </row>
    <row r="72" spans="1:3" x14ac:dyDescent="0.3">
      <c r="A72" t="s">
        <v>621</v>
      </c>
      <c r="B72" t="s">
        <v>1760</v>
      </c>
      <c r="C72" t="s">
        <v>878</v>
      </c>
    </row>
    <row r="73" spans="1:3" x14ac:dyDescent="0.3">
      <c r="A73" t="s">
        <v>160</v>
      </c>
      <c r="B73" t="s">
        <v>1760</v>
      </c>
      <c r="C73" t="s">
        <v>878</v>
      </c>
    </row>
    <row r="74" spans="1:3" x14ac:dyDescent="0.3">
      <c r="A74" t="s">
        <v>440</v>
      </c>
      <c r="B74" t="s">
        <v>1760</v>
      </c>
      <c r="C74" t="s">
        <v>878</v>
      </c>
    </row>
    <row r="75" spans="1:3" x14ac:dyDescent="0.3">
      <c r="A75" t="s">
        <v>550</v>
      </c>
      <c r="B75" t="s">
        <v>1760</v>
      </c>
      <c r="C75" t="s">
        <v>878</v>
      </c>
    </row>
    <row r="76" spans="1:3" x14ac:dyDescent="0.3">
      <c r="A76" t="s">
        <v>162</v>
      </c>
      <c r="B76" t="s">
        <v>1760</v>
      </c>
      <c r="C76" t="s">
        <v>878</v>
      </c>
    </row>
    <row r="77" spans="1:3" x14ac:dyDescent="0.3">
      <c r="A77" t="s">
        <v>441</v>
      </c>
      <c r="B77" t="s">
        <v>1760</v>
      </c>
      <c r="C77" t="s">
        <v>878</v>
      </c>
    </row>
    <row r="78" spans="1:3" x14ac:dyDescent="0.3">
      <c r="A78" t="s">
        <v>551</v>
      </c>
      <c r="B78" t="s">
        <v>1760</v>
      </c>
      <c r="C78" t="s">
        <v>878</v>
      </c>
    </row>
    <row r="79" spans="1:3" x14ac:dyDescent="0.3">
      <c r="A79" t="s">
        <v>77</v>
      </c>
      <c r="B79" t="s">
        <v>1760</v>
      </c>
      <c r="C79" t="s">
        <v>878</v>
      </c>
    </row>
    <row r="80" spans="1:3" x14ac:dyDescent="0.3">
      <c r="A80" t="s">
        <v>611</v>
      </c>
      <c r="B80" t="s">
        <v>1760</v>
      </c>
      <c r="C80" t="s">
        <v>878</v>
      </c>
    </row>
    <row r="81" spans="1:3" x14ac:dyDescent="0.3">
      <c r="A81" t="s">
        <v>164</v>
      </c>
      <c r="B81" t="s">
        <v>1760</v>
      </c>
      <c r="C81" t="s">
        <v>878</v>
      </c>
    </row>
    <row r="82" spans="1:3" x14ac:dyDescent="0.3">
      <c r="A82" t="s">
        <v>685</v>
      </c>
      <c r="B82" t="s">
        <v>1760</v>
      </c>
      <c r="C82" t="s">
        <v>878</v>
      </c>
    </row>
    <row r="83" spans="1:3" x14ac:dyDescent="0.3">
      <c r="A83" t="s">
        <v>79</v>
      </c>
      <c r="B83" t="s">
        <v>1760</v>
      </c>
      <c r="C83" t="s">
        <v>878</v>
      </c>
    </row>
    <row r="84" spans="1:3" x14ac:dyDescent="0.3">
      <c r="A84" t="s">
        <v>166</v>
      </c>
      <c r="B84" t="s">
        <v>1760</v>
      </c>
      <c r="C84" t="s">
        <v>878</v>
      </c>
    </row>
    <row r="85" spans="1:3" x14ac:dyDescent="0.3">
      <c r="A85" t="s">
        <v>317</v>
      </c>
      <c r="B85" t="s">
        <v>1760</v>
      </c>
      <c r="C85" t="s">
        <v>878</v>
      </c>
    </row>
    <row r="86" spans="1:3" x14ac:dyDescent="0.3">
      <c r="A86" t="s">
        <v>552</v>
      </c>
      <c r="B86" t="s">
        <v>1760</v>
      </c>
      <c r="C86" t="s">
        <v>878</v>
      </c>
    </row>
    <row r="87" spans="1:3" x14ac:dyDescent="0.3">
      <c r="A87" t="s">
        <v>457</v>
      </c>
      <c r="B87" t="s">
        <v>1760</v>
      </c>
      <c r="C87" t="s">
        <v>878</v>
      </c>
    </row>
    <row r="88" spans="1:3" x14ac:dyDescent="0.3">
      <c r="A88" t="s">
        <v>458</v>
      </c>
      <c r="B88" t="s">
        <v>1760</v>
      </c>
      <c r="C88" t="s">
        <v>878</v>
      </c>
    </row>
    <row r="89" spans="1:3" x14ac:dyDescent="0.3">
      <c r="A89" t="s">
        <v>460</v>
      </c>
      <c r="B89" t="s">
        <v>1760</v>
      </c>
      <c r="C89" t="s">
        <v>878</v>
      </c>
    </row>
    <row r="90" spans="1:3" x14ac:dyDescent="0.3">
      <c r="A90" t="s">
        <v>81</v>
      </c>
      <c r="B90" t="s">
        <v>1760</v>
      </c>
      <c r="C90" t="s">
        <v>878</v>
      </c>
    </row>
    <row r="91" spans="1:3" x14ac:dyDescent="0.3">
      <c r="A91" t="s">
        <v>167</v>
      </c>
      <c r="B91" t="s">
        <v>1760</v>
      </c>
      <c r="C91" t="s">
        <v>878</v>
      </c>
    </row>
    <row r="92" spans="1:3" x14ac:dyDescent="0.3">
      <c r="A92" t="s">
        <v>442</v>
      </c>
      <c r="B92" t="s">
        <v>1760</v>
      </c>
      <c r="C92" t="s">
        <v>878</v>
      </c>
    </row>
    <row r="93" spans="1:3" x14ac:dyDescent="0.3">
      <c r="A93" t="s">
        <v>553</v>
      </c>
      <c r="B93" t="s">
        <v>1760</v>
      </c>
      <c r="C93" t="s">
        <v>878</v>
      </c>
    </row>
    <row r="94" spans="1:3" x14ac:dyDescent="0.3">
      <c r="A94" t="s">
        <v>168</v>
      </c>
      <c r="B94" t="s">
        <v>1760</v>
      </c>
      <c r="C94" t="s">
        <v>878</v>
      </c>
    </row>
    <row r="95" spans="1:3" x14ac:dyDescent="0.3">
      <c r="A95" t="s">
        <v>443</v>
      </c>
      <c r="B95" t="s">
        <v>1760</v>
      </c>
      <c r="C95" t="s">
        <v>878</v>
      </c>
    </row>
    <row r="96" spans="1:3" x14ac:dyDescent="0.3">
      <c r="A96" t="s">
        <v>519</v>
      </c>
      <c r="B96" t="s">
        <v>1760</v>
      </c>
      <c r="C96" t="s">
        <v>878</v>
      </c>
    </row>
    <row r="97" spans="1:3" x14ac:dyDescent="0.3">
      <c r="A97" t="s">
        <v>529</v>
      </c>
      <c r="B97" t="s">
        <v>1760</v>
      </c>
      <c r="C97" t="s">
        <v>878</v>
      </c>
    </row>
    <row r="98" spans="1:3" x14ac:dyDescent="0.3">
      <c r="A98" t="s">
        <v>554</v>
      </c>
      <c r="B98" t="s">
        <v>1760</v>
      </c>
      <c r="C98" t="s">
        <v>878</v>
      </c>
    </row>
    <row r="99" spans="1:3" x14ac:dyDescent="0.3">
      <c r="A99" t="s">
        <v>416</v>
      </c>
      <c r="B99" t="s">
        <v>1760</v>
      </c>
      <c r="C99" t="s">
        <v>878</v>
      </c>
    </row>
    <row r="100" spans="1:3" x14ac:dyDescent="0.3">
      <c r="A100" t="s">
        <v>482</v>
      </c>
      <c r="B100" t="s">
        <v>1760</v>
      </c>
      <c r="C100" t="s">
        <v>878</v>
      </c>
    </row>
    <row r="101" spans="1:3" x14ac:dyDescent="0.3">
      <c r="A101" t="s">
        <v>520</v>
      </c>
      <c r="B101" t="s">
        <v>1760</v>
      </c>
      <c r="C101" t="s">
        <v>878</v>
      </c>
    </row>
    <row r="102" spans="1:3" x14ac:dyDescent="0.3">
      <c r="A102" t="s">
        <v>491</v>
      </c>
      <c r="B102" t="s">
        <v>1760</v>
      </c>
      <c r="C102" t="s">
        <v>878</v>
      </c>
    </row>
    <row r="103" spans="1:3" x14ac:dyDescent="0.3">
      <c r="A103" t="s">
        <v>418</v>
      </c>
      <c r="B103" t="s">
        <v>1760</v>
      </c>
      <c r="C103" t="s">
        <v>878</v>
      </c>
    </row>
    <row r="104" spans="1:3" x14ac:dyDescent="0.3">
      <c r="A104" t="s">
        <v>393</v>
      </c>
      <c r="B104" t="s">
        <v>1760</v>
      </c>
      <c r="C104" t="s">
        <v>878</v>
      </c>
    </row>
    <row r="105" spans="1:3" x14ac:dyDescent="0.3">
      <c r="A105" t="s">
        <v>492</v>
      </c>
      <c r="B105" t="s">
        <v>1760</v>
      </c>
      <c r="C105" t="s">
        <v>878</v>
      </c>
    </row>
    <row r="106" spans="1:3" x14ac:dyDescent="0.3">
      <c r="A106" t="s">
        <v>419</v>
      </c>
      <c r="B106" t="s">
        <v>1760</v>
      </c>
      <c r="C106" t="s">
        <v>878</v>
      </c>
    </row>
    <row r="107" spans="1:3" x14ac:dyDescent="0.3">
      <c r="A107" t="s">
        <v>395</v>
      </c>
      <c r="B107" t="s">
        <v>1760</v>
      </c>
      <c r="C107" t="s">
        <v>878</v>
      </c>
    </row>
    <row r="108" spans="1:3" x14ac:dyDescent="0.3">
      <c r="A108" t="s">
        <v>556</v>
      </c>
      <c r="B108" t="s">
        <v>1760</v>
      </c>
      <c r="C108" t="s">
        <v>878</v>
      </c>
    </row>
    <row r="109" spans="1:3" x14ac:dyDescent="0.3">
      <c r="A109" t="s">
        <v>356</v>
      </c>
      <c r="B109" t="s">
        <v>1760</v>
      </c>
      <c r="C109" t="s">
        <v>878</v>
      </c>
    </row>
    <row r="110" spans="1:3" x14ac:dyDescent="0.3">
      <c r="A110" t="s">
        <v>173</v>
      </c>
      <c r="B110" t="s">
        <v>1707</v>
      </c>
      <c r="C110" t="s">
        <v>1708</v>
      </c>
    </row>
    <row r="111" spans="1:3" x14ac:dyDescent="0.3">
      <c r="A111" t="s">
        <v>170</v>
      </c>
      <c r="B111" t="s">
        <v>1760</v>
      </c>
      <c r="C111" t="s">
        <v>878</v>
      </c>
    </row>
    <row r="112" spans="1:3" x14ac:dyDescent="0.3">
      <c r="A112" t="s">
        <v>172</v>
      </c>
      <c r="B112" t="s">
        <v>1760</v>
      </c>
      <c r="C112" t="s">
        <v>878</v>
      </c>
    </row>
    <row r="113" spans="1:3" x14ac:dyDescent="0.3">
      <c r="A113" t="s">
        <v>435</v>
      </c>
      <c r="B113" t="s">
        <v>1760</v>
      </c>
      <c r="C113" t="s">
        <v>878</v>
      </c>
    </row>
    <row r="114" spans="1:3" x14ac:dyDescent="0.3">
      <c r="A114" t="s">
        <v>476</v>
      </c>
      <c r="B114" t="s">
        <v>1760</v>
      </c>
      <c r="C114" t="s">
        <v>878</v>
      </c>
    </row>
    <row r="115" spans="1:3" x14ac:dyDescent="0.3">
      <c r="A115" t="s">
        <v>420</v>
      </c>
      <c r="B115" t="s">
        <v>1760</v>
      </c>
      <c r="C115" t="s">
        <v>878</v>
      </c>
    </row>
    <row r="116" spans="1:3" x14ac:dyDescent="0.3">
      <c r="A116" t="s">
        <v>369</v>
      </c>
      <c r="B116" t="s">
        <v>1760</v>
      </c>
      <c r="C116" t="s">
        <v>878</v>
      </c>
    </row>
    <row r="117" spans="1:3" x14ac:dyDescent="0.3">
      <c r="A117" t="s">
        <v>397</v>
      </c>
      <c r="B117" t="s">
        <v>1760</v>
      </c>
      <c r="C117" t="s">
        <v>878</v>
      </c>
    </row>
    <row r="118" spans="1:3" x14ac:dyDescent="0.3">
      <c r="A118" t="s">
        <v>335</v>
      </c>
      <c r="B118" t="s">
        <v>1760</v>
      </c>
      <c r="C118" t="s">
        <v>878</v>
      </c>
    </row>
    <row r="119" spans="1:3" x14ac:dyDescent="0.3">
      <c r="A119" t="s">
        <v>358</v>
      </c>
      <c r="B119" t="s">
        <v>1760</v>
      </c>
      <c r="C119" t="s">
        <v>878</v>
      </c>
    </row>
    <row r="120" spans="1:3" x14ac:dyDescent="0.3">
      <c r="A120" t="s">
        <v>493</v>
      </c>
      <c r="B120" t="s">
        <v>1760</v>
      </c>
      <c r="C120" t="s">
        <v>878</v>
      </c>
    </row>
    <row r="121" spans="1:3" x14ac:dyDescent="0.3">
      <c r="A121" t="s">
        <v>421</v>
      </c>
      <c r="B121" t="s">
        <v>1760</v>
      </c>
      <c r="C121" t="s">
        <v>878</v>
      </c>
    </row>
    <row r="122" spans="1:3" x14ac:dyDescent="0.3">
      <c r="A122" t="s">
        <v>470</v>
      </c>
      <c r="B122" t="s">
        <v>1760</v>
      </c>
      <c r="C122" t="s">
        <v>878</v>
      </c>
    </row>
    <row r="123" spans="1:3" x14ac:dyDescent="0.3">
      <c r="A123" t="s">
        <v>398</v>
      </c>
      <c r="B123" t="s">
        <v>1760</v>
      </c>
      <c r="C123" t="s">
        <v>878</v>
      </c>
    </row>
    <row r="124" spans="1:3" x14ac:dyDescent="0.3">
      <c r="A124" t="s">
        <v>83</v>
      </c>
      <c r="B124" t="s">
        <v>1760</v>
      </c>
      <c r="C124" t="s">
        <v>878</v>
      </c>
    </row>
    <row r="125" spans="1:3" x14ac:dyDescent="0.3">
      <c r="A125" t="s">
        <v>444</v>
      </c>
      <c r="B125" t="s">
        <v>1760</v>
      </c>
      <c r="C125" t="s">
        <v>878</v>
      </c>
    </row>
    <row r="126" spans="1:3" x14ac:dyDescent="0.3">
      <c r="A126" t="s">
        <v>483</v>
      </c>
      <c r="B126" t="s">
        <v>1760</v>
      </c>
      <c r="C126" t="s">
        <v>878</v>
      </c>
    </row>
    <row r="127" spans="1:3" x14ac:dyDescent="0.3">
      <c r="A127" t="s">
        <v>623</v>
      </c>
      <c r="B127" t="s">
        <v>1760</v>
      </c>
      <c r="C127" t="s">
        <v>878</v>
      </c>
    </row>
    <row r="128" spans="1:3" x14ac:dyDescent="0.3">
      <c r="A128" t="s">
        <v>558</v>
      </c>
      <c r="B128" t="s">
        <v>1760</v>
      </c>
      <c r="C128" t="s">
        <v>878</v>
      </c>
    </row>
    <row r="129" spans="1:3" x14ac:dyDescent="0.3">
      <c r="A129" t="s">
        <v>462</v>
      </c>
      <c r="B129" t="s">
        <v>1760</v>
      </c>
      <c r="C129" t="s">
        <v>878</v>
      </c>
    </row>
    <row r="130" spans="1:3" x14ac:dyDescent="0.3">
      <c r="A130" t="s">
        <v>370</v>
      </c>
      <c r="B130" t="s">
        <v>1760</v>
      </c>
      <c r="C130" t="s">
        <v>878</v>
      </c>
    </row>
    <row r="131" spans="1:3" x14ac:dyDescent="0.3">
      <c r="A131" t="s">
        <v>372</v>
      </c>
      <c r="B131" t="s">
        <v>1707</v>
      </c>
      <c r="C131" t="s">
        <v>1708</v>
      </c>
    </row>
    <row r="132" spans="1:3" x14ac:dyDescent="0.3">
      <c r="A132" t="s">
        <v>494</v>
      </c>
      <c r="B132" t="s">
        <v>1760</v>
      </c>
      <c r="C132" t="s">
        <v>878</v>
      </c>
    </row>
    <row r="133" spans="1:3" x14ac:dyDescent="0.3">
      <c r="A133" t="s">
        <v>471</v>
      </c>
      <c r="B133" t="s">
        <v>1760</v>
      </c>
      <c r="C133" t="s">
        <v>878</v>
      </c>
    </row>
    <row r="134" spans="1:3" x14ac:dyDescent="0.3">
      <c r="A134" t="s">
        <v>399</v>
      </c>
      <c r="B134" t="s">
        <v>1760</v>
      </c>
      <c r="C134" t="s">
        <v>878</v>
      </c>
    </row>
    <row r="135" spans="1:3" x14ac:dyDescent="0.3">
      <c r="A135" t="s">
        <v>85</v>
      </c>
      <c r="B135" t="s">
        <v>1760</v>
      </c>
      <c r="C135" t="s">
        <v>878</v>
      </c>
    </row>
    <row r="136" spans="1:3" x14ac:dyDescent="0.3">
      <c r="A136" t="s">
        <v>175</v>
      </c>
      <c r="B136" t="s">
        <v>1760</v>
      </c>
      <c r="C136" t="s">
        <v>878</v>
      </c>
    </row>
    <row r="137" spans="1:3" x14ac:dyDescent="0.3">
      <c r="A137" t="s">
        <v>359</v>
      </c>
      <c r="B137" t="s">
        <v>1760</v>
      </c>
      <c r="C137" t="s">
        <v>878</v>
      </c>
    </row>
    <row r="138" spans="1:3" x14ac:dyDescent="0.3">
      <c r="A138" t="s">
        <v>445</v>
      </c>
      <c r="B138" t="s">
        <v>1760</v>
      </c>
      <c r="C138" t="s">
        <v>878</v>
      </c>
    </row>
    <row r="139" spans="1:3" x14ac:dyDescent="0.3">
      <c r="A139" t="s">
        <v>484</v>
      </c>
      <c r="B139" t="s">
        <v>1760</v>
      </c>
      <c r="C139" t="s">
        <v>878</v>
      </c>
    </row>
    <row r="140" spans="1:3" x14ac:dyDescent="0.3">
      <c r="A140" t="s">
        <v>624</v>
      </c>
      <c r="B140" t="s">
        <v>1760</v>
      </c>
      <c r="C140" t="s">
        <v>878</v>
      </c>
    </row>
    <row r="141" spans="1:3" x14ac:dyDescent="0.3">
      <c r="A141" t="s">
        <v>559</v>
      </c>
      <c r="B141" t="s">
        <v>1760</v>
      </c>
      <c r="C141" t="s">
        <v>878</v>
      </c>
    </row>
    <row r="142" spans="1:3" x14ac:dyDescent="0.3">
      <c r="A142" t="s">
        <v>463</v>
      </c>
      <c r="B142" t="s">
        <v>1760</v>
      </c>
      <c r="C142" t="s">
        <v>878</v>
      </c>
    </row>
    <row r="143" spans="1:3" x14ac:dyDescent="0.3">
      <c r="A143" t="s">
        <v>87</v>
      </c>
      <c r="B143" t="s">
        <v>1760</v>
      </c>
      <c r="C143" t="s">
        <v>878</v>
      </c>
    </row>
    <row r="144" spans="1:3" x14ac:dyDescent="0.3">
      <c r="A144" t="s">
        <v>176</v>
      </c>
      <c r="B144" t="s">
        <v>1760</v>
      </c>
      <c r="C144" t="s">
        <v>878</v>
      </c>
    </row>
    <row r="145" spans="1:3" x14ac:dyDescent="0.3">
      <c r="A145" t="s">
        <v>686</v>
      </c>
      <c r="B145" t="s">
        <v>1760</v>
      </c>
      <c r="C145" t="s">
        <v>878</v>
      </c>
    </row>
    <row r="146" spans="1:3" x14ac:dyDescent="0.3">
      <c r="A146" t="s">
        <v>89</v>
      </c>
      <c r="B146" t="s">
        <v>1760</v>
      </c>
      <c r="C146" t="s">
        <v>878</v>
      </c>
    </row>
    <row r="147" spans="1:3" x14ac:dyDescent="0.3">
      <c r="A147" t="s">
        <v>400</v>
      </c>
      <c r="B147" t="s">
        <v>1760</v>
      </c>
      <c r="C147" t="s">
        <v>878</v>
      </c>
    </row>
    <row r="148" spans="1:3" x14ac:dyDescent="0.3">
      <c r="A148" t="s">
        <v>91</v>
      </c>
      <c r="B148" t="s">
        <v>1760</v>
      </c>
      <c r="C148" t="s">
        <v>878</v>
      </c>
    </row>
    <row r="149" spans="1:3" x14ac:dyDescent="0.3">
      <c r="A149" t="s">
        <v>177</v>
      </c>
      <c r="B149" t="s">
        <v>1760</v>
      </c>
      <c r="C149" t="s">
        <v>878</v>
      </c>
    </row>
    <row r="150" spans="1:3" x14ac:dyDescent="0.3">
      <c r="A150" t="s">
        <v>178</v>
      </c>
      <c r="B150" t="s">
        <v>1760</v>
      </c>
      <c r="C150" t="s">
        <v>878</v>
      </c>
    </row>
    <row r="151" spans="1:3" x14ac:dyDescent="0.3">
      <c r="A151" t="s">
        <v>446</v>
      </c>
      <c r="B151" t="s">
        <v>1760</v>
      </c>
      <c r="C151" t="s">
        <v>878</v>
      </c>
    </row>
    <row r="152" spans="1:3" x14ac:dyDescent="0.3">
      <c r="A152" t="s">
        <v>560</v>
      </c>
      <c r="B152" t="s">
        <v>1760</v>
      </c>
      <c r="C152" t="s">
        <v>878</v>
      </c>
    </row>
    <row r="153" spans="1:3" x14ac:dyDescent="0.3">
      <c r="A153" t="s">
        <v>562</v>
      </c>
      <c r="B153" t="s">
        <v>1707</v>
      </c>
      <c r="C153" t="s">
        <v>1708</v>
      </c>
    </row>
    <row r="154" spans="1:3" x14ac:dyDescent="0.3">
      <c r="A154" t="s">
        <v>464</v>
      </c>
      <c r="B154" t="s">
        <v>1707</v>
      </c>
      <c r="C154" t="s">
        <v>1708</v>
      </c>
    </row>
    <row r="155" spans="1:3" x14ac:dyDescent="0.3">
      <c r="A155" t="s">
        <v>180</v>
      </c>
      <c r="B155" t="s">
        <v>1760</v>
      </c>
      <c r="C155" t="s">
        <v>878</v>
      </c>
    </row>
    <row r="156" spans="1:3" x14ac:dyDescent="0.3">
      <c r="A156" t="s">
        <v>561</v>
      </c>
      <c r="B156" t="s">
        <v>1760</v>
      </c>
      <c r="C156" t="s">
        <v>878</v>
      </c>
    </row>
    <row r="157" spans="1:3" x14ac:dyDescent="0.3">
      <c r="A157" t="s">
        <v>687</v>
      </c>
      <c r="B157" t="s">
        <v>1760</v>
      </c>
      <c r="C157" t="s">
        <v>878</v>
      </c>
    </row>
    <row r="158" spans="1:3" x14ac:dyDescent="0.3">
      <c r="A158" t="s">
        <v>182</v>
      </c>
      <c r="B158" t="s">
        <v>1760</v>
      </c>
      <c r="C158" t="s">
        <v>878</v>
      </c>
    </row>
    <row r="159" spans="1:3" x14ac:dyDescent="0.3">
      <c r="A159" t="s">
        <v>688</v>
      </c>
      <c r="B159" t="s">
        <v>1760</v>
      </c>
      <c r="C159" t="s">
        <v>878</v>
      </c>
    </row>
    <row r="160" spans="1:3" x14ac:dyDescent="0.3">
      <c r="A160" t="s">
        <v>374</v>
      </c>
      <c r="B160" t="s">
        <v>1760</v>
      </c>
      <c r="C160" t="s">
        <v>878</v>
      </c>
    </row>
    <row r="161" spans="1:3" x14ac:dyDescent="0.3">
      <c r="A161" t="s">
        <v>184</v>
      </c>
      <c r="B161" t="s">
        <v>1760</v>
      </c>
      <c r="C161" t="s">
        <v>878</v>
      </c>
    </row>
    <row r="162" spans="1:3" x14ac:dyDescent="0.3">
      <c r="A162" t="s">
        <v>691</v>
      </c>
      <c r="B162" t="s">
        <v>1707</v>
      </c>
      <c r="C162" t="s">
        <v>1708</v>
      </c>
    </row>
    <row r="163" spans="1:3" x14ac:dyDescent="0.3">
      <c r="A163" t="s">
        <v>39</v>
      </c>
      <c r="B163" t="s">
        <v>1760</v>
      </c>
      <c r="C163" t="s">
        <v>878</v>
      </c>
    </row>
    <row r="164" spans="1:3" x14ac:dyDescent="0.3">
      <c r="A164" t="s">
        <v>93</v>
      </c>
      <c r="B164" t="s">
        <v>1760</v>
      </c>
      <c r="C164" t="s">
        <v>878</v>
      </c>
    </row>
    <row r="165" spans="1:3" x14ac:dyDescent="0.3">
      <c r="A165" t="s">
        <v>186</v>
      </c>
      <c r="B165" t="s">
        <v>1760</v>
      </c>
      <c r="C165" t="s">
        <v>878</v>
      </c>
    </row>
    <row r="166" spans="1:3" x14ac:dyDescent="0.3">
      <c r="A166" t="s">
        <v>693</v>
      </c>
      <c r="B166" t="s">
        <v>1760</v>
      </c>
      <c r="C166" t="s">
        <v>878</v>
      </c>
    </row>
    <row r="167" spans="1:3" x14ac:dyDescent="0.3">
      <c r="A167" t="s">
        <v>695</v>
      </c>
      <c r="B167" t="s">
        <v>1760</v>
      </c>
      <c r="C167" t="s">
        <v>878</v>
      </c>
    </row>
    <row r="168" spans="1:3" x14ac:dyDescent="0.3">
      <c r="A168" t="s">
        <v>401</v>
      </c>
      <c r="B168" t="s">
        <v>1707</v>
      </c>
      <c r="C168" t="s">
        <v>1708</v>
      </c>
    </row>
    <row r="169" spans="1:3" x14ac:dyDescent="0.3">
      <c r="A169" t="s">
        <v>190</v>
      </c>
      <c r="B169" t="s">
        <v>1707</v>
      </c>
      <c r="C169" t="s">
        <v>1708</v>
      </c>
    </row>
    <row r="170" spans="1:3" x14ac:dyDescent="0.3">
      <c r="A170" t="s">
        <v>188</v>
      </c>
      <c r="B170" t="s">
        <v>1707</v>
      </c>
      <c r="C170" t="s">
        <v>1708</v>
      </c>
    </row>
    <row r="171" spans="1:3" x14ac:dyDescent="0.3">
      <c r="A171" t="s">
        <v>654</v>
      </c>
      <c r="B171" t="s">
        <v>1760</v>
      </c>
      <c r="C171" t="s">
        <v>878</v>
      </c>
    </row>
    <row r="172" spans="1:3" x14ac:dyDescent="0.3">
      <c r="A172" t="s">
        <v>191</v>
      </c>
      <c r="B172" t="s">
        <v>1760</v>
      </c>
      <c r="C172" t="s">
        <v>878</v>
      </c>
    </row>
    <row r="173" spans="1:3" x14ac:dyDescent="0.3">
      <c r="A173" t="s">
        <v>563</v>
      </c>
      <c r="B173" t="s">
        <v>1760</v>
      </c>
      <c r="C173" t="s">
        <v>878</v>
      </c>
    </row>
    <row r="174" spans="1:3" x14ac:dyDescent="0.3">
      <c r="A174" t="s">
        <v>193</v>
      </c>
      <c r="B174" t="s">
        <v>1760</v>
      </c>
      <c r="C174" t="s">
        <v>878</v>
      </c>
    </row>
    <row r="175" spans="1:3" x14ac:dyDescent="0.3">
      <c r="A175" t="s">
        <v>1898</v>
      </c>
      <c r="B175" t="s">
        <v>1760</v>
      </c>
      <c r="C175" t="s">
        <v>878</v>
      </c>
    </row>
    <row r="176" spans="1:3" x14ac:dyDescent="0.3">
      <c r="A176" t="s">
        <v>56</v>
      </c>
      <c r="B176" t="s">
        <v>1760</v>
      </c>
      <c r="C176" t="s">
        <v>878</v>
      </c>
    </row>
    <row r="177" spans="1:3" x14ac:dyDescent="0.3">
      <c r="A177" t="s">
        <v>41</v>
      </c>
      <c r="B177" t="s">
        <v>1760</v>
      </c>
      <c r="C177" t="s">
        <v>878</v>
      </c>
    </row>
    <row r="178" spans="1:3" x14ac:dyDescent="0.3">
      <c r="A178" t="s">
        <v>95</v>
      </c>
      <c r="B178" t="s">
        <v>1760</v>
      </c>
      <c r="C178" t="s">
        <v>878</v>
      </c>
    </row>
    <row r="179" spans="1:3" x14ac:dyDescent="0.3">
      <c r="A179" t="s">
        <v>195</v>
      </c>
      <c r="B179" t="s">
        <v>1760</v>
      </c>
      <c r="C179" t="s">
        <v>878</v>
      </c>
    </row>
    <row r="180" spans="1:3" x14ac:dyDescent="0.3">
      <c r="A180" t="s">
        <v>735</v>
      </c>
      <c r="B180" t="s">
        <v>1760</v>
      </c>
      <c r="C180" t="s">
        <v>878</v>
      </c>
    </row>
    <row r="181" spans="1:3" x14ac:dyDescent="0.3">
      <c r="A181" t="s">
        <v>564</v>
      </c>
      <c r="B181" t="s">
        <v>1760</v>
      </c>
      <c r="C181" t="s">
        <v>878</v>
      </c>
    </row>
    <row r="182" spans="1:3" x14ac:dyDescent="0.3">
      <c r="A182" t="s">
        <v>565</v>
      </c>
      <c r="B182" t="s">
        <v>1760</v>
      </c>
      <c r="C182" t="s">
        <v>878</v>
      </c>
    </row>
    <row r="183" spans="1:3" x14ac:dyDescent="0.3">
      <c r="A183" t="s">
        <v>697</v>
      </c>
      <c r="B183" t="s">
        <v>1760</v>
      </c>
      <c r="C183" t="s">
        <v>878</v>
      </c>
    </row>
    <row r="184" spans="1:3" x14ac:dyDescent="0.3">
      <c r="A184" t="s">
        <v>96</v>
      </c>
      <c r="B184" t="s">
        <v>1760</v>
      </c>
      <c r="C184" t="s">
        <v>878</v>
      </c>
    </row>
    <row r="185" spans="1:3" x14ac:dyDescent="0.3">
      <c r="A185" t="s">
        <v>196</v>
      </c>
      <c r="B185" t="s">
        <v>1760</v>
      </c>
      <c r="C185" t="s">
        <v>878</v>
      </c>
    </row>
    <row r="186" spans="1:3" x14ac:dyDescent="0.3">
      <c r="A186" t="s">
        <v>375</v>
      </c>
      <c r="B186" t="s">
        <v>1707</v>
      </c>
      <c r="C186" t="s">
        <v>1708</v>
      </c>
    </row>
    <row r="187" spans="1:3" x14ac:dyDescent="0.3">
      <c r="A187" t="s">
        <v>197</v>
      </c>
      <c r="B187" t="s">
        <v>1760</v>
      </c>
      <c r="C187" t="s">
        <v>878</v>
      </c>
    </row>
    <row r="188" spans="1:3" x14ac:dyDescent="0.3">
      <c r="A188" t="s">
        <v>736</v>
      </c>
      <c r="B188" t="s">
        <v>1760</v>
      </c>
      <c r="C188" t="s">
        <v>878</v>
      </c>
    </row>
    <row r="189" spans="1:3" x14ac:dyDescent="0.3">
      <c r="A189" t="s">
        <v>509</v>
      </c>
      <c r="B189" t="s">
        <v>1760</v>
      </c>
      <c r="C189" t="s">
        <v>878</v>
      </c>
    </row>
    <row r="190" spans="1:3" x14ac:dyDescent="0.3">
      <c r="A190" t="s">
        <v>377</v>
      </c>
      <c r="B190" t="s">
        <v>1760</v>
      </c>
      <c r="C190" t="s">
        <v>878</v>
      </c>
    </row>
    <row r="191" spans="1:3" x14ac:dyDescent="0.3">
      <c r="A191" t="s">
        <v>98</v>
      </c>
      <c r="B191" t="s">
        <v>1760</v>
      </c>
      <c r="C191" t="s">
        <v>878</v>
      </c>
    </row>
    <row r="192" spans="1:3" x14ac:dyDescent="0.3">
      <c r="A192" t="s">
        <v>337</v>
      </c>
      <c r="B192" t="s">
        <v>1760</v>
      </c>
      <c r="C192" t="s">
        <v>878</v>
      </c>
    </row>
    <row r="193" spans="1:3" x14ac:dyDescent="0.3">
      <c r="A193" t="s">
        <v>360</v>
      </c>
      <c r="B193" t="s">
        <v>1760</v>
      </c>
      <c r="C193" t="s">
        <v>878</v>
      </c>
    </row>
    <row r="194" spans="1:3" x14ac:dyDescent="0.3">
      <c r="A194" t="s">
        <v>199</v>
      </c>
      <c r="B194" t="s">
        <v>1760</v>
      </c>
      <c r="C194" t="s">
        <v>878</v>
      </c>
    </row>
    <row r="195" spans="1:3" x14ac:dyDescent="0.3">
      <c r="A195" t="s">
        <v>698</v>
      </c>
      <c r="B195" t="s">
        <v>1760</v>
      </c>
      <c r="C195" t="s">
        <v>878</v>
      </c>
    </row>
    <row r="196" spans="1:3" x14ac:dyDescent="0.3">
      <c r="A196" t="s">
        <v>422</v>
      </c>
      <c r="B196" t="s">
        <v>1760</v>
      </c>
      <c r="C196" t="s">
        <v>878</v>
      </c>
    </row>
    <row r="197" spans="1:3" x14ac:dyDescent="0.3">
      <c r="A197" t="s">
        <v>379</v>
      </c>
      <c r="B197" t="s">
        <v>1760</v>
      </c>
      <c r="C197" t="s">
        <v>878</v>
      </c>
    </row>
    <row r="198" spans="1:3" x14ac:dyDescent="0.3">
      <c r="A198" t="s">
        <v>403</v>
      </c>
      <c r="B198" t="s">
        <v>1760</v>
      </c>
      <c r="C198" t="s">
        <v>878</v>
      </c>
    </row>
    <row r="199" spans="1:3" x14ac:dyDescent="0.3">
      <c r="A199" t="s">
        <v>100</v>
      </c>
      <c r="B199" t="s">
        <v>1760</v>
      </c>
      <c r="C199" t="s">
        <v>878</v>
      </c>
    </row>
    <row r="200" spans="1:3" x14ac:dyDescent="0.3">
      <c r="A200" t="s">
        <v>332</v>
      </c>
      <c r="B200" t="s">
        <v>1760</v>
      </c>
      <c r="C200" t="s">
        <v>878</v>
      </c>
    </row>
    <row r="201" spans="1:3" x14ac:dyDescent="0.3">
      <c r="A201" t="s">
        <v>309</v>
      </c>
      <c r="B201" t="s">
        <v>1760</v>
      </c>
      <c r="C201" t="s">
        <v>878</v>
      </c>
    </row>
    <row r="202" spans="1:3" x14ac:dyDescent="0.3">
      <c r="A202" t="s">
        <v>57</v>
      </c>
      <c r="B202" t="s">
        <v>1760</v>
      </c>
      <c r="C202" t="s">
        <v>878</v>
      </c>
    </row>
    <row r="203" spans="1:3" x14ac:dyDescent="0.3">
      <c r="A203" t="s">
        <v>43</v>
      </c>
      <c r="B203" t="s">
        <v>1760</v>
      </c>
      <c r="C203" t="s">
        <v>878</v>
      </c>
    </row>
    <row r="204" spans="1:3" x14ac:dyDescent="0.3">
      <c r="A204" t="s">
        <v>102</v>
      </c>
      <c r="B204" t="s">
        <v>1760</v>
      </c>
      <c r="C204" t="s">
        <v>878</v>
      </c>
    </row>
    <row r="205" spans="1:3" x14ac:dyDescent="0.3">
      <c r="A205" t="s">
        <v>103</v>
      </c>
      <c r="B205" t="s">
        <v>1760</v>
      </c>
      <c r="C205" t="s">
        <v>878</v>
      </c>
    </row>
    <row r="206" spans="1:3" x14ac:dyDescent="0.3">
      <c r="A206" t="s">
        <v>105</v>
      </c>
      <c r="B206" t="s">
        <v>1760</v>
      </c>
      <c r="C206" t="s">
        <v>878</v>
      </c>
    </row>
    <row r="207" spans="1:3" x14ac:dyDescent="0.3">
      <c r="A207" t="s">
        <v>58</v>
      </c>
      <c r="B207" t="s">
        <v>1760</v>
      </c>
      <c r="C207" t="s">
        <v>878</v>
      </c>
    </row>
    <row r="208" spans="1:3" x14ac:dyDescent="0.3">
      <c r="A208" t="s">
        <v>201</v>
      </c>
      <c r="B208" t="s">
        <v>1760</v>
      </c>
      <c r="C208" t="s">
        <v>878</v>
      </c>
    </row>
    <row r="209" spans="1:3" x14ac:dyDescent="0.3">
      <c r="A209" t="s">
        <v>202</v>
      </c>
      <c r="B209" t="s">
        <v>1760</v>
      </c>
      <c r="C209" t="s">
        <v>878</v>
      </c>
    </row>
    <row r="210" spans="1:3" x14ac:dyDescent="0.3">
      <c r="A210" t="s">
        <v>625</v>
      </c>
      <c r="B210" t="s">
        <v>1760</v>
      </c>
      <c r="C210" t="s">
        <v>878</v>
      </c>
    </row>
    <row r="211" spans="1:3" x14ac:dyDescent="0.3">
      <c r="A211" t="s">
        <v>204</v>
      </c>
      <c r="B211" t="s">
        <v>1760</v>
      </c>
      <c r="C211" t="s">
        <v>878</v>
      </c>
    </row>
    <row r="212" spans="1:3" x14ac:dyDescent="0.3">
      <c r="A212" t="s">
        <v>107</v>
      </c>
      <c r="B212" t="s">
        <v>1760</v>
      </c>
      <c r="C212" t="s">
        <v>878</v>
      </c>
    </row>
    <row r="213" spans="1:3" x14ac:dyDescent="0.3">
      <c r="A213" t="s">
        <v>206</v>
      </c>
      <c r="B213" t="s">
        <v>1760</v>
      </c>
      <c r="C213" t="s">
        <v>878</v>
      </c>
    </row>
    <row r="214" spans="1:3" x14ac:dyDescent="0.3">
      <c r="A214" t="s">
        <v>447</v>
      </c>
      <c r="B214" t="s">
        <v>1760</v>
      </c>
      <c r="C214" t="s">
        <v>878</v>
      </c>
    </row>
    <row r="215" spans="1:3" x14ac:dyDescent="0.3">
      <c r="A215" t="s">
        <v>448</v>
      </c>
      <c r="B215" t="s">
        <v>1760</v>
      </c>
      <c r="C215" t="s">
        <v>878</v>
      </c>
    </row>
    <row r="216" spans="1:3" x14ac:dyDescent="0.3">
      <c r="A216" t="s">
        <v>515</v>
      </c>
      <c r="B216" t="s">
        <v>1760</v>
      </c>
      <c r="C216" t="s">
        <v>878</v>
      </c>
    </row>
    <row r="217" spans="1:3" x14ac:dyDescent="0.3">
      <c r="A217" t="s">
        <v>699</v>
      </c>
      <c r="B217" t="s">
        <v>1760</v>
      </c>
      <c r="C217" t="s">
        <v>878</v>
      </c>
    </row>
    <row r="218" spans="1:3" x14ac:dyDescent="0.3">
      <c r="A218" t="s">
        <v>405</v>
      </c>
      <c r="B218" t="s">
        <v>1760</v>
      </c>
      <c r="C218" t="s">
        <v>878</v>
      </c>
    </row>
    <row r="219" spans="1:3" x14ac:dyDescent="0.3">
      <c r="A219" t="s">
        <v>208</v>
      </c>
      <c r="B219" t="s">
        <v>1760</v>
      </c>
      <c r="C219" t="s">
        <v>878</v>
      </c>
    </row>
    <row r="220" spans="1:3" x14ac:dyDescent="0.3">
      <c r="A220" t="s">
        <v>700</v>
      </c>
      <c r="B220" t="s">
        <v>1760</v>
      </c>
      <c r="C220" t="s">
        <v>878</v>
      </c>
    </row>
    <row r="221" spans="1:3" x14ac:dyDescent="0.3">
      <c r="A221" t="s">
        <v>423</v>
      </c>
      <c r="B221" t="s">
        <v>1760</v>
      </c>
      <c r="C221" t="s">
        <v>878</v>
      </c>
    </row>
    <row r="222" spans="1:3" x14ac:dyDescent="0.3">
      <c r="A222" t="s">
        <v>210</v>
      </c>
      <c r="B222" t="s">
        <v>1760</v>
      </c>
      <c r="C222" t="s">
        <v>878</v>
      </c>
    </row>
    <row r="223" spans="1:3" x14ac:dyDescent="0.3">
      <c r="A223" t="s">
        <v>571</v>
      </c>
      <c r="B223" t="s">
        <v>1707</v>
      </c>
      <c r="C223" t="s">
        <v>1708</v>
      </c>
    </row>
    <row r="224" spans="1:3" x14ac:dyDescent="0.3">
      <c r="A224" t="s">
        <v>406</v>
      </c>
      <c r="B224" t="s">
        <v>1760</v>
      </c>
      <c r="C224" t="s">
        <v>878</v>
      </c>
    </row>
    <row r="225" spans="1:3" x14ac:dyDescent="0.3">
      <c r="A225" t="s">
        <v>109</v>
      </c>
      <c r="B225" t="s">
        <v>1760</v>
      </c>
      <c r="C225" t="s">
        <v>878</v>
      </c>
    </row>
    <row r="226" spans="1:3" x14ac:dyDescent="0.3">
      <c r="A226" t="s">
        <v>212</v>
      </c>
      <c r="B226" t="s">
        <v>1760</v>
      </c>
      <c r="C226" t="s">
        <v>878</v>
      </c>
    </row>
    <row r="227" spans="1:3" x14ac:dyDescent="0.3">
      <c r="A227" t="s">
        <v>450</v>
      </c>
      <c r="B227" t="s">
        <v>1760</v>
      </c>
      <c r="C227" t="s">
        <v>878</v>
      </c>
    </row>
    <row r="228" spans="1:3" x14ac:dyDescent="0.3">
      <c r="A228" t="s">
        <v>485</v>
      </c>
      <c r="B228" t="s">
        <v>1760</v>
      </c>
      <c r="C228" t="s">
        <v>878</v>
      </c>
    </row>
    <row r="229" spans="1:3" x14ac:dyDescent="0.3">
      <c r="A229" t="s">
        <v>567</v>
      </c>
      <c r="B229" t="s">
        <v>1760</v>
      </c>
      <c r="C229" t="s">
        <v>878</v>
      </c>
    </row>
    <row r="230" spans="1:3" x14ac:dyDescent="0.3">
      <c r="A230" t="s">
        <v>568</v>
      </c>
      <c r="B230" t="s">
        <v>1760</v>
      </c>
      <c r="C230" t="s">
        <v>878</v>
      </c>
    </row>
    <row r="231" spans="1:3" x14ac:dyDescent="0.3">
      <c r="A231" t="s">
        <v>134</v>
      </c>
      <c r="B231" t="s">
        <v>1760</v>
      </c>
      <c r="C231" t="s">
        <v>878</v>
      </c>
    </row>
    <row r="232" spans="1:3" x14ac:dyDescent="0.3">
      <c r="A232" t="s">
        <v>466</v>
      </c>
      <c r="B232" t="s">
        <v>1760</v>
      </c>
      <c r="C232" t="s">
        <v>878</v>
      </c>
    </row>
    <row r="233" spans="1:3" x14ac:dyDescent="0.3">
      <c r="A233" t="s">
        <v>472</v>
      </c>
      <c r="B233" t="s">
        <v>1707</v>
      </c>
      <c r="C233" t="s">
        <v>1708</v>
      </c>
    </row>
    <row r="234" spans="1:3" x14ac:dyDescent="0.3">
      <c r="A234" t="s">
        <v>425</v>
      </c>
      <c r="B234" t="s">
        <v>1760</v>
      </c>
      <c r="C234" t="s">
        <v>878</v>
      </c>
    </row>
    <row r="235" spans="1:3" x14ac:dyDescent="0.3">
      <c r="A235" t="s">
        <v>320</v>
      </c>
      <c r="B235" t="s">
        <v>1760</v>
      </c>
      <c r="C235" t="s">
        <v>878</v>
      </c>
    </row>
    <row r="236" spans="1:3" x14ac:dyDescent="0.3">
      <c r="A236" t="s">
        <v>451</v>
      </c>
      <c r="B236" t="s">
        <v>1760</v>
      </c>
      <c r="C236" t="s">
        <v>878</v>
      </c>
    </row>
    <row r="237" spans="1:3" x14ac:dyDescent="0.3">
      <c r="A237" t="s">
        <v>346</v>
      </c>
      <c r="B237" t="s">
        <v>1760</v>
      </c>
      <c r="C237" t="s">
        <v>878</v>
      </c>
    </row>
    <row r="238" spans="1:3" x14ac:dyDescent="0.3">
      <c r="A238" t="s">
        <v>348</v>
      </c>
      <c r="B238" t="s">
        <v>1760</v>
      </c>
      <c r="C238" t="s">
        <v>878</v>
      </c>
    </row>
    <row r="239" spans="1:3" x14ac:dyDescent="0.3">
      <c r="A239" t="s">
        <v>350</v>
      </c>
      <c r="B239" t="s">
        <v>1760</v>
      </c>
      <c r="C239" t="s">
        <v>878</v>
      </c>
    </row>
    <row r="240" spans="1:3" x14ac:dyDescent="0.3">
      <c r="A240" t="s">
        <v>352</v>
      </c>
      <c r="B240" t="s">
        <v>1760</v>
      </c>
      <c r="C240" t="s">
        <v>878</v>
      </c>
    </row>
    <row r="241" spans="1:3" x14ac:dyDescent="0.3">
      <c r="A241" t="s">
        <v>111</v>
      </c>
      <c r="B241" t="s">
        <v>1760</v>
      </c>
      <c r="C241" t="s">
        <v>878</v>
      </c>
    </row>
    <row r="242" spans="1:3" x14ac:dyDescent="0.3">
      <c r="A242" t="s">
        <v>338</v>
      </c>
      <c r="B242" t="s">
        <v>1760</v>
      </c>
      <c r="C242" t="s">
        <v>878</v>
      </c>
    </row>
    <row r="243" spans="1:3" x14ac:dyDescent="0.3">
      <c r="A243" t="s">
        <v>115</v>
      </c>
      <c r="B243" t="s">
        <v>1760</v>
      </c>
      <c r="C243" t="s">
        <v>878</v>
      </c>
    </row>
    <row r="244" spans="1:3" x14ac:dyDescent="0.3">
      <c r="A244" t="s">
        <v>339</v>
      </c>
      <c r="B244" t="s">
        <v>1760</v>
      </c>
      <c r="C244" t="s">
        <v>878</v>
      </c>
    </row>
    <row r="245" spans="1:3" x14ac:dyDescent="0.3">
      <c r="A245" t="s">
        <v>501</v>
      </c>
      <c r="B245" t="s">
        <v>1760</v>
      </c>
      <c r="C245" t="s">
        <v>878</v>
      </c>
    </row>
    <row r="246" spans="1:3" x14ac:dyDescent="0.3">
      <c r="A246" t="s">
        <v>495</v>
      </c>
      <c r="B246" t="s">
        <v>1760</v>
      </c>
      <c r="C246" t="s">
        <v>878</v>
      </c>
    </row>
    <row r="247" spans="1:3" x14ac:dyDescent="0.3">
      <c r="A247" t="s">
        <v>407</v>
      </c>
      <c r="B247" t="s">
        <v>1760</v>
      </c>
      <c r="C247" t="s">
        <v>878</v>
      </c>
    </row>
    <row r="248" spans="1:3" x14ac:dyDescent="0.3">
      <c r="A248" t="s">
        <v>656</v>
      </c>
      <c r="B248" t="s">
        <v>1760</v>
      </c>
      <c r="C248" t="s">
        <v>878</v>
      </c>
    </row>
    <row r="249" spans="1:3" x14ac:dyDescent="0.3">
      <c r="A249" t="s">
        <v>657</v>
      </c>
      <c r="B249" t="s">
        <v>1760</v>
      </c>
      <c r="C249" t="s">
        <v>878</v>
      </c>
    </row>
    <row r="250" spans="1:3" x14ac:dyDescent="0.3">
      <c r="A250" t="s">
        <v>659</v>
      </c>
      <c r="B250" t="s">
        <v>1760</v>
      </c>
      <c r="C250" t="s">
        <v>878</v>
      </c>
    </row>
    <row r="251" spans="1:3" x14ac:dyDescent="0.3">
      <c r="A251" t="s">
        <v>660</v>
      </c>
      <c r="B251" t="s">
        <v>1760</v>
      </c>
      <c r="C251" t="s">
        <v>878</v>
      </c>
    </row>
    <row r="252" spans="1:3" x14ac:dyDescent="0.3">
      <c r="A252" t="s">
        <v>661</v>
      </c>
      <c r="B252" t="s">
        <v>1760</v>
      </c>
      <c r="C252" t="s">
        <v>878</v>
      </c>
    </row>
    <row r="253" spans="1:3" x14ac:dyDescent="0.3">
      <c r="A253" t="s">
        <v>663</v>
      </c>
      <c r="B253" t="s">
        <v>1760</v>
      </c>
      <c r="C253" t="s">
        <v>878</v>
      </c>
    </row>
    <row r="254" spans="1:3" x14ac:dyDescent="0.3">
      <c r="A254" t="s">
        <v>665</v>
      </c>
      <c r="B254" t="s">
        <v>1760</v>
      </c>
      <c r="C254" t="s">
        <v>878</v>
      </c>
    </row>
    <row r="255" spans="1:3" x14ac:dyDescent="0.3">
      <c r="A255" t="s">
        <v>667</v>
      </c>
      <c r="B255" t="s">
        <v>1760</v>
      </c>
      <c r="C255" t="s">
        <v>878</v>
      </c>
    </row>
    <row r="256" spans="1:3" x14ac:dyDescent="0.3">
      <c r="A256" t="s">
        <v>669</v>
      </c>
      <c r="B256" t="s">
        <v>1760</v>
      </c>
      <c r="C256" t="s">
        <v>878</v>
      </c>
    </row>
    <row r="257" spans="1:3" x14ac:dyDescent="0.3">
      <c r="A257" t="s">
        <v>671</v>
      </c>
      <c r="B257" t="s">
        <v>1760</v>
      </c>
      <c r="C257" t="s">
        <v>878</v>
      </c>
    </row>
    <row r="258" spans="1:3" x14ac:dyDescent="0.3">
      <c r="A258" t="s">
        <v>673</v>
      </c>
      <c r="B258" t="s">
        <v>1760</v>
      </c>
      <c r="C258" t="s">
        <v>878</v>
      </c>
    </row>
    <row r="259" spans="1:3" x14ac:dyDescent="0.3">
      <c r="A259" t="s">
        <v>675</v>
      </c>
      <c r="B259" t="s">
        <v>1760</v>
      </c>
      <c r="C259" t="s">
        <v>878</v>
      </c>
    </row>
    <row r="260" spans="1:3" x14ac:dyDescent="0.3">
      <c r="A260" t="s">
        <v>216</v>
      </c>
      <c r="B260" t="s">
        <v>1760</v>
      </c>
      <c r="C260" t="s">
        <v>878</v>
      </c>
    </row>
    <row r="261" spans="1:3" x14ac:dyDescent="0.3">
      <c r="A261" t="s">
        <v>322</v>
      </c>
      <c r="B261" t="s">
        <v>1760</v>
      </c>
      <c r="C261" t="s">
        <v>878</v>
      </c>
    </row>
    <row r="262" spans="1:3" x14ac:dyDescent="0.3">
      <c r="A262" t="s">
        <v>324</v>
      </c>
      <c r="B262" t="s">
        <v>1760</v>
      </c>
      <c r="C262" t="s">
        <v>878</v>
      </c>
    </row>
    <row r="263" spans="1:3" x14ac:dyDescent="0.3">
      <c r="A263" t="s">
        <v>326</v>
      </c>
      <c r="B263" t="s">
        <v>1760</v>
      </c>
      <c r="C263" t="s">
        <v>878</v>
      </c>
    </row>
    <row r="264" spans="1:3" x14ac:dyDescent="0.3">
      <c r="A264" t="s">
        <v>516</v>
      </c>
      <c r="B264" t="s">
        <v>1760</v>
      </c>
      <c r="C264" t="s">
        <v>878</v>
      </c>
    </row>
    <row r="265" spans="1:3" x14ac:dyDescent="0.3">
      <c r="A265" t="s">
        <v>545</v>
      </c>
      <c r="B265" t="s">
        <v>1760</v>
      </c>
      <c r="C265" t="s">
        <v>878</v>
      </c>
    </row>
    <row r="266" spans="1:3" x14ac:dyDescent="0.3">
      <c r="A266" t="s">
        <v>521</v>
      </c>
      <c r="B266" t="s">
        <v>1760</v>
      </c>
      <c r="C266" t="s">
        <v>878</v>
      </c>
    </row>
    <row r="267" spans="1:3" x14ac:dyDescent="0.3">
      <c r="A267" t="s">
        <v>522</v>
      </c>
      <c r="B267" t="s">
        <v>1760</v>
      </c>
      <c r="C267" t="s">
        <v>878</v>
      </c>
    </row>
    <row r="268" spans="1:3" x14ac:dyDescent="0.3">
      <c r="A268" t="s">
        <v>503</v>
      </c>
      <c r="B268" t="s">
        <v>1760</v>
      </c>
      <c r="C268" t="s">
        <v>878</v>
      </c>
    </row>
    <row r="269" spans="1:3" x14ac:dyDescent="0.3">
      <c r="A269" t="s">
        <v>504</v>
      </c>
      <c r="B269" t="s">
        <v>1760</v>
      </c>
      <c r="C269" t="s">
        <v>878</v>
      </c>
    </row>
    <row r="270" spans="1:3" x14ac:dyDescent="0.3">
      <c r="A270" t="s">
        <v>626</v>
      </c>
      <c r="B270" t="s">
        <v>1760</v>
      </c>
      <c r="C270" t="s">
        <v>878</v>
      </c>
    </row>
    <row r="271" spans="1:3" x14ac:dyDescent="0.3">
      <c r="A271" t="s">
        <v>612</v>
      </c>
      <c r="B271" t="s">
        <v>1760</v>
      </c>
      <c r="C271" t="s">
        <v>878</v>
      </c>
    </row>
    <row r="272" spans="1:3" x14ac:dyDescent="0.3">
      <c r="A272" t="s">
        <v>614</v>
      </c>
      <c r="B272" t="s">
        <v>1760</v>
      </c>
      <c r="C272" t="s">
        <v>878</v>
      </c>
    </row>
    <row r="273" spans="1:3" x14ac:dyDescent="0.3">
      <c r="A273" t="s">
        <v>510</v>
      </c>
      <c r="B273" t="s">
        <v>1760</v>
      </c>
      <c r="C273" t="s">
        <v>878</v>
      </c>
    </row>
    <row r="274" spans="1:3" x14ac:dyDescent="0.3">
      <c r="A274" t="s">
        <v>511</v>
      </c>
      <c r="B274" t="s">
        <v>1760</v>
      </c>
      <c r="C274" t="s">
        <v>878</v>
      </c>
    </row>
    <row r="275" spans="1:3" x14ac:dyDescent="0.3">
      <c r="A275" t="s">
        <v>310</v>
      </c>
      <c r="B275" t="s">
        <v>1760</v>
      </c>
      <c r="C275" t="s">
        <v>878</v>
      </c>
    </row>
    <row r="276" spans="1:3" x14ac:dyDescent="0.3">
      <c r="A276" t="s">
        <v>142</v>
      </c>
      <c r="B276" t="s">
        <v>2056</v>
      </c>
      <c r="C276" t="s">
        <v>2057</v>
      </c>
    </row>
    <row r="277" spans="1:3" x14ac:dyDescent="0.3">
      <c r="A277" t="s">
        <v>140</v>
      </c>
      <c r="B277" t="s">
        <v>2059</v>
      </c>
      <c r="C277" t="s">
        <v>2060</v>
      </c>
    </row>
    <row r="278" spans="1:3" x14ac:dyDescent="0.3">
      <c r="A278" t="s">
        <v>138</v>
      </c>
      <c r="B278" t="s">
        <v>2061</v>
      </c>
      <c r="C278" t="s">
        <v>2062</v>
      </c>
    </row>
    <row r="279" spans="1:3" x14ac:dyDescent="0.3">
      <c r="A279" t="s">
        <v>218</v>
      </c>
      <c r="B279" t="s">
        <v>1760</v>
      </c>
      <c r="C279" t="s">
        <v>878</v>
      </c>
    </row>
    <row r="280" spans="1:3" x14ac:dyDescent="0.3">
      <c r="A280" t="s">
        <v>573</v>
      </c>
      <c r="B280" t="s">
        <v>1760</v>
      </c>
      <c r="C280" t="s">
        <v>878</v>
      </c>
    </row>
    <row r="281" spans="1:3" x14ac:dyDescent="0.3">
      <c r="A281" t="s">
        <v>380</v>
      </c>
      <c r="B281" t="s">
        <v>1760</v>
      </c>
      <c r="C281" t="s">
        <v>878</v>
      </c>
    </row>
    <row r="282" spans="1:3" x14ac:dyDescent="0.3">
      <c r="A282" t="s">
        <v>65</v>
      </c>
      <c r="B282" t="s">
        <v>1760</v>
      </c>
      <c r="C282" t="s">
        <v>878</v>
      </c>
    </row>
    <row r="283" spans="1:3" x14ac:dyDescent="0.3">
      <c r="A283" t="s">
        <v>117</v>
      </c>
      <c r="B283" t="s">
        <v>1760</v>
      </c>
      <c r="C283" t="s">
        <v>878</v>
      </c>
    </row>
    <row r="284" spans="1:3" x14ac:dyDescent="0.3">
      <c r="A284" t="s">
        <v>312</v>
      </c>
      <c r="B284" t="s">
        <v>1760</v>
      </c>
      <c r="C284" t="s">
        <v>878</v>
      </c>
    </row>
    <row r="285" spans="1:3" x14ac:dyDescent="0.3">
      <c r="A285" t="s">
        <v>67</v>
      </c>
      <c r="B285" t="s">
        <v>1760</v>
      </c>
      <c r="C285" t="s">
        <v>878</v>
      </c>
    </row>
    <row r="286" spans="1:3" x14ac:dyDescent="0.3">
      <c r="A286" t="s">
        <v>118</v>
      </c>
      <c r="B286" t="s">
        <v>1760</v>
      </c>
      <c r="C286" t="s">
        <v>878</v>
      </c>
    </row>
    <row r="287" spans="1:3" x14ac:dyDescent="0.3">
      <c r="A287" t="s">
        <v>381</v>
      </c>
      <c r="B287" t="s">
        <v>1760</v>
      </c>
      <c r="C287" t="s">
        <v>878</v>
      </c>
    </row>
    <row r="288" spans="1:3" x14ac:dyDescent="0.3">
      <c r="A288" t="s">
        <v>220</v>
      </c>
      <c r="B288" t="s">
        <v>1760</v>
      </c>
      <c r="C288" t="s">
        <v>878</v>
      </c>
    </row>
    <row r="289" spans="1:3" x14ac:dyDescent="0.3">
      <c r="A289" t="s">
        <v>677</v>
      </c>
      <c r="B289" t="s">
        <v>1760</v>
      </c>
      <c r="C289" t="s">
        <v>878</v>
      </c>
    </row>
    <row r="290" spans="1:3" x14ac:dyDescent="0.3">
      <c r="A290" t="s">
        <v>144</v>
      </c>
      <c r="B290" t="s">
        <v>1760</v>
      </c>
      <c r="C290" t="s">
        <v>878</v>
      </c>
    </row>
    <row r="291" spans="1:3" x14ac:dyDescent="0.3">
      <c r="A291" t="s">
        <v>720</v>
      </c>
      <c r="B291" t="s">
        <v>1760</v>
      </c>
      <c r="C291" t="s">
        <v>878</v>
      </c>
    </row>
    <row r="292" spans="1:3" x14ac:dyDescent="0.3">
      <c r="A292" t="s">
        <v>645</v>
      </c>
      <c r="B292" t="s">
        <v>1760</v>
      </c>
      <c r="C292" t="s">
        <v>878</v>
      </c>
    </row>
    <row r="293" spans="1:3" x14ac:dyDescent="0.3">
      <c r="A293" t="s">
        <v>724</v>
      </c>
      <c r="B293" t="s">
        <v>1760</v>
      </c>
      <c r="C293" t="s">
        <v>878</v>
      </c>
    </row>
    <row r="294" spans="1:3" x14ac:dyDescent="0.3">
      <c r="A294" t="s">
        <v>716</v>
      </c>
      <c r="B294" t="s">
        <v>1760</v>
      </c>
      <c r="C294" t="s">
        <v>878</v>
      </c>
    </row>
    <row r="295" spans="1:3" x14ac:dyDescent="0.3">
      <c r="A295" t="s">
        <v>728</v>
      </c>
      <c r="B295" t="s">
        <v>1760</v>
      </c>
      <c r="C295" t="s">
        <v>878</v>
      </c>
    </row>
    <row r="296" spans="1:3" x14ac:dyDescent="0.3">
      <c r="A296" t="s">
        <v>732</v>
      </c>
      <c r="B296" t="s">
        <v>1760</v>
      </c>
      <c r="C296" t="s">
        <v>878</v>
      </c>
    </row>
    <row r="297" spans="1:3" x14ac:dyDescent="0.3">
      <c r="A297" t="s">
        <v>146</v>
      </c>
      <c r="B297" t="s">
        <v>2044</v>
      </c>
      <c r="C297" t="s">
        <v>2045</v>
      </c>
    </row>
    <row r="298" spans="1:3" x14ac:dyDescent="0.3">
      <c r="A298" t="s">
        <v>628</v>
      </c>
      <c r="B298" t="s">
        <v>1760</v>
      </c>
      <c r="C298" t="s">
        <v>878</v>
      </c>
    </row>
    <row r="299" spans="1:3" x14ac:dyDescent="0.3">
      <c r="A299" t="s">
        <v>630</v>
      </c>
      <c r="B299" t="s">
        <v>1760</v>
      </c>
      <c r="C299" t="s">
        <v>878</v>
      </c>
    </row>
    <row r="300" spans="1:3" x14ac:dyDescent="0.3">
      <c r="A300" t="s">
        <v>632</v>
      </c>
      <c r="B300" t="s">
        <v>1760</v>
      </c>
      <c r="C300" t="s">
        <v>878</v>
      </c>
    </row>
    <row r="301" spans="1:3" x14ac:dyDescent="0.3">
      <c r="A301" t="s">
        <v>634</v>
      </c>
      <c r="B301" t="s">
        <v>1760</v>
      </c>
      <c r="C301" t="s">
        <v>878</v>
      </c>
    </row>
    <row r="302" spans="1:3" x14ac:dyDescent="0.3">
      <c r="A302" t="s">
        <v>641</v>
      </c>
      <c r="B302" t="s">
        <v>1760</v>
      </c>
      <c r="C302" t="s">
        <v>878</v>
      </c>
    </row>
    <row r="303" spans="1:3" x14ac:dyDescent="0.3">
      <c r="A303" t="s">
        <v>643</v>
      </c>
      <c r="B303" t="s">
        <v>1760</v>
      </c>
      <c r="C303" t="s">
        <v>878</v>
      </c>
    </row>
    <row r="304" spans="1:3" x14ac:dyDescent="0.3">
      <c r="A304" t="s">
        <v>678</v>
      </c>
      <c r="B304" t="s">
        <v>1760</v>
      </c>
      <c r="C304" t="s">
        <v>878</v>
      </c>
    </row>
    <row r="305" spans="1:3" x14ac:dyDescent="0.3">
      <c r="A305" t="s">
        <v>679</v>
      </c>
      <c r="B305" t="s">
        <v>1760</v>
      </c>
      <c r="C305" t="s">
        <v>878</v>
      </c>
    </row>
    <row r="306" spans="1:3" x14ac:dyDescent="0.3">
      <c r="A306" t="s">
        <v>22</v>
      </c>
      <c r="B306" t="s">
        <v>1760</v>
      </c>
      <c r="C306" t="s">
        <v>878</v>
      </c>
    </row>
    <row r="307" spans="1:3" x14ac:dyDescent="0.3">
      <c r="A307" t="s">
        <v>578</v>
      </c>
      <c r="B307" t="s">
        <v>1760</v>
      </c>
      <c r="C307" t="s">
        <v>878</v>
      </c>
    </row>
    <row r="308" spans="1:3" x14ac:dyDescent="0.3">
      <c r="A308" t="s">
        <v>506</v>
      </c>
      <c r="B308" t="s">
        <v>1760</v>
      </c>
      <c r="C308" t="s">
        <v>878</v>
      </c>
    </row>
    <row r="309" spans="1:3" x14ac:dyDescent="0.3">
      <c r="A309" t="s">
        <v>530</v>
      </c>
      <c r="B309" t="s">
        <v>1760</v>
      </c>
      <c r="C309" t="s">
        <v>878</v>
      </c>
    </row>
    <row r="310" spans="1:3" x14ac:dyDescent="0.3">
      <c r="A310" t="s">
        <v>531</v>
      </c>
      <c r="B310" t="s">
        <v>1760</v>
      </c>
      <c r="C310" t="s">
        <v>878</v>
      </c>
    </row>
    <row r="311" spans="1:3" x14ac:dyDescent="0.3">
      <c r="A311" t="s">
        <v>533</v>
      </c>
      <c r="B311" t="s">
        <v>1760</v>
      </c>
      <c r="C311" t="s">
        <v>878</v>
      </c>
    </row>
    <row r="312" spans="1:3" x14ac:dyDescent="0.3">
      <c r="A312" t="s">
        <v>535</v>
      </c>
      <c r="B312" t="s">
        <v>1760</v>
      </c>
      <c r="C312" t="s">
        <v>878</v>
      </c>
    </row>
    <row r="313" spans="1:3" x14ac:dyDescent="0.3">
      <c r="A313" t="s">
        <v>537</v>
      </c>
      <c r="B313" t="s">
        <v>1760</v>
      </c>
      <c r="C313" t="s">
        <v>878</v>
      </c>
    </row>
    <row r="314" spans="1:3" x14ac:dyDescent="0.3">
      <c r="A314" t="s">
        <v>636</v>
      </c>
      <c r="B314" t="s">
        <v>1760</v>
      </c>
      <c r="C314" t="s">
        <v>878</v>
      </c>
    </row>
    <row r="315" spans="1:3" x14ac:dyDescent="0.3">
      <c r="A315" t="s">
        <v>646</v>
      </c>
      <c r="B315" t="s">
        <v>1760</v>
      </c>
      <c r="C315" t="s">
        <v>878</v>
      </c>
    </row>
    <row r="316" spans="1:3" x14ac:dyDescent="0.3">
      <c r="A316" t="s">
        <v>647</v>
      </c>
      <c r="B316" t="s">
        <v>1760</v>
      </c>
      <c r="C316" t="s">
        <v>878</v>
      </c>
    </row>
    <row r="317" spans="1:3" x14ac:dyDescent="0.3">
      <c r="A317" t="s">
        <v>120</v>
      </c>
      <c r="B317" t="s">
        <v>1760</v>
      </c>
      <c r="C317" t="s">
        <v>878</v>
      </c>
    </row>
    <row r="318" spans="1:3" x14ac:dyDescent="0.3">
      <c r="A318" t="s">
        <v>539</v>
      </c>
      <c r="B318" t="s">
        <v>1760</v>
      </c>
      <c r="C318" t="s">
        <v>878</v>
      </c>
    </row>
    <row r="319" spans="1:3" x14ac:dyDescent="0.3">
      <c r="A319" t="s">
        <v>524</v>
      </c>
      <c r="B319" t="s">
        <v>1760</v>
      </c>
      <c r="C319" t="s">
        <v>878</v>
      </c>
    </row>
    <row r="320" spans="1:3" x14ac:dyDescent="0.3">
      <c r="A320" t="s">
        <v>24</v>
      </c>
      <c r="B320" t="s">
        <v>1760</v>
      </c>
      <c r="C320" t="s">
        <v>878</v>
      </c>
    </row>
    <row r="321" spans="1:3" x14ac:dyDescent="0.3">
      <c r="A321" t="s">
        <v>26</v>
      </c>
      <c r="B321" t="s">
        <v>1760</v>
      </c>
      <c r="C321" t="s">
        <v>878</v>
      </c>
    </row>
    <row r="322" spans="1:3" x14ac:dyDescent="0.3">
      <c r="A322" t="s">
        <v>28</v>
      </c>
      <c r="B322" t="s">
        <v>1760</v>
      </c>
      <c r="C322" t="s">
        <v>878</v>
      </c>
    </row>
    <row r="323" spans="1:3" x14ac:dyDescent="0.3">
      <c r="A323" t="s">
        <v>30</v>
      </c>
      <c r="B323" t="s">
        <v>1760</v>
      </c>
      <c r="C323" t="s">
        <v>878</v>
      </c>
    </row>
    <row r="324" spans="1:3" x14ac:dyDescent="0.3">
      <c r="A324" t="s">
        <v>340</v>
      </c>
      <c r="B324" t="s">
        <v>1760</v>
      </c>
      <c r="C324" t="s">
        <v>878</v>
      </c>
    </row>
    <row r="325" spans="1:3" x14ac:dyDescent="0.3">
      <c r="A325" t="s">
        <v>45</v>
      </c>
      <c r="B325" t="s">
        <v>1760</v>
      </c>
      <c r="C325" t="s">
        <v>878</v>
      </c>
    </row>
    <row r="326" spans="1:3" x14ac:dyDescent="0.3">
      <c r="A326" t="s">
        <v>47</v>
      </c>
      <c r="B326" t="s">
        <v>1760</v>
      </c>
      <c r="C326" t="s">
        <v>878</v>
      </c>
    </row>
    <row r="327" spans="1:3" x14ac:dyDescent="0.3">
      <c r="A327" t="s">
        <v>223</v>
      </c>
      <c r="B327" t="s">
        <v>1707</v>
      </c>
      <c r="C327" t="s">
        <v>1708</v>
      </c>
    </row>
    <row r="328" spans="1:3" x14ac:dyDescent="0.3">
      <c r="A328" t="s">
        <v>221</v>
      </c>
      <c r="B328" t="s">
        <v>1760</v>
      </c>
      <c r="C328" t="s">
        <v>878</v>
      </c>
    </row>
    <row r="329" spans="1:3" x14ac:dyDescent="0.3">
      <c r="A329" t="s">
        <v>225</v>
      </c>
      <c r="B329" t="s">
        <v>1760</v>
      </c>
      <c r="C329" t="s">
        <v>878</v>
      </c>
    </row>
    <row r="330" spans="1:3" x14ac:dyDescent="0.3">
      <c r="A330" t="s">
        <v>328</v>
      </c>
      <c r="B330" t="s">
        <v>1760</v>
      </c>
      <c r="C330" t="s">
        <v>878</v>
      </c>
    </row>
    <row r="331" spans="1:3" x14ac:dyDescent="0.3">
      <c r="A331" t="s">
        <v>122</v>
      </c>
      <c r="B331" t="s">
        <v>1760</v>
      </c>
      <c r="C331" t="s">
        <v>878</v>
      </c>
    </row>
    <row r="332" spans="1:3" x14ac:dyDescent="0.3">
      <c r="A332" t="s">
        <v>227</v>
      </c>
      <c r="B332" t="s">
        <v>1760</v>
      </c>
      <c r="C332" t="s">
        <v>878</v>
      </c>
    </row>
    <row r="333" spans="1:3" x14ac:dyDescent="0.3">
      <c r="A333" t="s">
        <v>702</v>
      </c>
      <c r="B333" t="s">
        <v>1760</v>
      </c>
      <c r="C333" t="s">
        <v>878</v>
      </c>
    </row>
    <row r="334" spans="1:3" x14ac:dyDescent="0.3">
      <c r="A334" t="s">
        <v>496</v>
      </c>
      <c r="B334" t="s">
        <v>1760</v>
      </c>
      <c r="C334" t="s">
        <v>878</v>
      </c>
    </row>
    <row r="335" spans="1:3" x14ac:dyDescent="0.3">
      <c r="A335" t="s">
        <v>427</v>
      </c>
      <c r="B335" t="s">
        <v>1760</v>
      </c>
      <c r="C335" t="s">
        <v>878</v>
      </c>
    </row>
    <row r="336" spans="1:3" x14ac:dyDescent="0.3">
      <c r="A336" t="s">
        <v>429</v>
      </c>
      <c r="B336" t="s">
        <v>1760</v>
      </c>
      <c r="C336" t="s">
        <v>878</v>
      </c>
    </row>
    <row r="337" spans="1:3" x14ac:dyDescent="0.3">
      <c r="A337" t="s">
        <v>228</v>
      </c>
      <c r="B337" t="s">
        <v>1707</v>
      </c>
      <c r="C337" t="s">
        <v>1708</v>
      </c>
    </row>
    <row r="338" spans="1:3" x14ac:dyDescent="0.3">
      <c r="A338" t="s">
        <v>230</v>
      </c>
      <c r="B338" t="s">
        <v>1707</v>
      </c>
      <c r="C338" t="s">
        <v>1708</v>
      </c>
    </row>
    <row r="339" spans="1:3" x14ac:dyDescent="0.3">
      <c r="A339" t="s">
        <v>382</v>
      </c>
      <c r="B339" t="s">
        <v>1707</v>
      </c>
      <c r="C339" t="s">
        <v>1708</v>
      </c>
    </row>
    <row r="340" spans="1:3" x14ac:dyDescent="0.3">
      <c r="A340" t="s">
        <v>486</v>
      </c>
      <c r="B340" t="s">
        <v>1760</v>
      </c>
      <c r="C340" t="s">
        <v>878</v>
      </c>
    </row>
    <row r="341" spans="1:3" x14ac:dyDescent="0.3">
      <c r="A341" t="s">
        <v>232</v>
      </c>
      <c r="B341" t="s">
        <v>1760</v>
      </c>
      <c r="C341" t="s">
        <v>878</v>
      </c>
    </row>
    <row r="342" spans="1:3" x14ac:dyDescent="0.3">
      <c r="A342" t="s">
        <v>704</v>
      </c>
      <c r="B342" t="s">
        <v>1760</v>
      </c>
      <c r="C342" t="s">
        <v>878</v>
      </c>
    </row>
    <row r="343" spans="1:3" x14ac:dyDescent="0.3">
      <c r="A343" t="s">
        <v>705</v>
      </c>
      <c r="B343" t="s">
        <v>1760</v>
      </c>
      <c r="C343" t="s">
        <v>878</v>
      </c>
    </row>
    <row r="344" spans="1:3" x14ac:dyDescent="0.3">
      <c r="A344" t="s">
        <v>408</v>
      </c>
      <c r="B344" t="s">
        <v>1760</v>
      </c>
      <c r="C344" t="s">
        <v>878</v>
      </c>
    </row>
    <row r="345" spans="1:3" x14ac:dyDescent="0.3">
      <c r="A345" t="s">
        <v>431</v>
      </c>
      <c r="B345" t="s">
        <v>1760</v>
      </c>
      <c r="C345" t="s">
        <v>878</v>
      </c>
    </row>
    <row r="346" spans="1:3" x14ac:dyDescent="0.3">
      <c r="A346" t="s">
        <v>575</v>
      </c>
      <c r="B346" t="s">
        <v>1760</v>
      </c>
      <c r="C346" t="s">
        <v>878</v>
      </c>
    </row>
    <row r="347" spans="1:3" x14ac:dyDescent="0.3">
      <c r="A347" t="s">
        <v>234</v>
      </c>
      <c r="B347" t="s">
        <v>1760</v>
      </c>
      <c r="C347" t="s">
        <v>878</v>
      </c>
    </row>
    <row r="348" spans="1:3" x14ac:dyDescent="0.3">
      <c r="A348" t="s">
        <v>362</v>
      </c>
      <c r="B348" t="s">
        <v>1760</v>
      </c>
      <c r="C348" t="s">
        <v>878</v>
      </c>
    </row>
    <row r="349" spans="1:3" x14ac:dyDescent="0.3">
      <c r="A349" t="s">
        <v>453</v>
      </c>
      <c r="B349" t="s">
        <v>1760</v>
      </c>
      <c r="C349" t="s">
        <v>878</v>
      </c>
    </row>
    <row r="350" spans="1:3" x14ac:dyDescent="0.3">
      <c r="A350" t="s">
        <v>546</v>
      </c>
      <c r="B350" t="s">
        <v>1760</v>
      </c>
      <c r="C350" t="s">
        <v>878</v>
      </c>
    </row>
    <row r="351" spans="1:3" x14ac:dyDescent="0.3">
      <c r="A351" t="s">
        <v>526</v>
      </c>
      <c r="B351" t="s">
        <v>1760</v>
      </c>
      <c r="C351" t="s">
        <v>878</v>
      </c>
    </row>
    <row r="352" spans="1:3" x14ac:dyDescent="0.3">
      <c r="A352" t="s">
        <v>638</v>
      </c>
      <c r="B352" t="s">
        <v>1760</v>
      </c>
      <c r="C352" t="s">
        <v>878</v>
      </c>
    </row>
    <row r="353" spans="1:3" x14ac:dyDescent="0.3">
      <c r="A353" t="s">
        <v>616</v>
      </c>
      <c r="B353" t="s">
        <v>1760</v>
      </c>
      <c r="C353" t="s">
        <v>878</v>
      </c>
    </row>
    <row r="354" spans="1:3" x14ac:dyDescent="0.3">
      <c r="A354" t="s">
        <v>497</v>
      </c>
      <c r="B354" t="s">
        <v>1760</v>
      </c>
      <c r="C354" t="s">
        <v>878</v>
      </c>
    </row>
    <row r="355" spans="1:3" x14ac:dyDescent="0.3">
      <c r="A355" t="s">
        <v>707</v>
      </c>
      <c r="B355" t="s">
        <v>1760</v>
      </c>
      <c r="C355" t="s">
        <v>878</v>
      </c>
    </row>
    <row r="356" spans="1:3" x14ac:dyDescent="0.3">
      <c r="A356" t="s">
        <v>410</v>
      </c>
      <c r="B356" t="s">
        <v>1760</v>
      </c>
      <c r="C356" t="s">
        <v>878</v>
      </c>
    </row>
    <row r="357" spans="1:3" x14ac:dyDescent="0.3">
      <c r="A357" t="s">
        <v>580</v>
      </c>
      <c r="B357" t="s">
        <v>1760</v>
      </c>
      <c r="C357" t="s">
        <v>878</v>
      </c>
    </row>
    <row r="358" spans="1:3" x14ac:dyDescent="0.3">
      <c r="A358" t="s">
        <v>689</v>
      </c>
      <c r="B358" t="s">
        <v>1760</v>
      </c>
      <c r="C358" t="s">
        <v>878</v>
      </c>
    </row>
    <row r="359" spans="1:3" x14ac:dyDescent="0.3">
      <c r="A359" t="s">
        <v>570</v>
      </c>
      <c r="B359" t="s">
        <v>1760</v>
      </c>
      <c r="C359" t="s">
        <v>878</v>
      </c>
    </row>
    <row r="360" spans="1:3" x14ac:dyDescent="0.3">
      <c r="A360" t="s">
        <v>124</v>
      </c>
      <c r="B360" t="s">
        <v>1760</v>
      </c>
      <c r="C360" t="s">
        <v>878</v>
      </c>
    </row>
    <row r="361" spans="1:3" x14ac:dyDescent="0.3">
      <c r="A361" t="s">
        <v>49</v>
      </c>
      <c r="B361" t="s">
        <v>2110</v>
      </c>
      <c r="C361" t="s">
        <v>2111</v>
      </c>
    </row>
    <row r="362" spans="1:3" x14ac:dyDescent="0.3">
      <c r="A362" t="s">
        <v>709</v>
      </c>
      <c r="B362" t="s">
        <v>1760</v>
      </c>
      <c r="C362" t="s">
        <v>878</v>
      </c>
    </row>
    <row r="363" spans="1:3" x14ac:dyDescent="0.3">
      <c r="A363" t="s">
        <v>710</v>
      </c>
      <c r="B363" t="s">
        <v>1760</v>
      </c>
      <c r="C363" t="s">
        <v>878</v>
      </c>
    </row>
    <row r="364" spans="1:3" x14ac:dyDescent="0.3">
      <c r="A364" t="s">
        <v>412</v>
      </c>
      <c r="B364" t="s">
        <v>1760</v>
      </c>
      <c r="C364" t="s">
        <v>878</v>
      </c>
    </row>
    <row r="365" spans="1:3" x14ac:dyDescent="0.3">
      <c r="A365" t="s">
        <v>126</v>
      </c>
      <c r="B365" t="s">
        <v>1760</v>
      </c>
      <c r="C365" t="s">
        <v>878</v>
      </c>
    </row>
    <row r="366" spans="1:3" x14ac:dyDescent="0.3">
      <c r="A366" t="s">
        <v>712</v>
      </c>
      <c r="B366" t="s">
        <v>1760</v>
      </c>
      <c r="C366" t="s">
        <v>878</v>
      </c>
    </row>
    <row r="367" spans="1:3" x14ac:dyDescent="0.3">
      <c r="A367" t="s">
        <v>128</v>
      </c>
      <c r="B367" t="s">
        <v>1760</v>
      </c>
      <c r="C367" t="s">
        <v>878</v>
      </c>
    </row>
    <row r="368" spans="1:3" x14ac:dyDescent="0.3">
      <c r="A368" t="s">
        <v>590</v>
      </c>
      <c r="B368" t="s">
        <v>1707</v>
      </c>
      <c r="C368" t="s">
        <v>1708</v>
      </c>
    </row>
    <row r="369" spans="1:3" x14ac:dyDescent="0.3">
      <c r="A369" t="s">
        <v>584</v>
      </c>
      <c r="B369" t="s">
        <v>1760</v>
      </c>
      <c r="C369" t="s">
        <v>878</v>
      </c>
    </row>
    <row r="370" spans="1:3" x14ac:dyDescent="0.3">
      <c r="A370" t="s">
        <v>586</v>
      </c>
      <c r="B370" t="s">
        <v>1760</v>
      </c>
      <c r="C370" t="s">
        <v>878</v>
      </c>
    </row>
    <row r="371" spans="1:3" x14ac:dyDescent="0.3">
      <c r="A371" t="s">
        <v>588</v>
      </c>
      <c r="B371" t="s">
        <v>1760</v>
      </c>
      <c r="C371" t="s">
        <v>878</v>
      </c>
    </row>
    <row r="372" spans="1:3" x14ac:dyDescent="0.3">
      <c r="A372" t="s">
        <v>589</v>
      </c>
      <c r="B372" t="s">
        <v>1760</v>
      </c>
      <c r="C372" t="s">
        <v>878</v>
      </c>
    </row>
    <row r="373" spans="1:3" x14ac:dyDescent="0.3">
      <c r="A373" t="s">
        <v>592</v>
      </c>
      <c r="B373" t="s">
        <v>1760</v>
      </c>
      <c r="C373" t="s">
        <v>878</v>
      </c>
    </row>
    <row r="374" spans="1:3" x14ac:dyDescent="0.3">
      <c r="A374" t="s">
        <v>594</v>
      </c>
      <c r="B374" t="s">
        <v>1760</v>
      </c>
      <c r="C374" t="s">
        <v>878</v>
      </c>
    </row>
    <row r="375" spans="1:3" x14ac:dyDescent="0.3">
      <c r="A375" t="s">
        <v>596</v>
      </c>
      <c r="B375" t="s">
        <v>1760</v>
      </c>
      <c r="C375" t="s">
        <v>878</v>
      </c>
    </row>
    <row r="376" spans="1:3" x14ac:dyDescent="0.3">
      <c r="A376" t="s">
        <v>597</v>
      </c>
      <c r="B376" t="s">
        <v>2063</v>
      </c>
      <c r="C376" t="s">
        <v>2064</v>
      </c>
    </row>
    <row r="377" spans="1:3" x14ac:dyDescent="0.3">
      <c r="A377" t="s">
        <v>599</v>
      </c>
      <c r="B377" t="s">
        <v>2063</v>
      </c>
      <c r="C377" t="s">
        <v>2064</v>
      </c>
    </row>
    <row r="378" spans="1:3" x14ac:dyDescent="0.3">
      <c r="A378" t="s">
        <v>607</v>
      </c>
      <c r="B378" t="s">
        <v>1707</v>
      </c>
      <c r="C378" t="s">
        <v>1708</v>
      </c>
    </row>
    <row r="379" spans="1:3" x14ac:dyDescent="0.3">
      <c r="A379" t="s">
        <v>601</v>
      </c>
      <c r="B379" t="s">
        <v>1760</v>
      </c>
      <c r="C379" t="s">
        <v>878</v>
      </c>
    </row>
    <row r="380" spans="1:3" x14ac:dyDescent="0.3">
      <c r="A380" t="s">
        <v>603</v>
      </c>
      <c r="B380" t="s">
        <v>1760</v>
      </c>
      <c r="C380" t="s">
        <v>878</v>
      </c>
    </row>
    <row r="381" spans="1:3" x14ac:dyDescent="0.3">
      <c r="A381" t="s">
        <v>604</v>
      </c>
      <c r="B381" t="s">
        <v>1760</v>
      </c>
      <c r="C381" t="s">
        <v>878</v>
      </c>
    </row>
    <row r="382" spans="1:3" x14ac:dyDescent="0.3">
      <c r="A382" t="s">
        <v>605</v>
      </c>
      <c r="B382" t="s">
        <v>2063</v>
      </c>
      <c r="C382" t="s">
        <v>2064</v>
      </c>
    </row>
    <row r="383" spans="1:3" x14ac:dyDescent="0.3">
      <c r="A383" t="s">
        <v>130</v>
      </c>
      <c r="B383" t="s">
        <v>1760</v>
      </c>
      <c r="C383" t="s">
        <v>878</v>
      </c>
    </row>
    <row r="384" spans="1:3" x14ac:dyDescent="0.3">
      <c r="A384" t="s">
        <v>132</v>
      </c>
      <c r="B384" t="s">
        <v>1760</v>
      </c>
      <c r="C384" t="s">
        <v>878</v>
      </c>
    </row>
    <row r="385" spans="1:3" x14ac:dyDescent="0.3">
      <c r="A385" t="s">
        <v>740</v>
      </c>
      <c r="B385" t="s">
        <v>1760</v>
      </c>
      <c r="C385" t="s">
        <v>878</v>
      </c>
    </row>
    <row r="386" spans="1:3" x14ac:dyDescent="0.3">
      <c r="A386" t="s">
        <v>150</v>
      </c>
      <c r="B386" t="s">
        <v>1707</v>
      </c>
      <c r="C386" t="s">
        <v>1708</v>
      </c>
    </row>
    <row r="387" spans="1:3" x14ac:dyDescent="0.3">
      <c r="A387" t="s">
        <v>148</v>
      </c>
      <c r="B387" t="s">
        <v>2054</v>
      </c>
      <c r="C387" t="s">
        <v>2055</v>
      </c>
    </row>
    <row r="388" spans="1:3" x14ac:dyDescent="0.3">
      <c r="A388" t="s">
        <v>153</v>
      </c>
      <c r="B388" t="s">
        <v>1707</v>
      </c>
      <c r="C388" t="s">
        <v>1708</v>
      </c>
    </row>
    <row r="389" spans="1:3" x14ac:dyDescent="0.3">
      <c r="A389" t="s">
        <v>151</v>
      </c>
      <c r="B389" t="s">
        <v>2054</v>
      </c>
      <c r="C389" t="s">
        <v>2055</v>
      </c>
    </row>
  </sheetData>
  <autoFilter ref="A1:C389" xr:uid="{0CFE85EC-A064-4B27-BC23-6BE146AA413C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E378-3938-42AE-939E-B64A1977BCF3}">
  <dimension ref="A1:I54"/>
  <sheetViews>
    <sheetView tabSelected="1" topLeftCell="B1" zoomScale="70" zoomScaleNormal="70" workbookViewId="0">
      <selection activeCell="L47" sqref="L47"/>
    </sheetView>
  </sheetViews>
  <sheetFormatPr baseColWidth="10" defaultRowHeight="14.4" x14ac:dyDescent="0.3"/>
  <cols>
    <col min="1" max="1" width="0" hidden="1" customWidth="1"/>
    <col min="3" max="3" width="13.21875" customWidth="1"/>
    <col min="5" max="5" width="16.33203125" customWidth="1"/>
    <col min="6" max="6" width="22.21875" customWidth="1"/>
    <col min="7" max="7" width="21" customWidth="1"/>
    <col min="8" max="8" width="20" customWidth="1"/>
    <col min="9" max="9" width="20.21875" customWidth="1"/>
  </cols>
  <sheetData>
    <row r="1" spans="1:9" ht="41.4" customHeight="1" thickBot="1" x14ac:dyDescent="0.35">
      <c r="B1" s="152" t="s">
        <v>2161</v>
      </c>
      <c r="C1" s="153"/>
      <c r="D1" s="153"/>
      <c r="E1" s="153"/>
      <c r="F1" s="153"/>
      <c r="G1" s="153"/>
      <c r="H1" s="153"/>
      <c r="I1" s="154"/>
    </row>
    <row r="2" spans="1:9" ht="33.6" customHeight="1" thickBot="1" x14ac:dyDescent="0.35">
      <c r="B2" s="61"/>
      <c r="C2" s="62"/>
      <c r="D2" s="62"/>
      <c r="E2" s="62"/>
      <c r="F2" s="155" t="s">
        <v>2162</v>
      </c>
      <c r="G2" s="155"/>
      <c r="H2" s="155"/>
      <c r="I2" s="156"/>
    </row>
    <row r="3" spans="1:9" ht="30" customHeight="1" thickBot="1" x14ac:dyDescent="0.35">
      <c r="A3" t="s">
        <v>2163</v>
      </c>
      <c r="B3" s="63" t="s">
        <v>2164</v>
      </c>
      <c r="C3" s="63" t="s">
        <v>2165</v>
      </c>
      <c r="D3" s="157" t="s">
        <v>960</v>
      </c>
      <c r="E3" s="158"/>
      <c r="F3" s="63" t="s">
        <v>2166</v>
      </c>
      <c r="G3" s="64" t="s">
        <v>2167</v>
      </c>
      <c r="H3" s="64" t="s">
        <v>2168</v>
      </c>
      <c r="I3" s="64" t="s">
        <v>2169</v>
      </c>
    </row>
    <row r="4" spans="1:9" ht="61.8" customHeight="1" x14ac:dyDescent="0.3">
      <c r="A4">
        <v>6151</v>
      </c>
      <c r="B4" s="65">
        <v>1</v>
      </c>
      <c r="C4" s="83" t="s">
        <v>2170</v>
      </c>
      <c r="D4" s="146" t="s">
        <v>2171</v>
      </c>
      <c r="E4" s="147"/>
      <c r="F4" s="66">
        <f>SUM(G4:I4)</f>
        <v>149565404.81999999</v>
      </c>
      <c r="G4" s="67">
        <v>43425125.32</v>
      </c>
      <c r="H4" s="67">
        <v>67035966</v>
      </c>
      <c r="I4" s="67">
        <v>39104313.5</v>
      </c>
    </row>
    <row r="5" spans="1:9" ht="70.2" customHeight="1" x14ac:dyDescent="0.3">
      <c r="A5">
        <v>6151</v>
      </c>
      <c r="B5" s="68">
        <v>2</v>
      </c>
      <c r="C5" s="84" t="s">
        <v>2172</v>
      </c>
      <c r="D5" s="150" t="s">
        <v>2173</v>
      </c>
      <c r="E5" s="151"/>
      <c r="F5" s="66">
        <f t="shared" ref="F5:F14" si="0">SUM(G5:I5)</f>
        <v>198809104.53999999</v>
      </c>
      <c r="G5" s="66">
        <v>30880167.829999998</v>
      </c>
      <c r="H5" s="66">
        <v>106060381.08</v>
      </c>
      <c r="I5" s="66">
        <v>61868555.630000003</v>
      </c>
    </row>
    <row r="6" spans="1:9" ht="66" customHeight="1" x14ac:dyDescent="0.3">
      <c r="A6">
        <v>6121</v>
      </c>
      <c r="B6" s="65">
        <v>3</v>
      </c>
      <c r="C6" s="83" t="s">
        <v>2174</v>
      </c>
      <c r="D6" s="146" t="s">
        <v>2175</v>
      </c>
      <c r="E6" s="147"/>
      <c r="F6" s="67">
        <f t="shared" si="0"/>
        <v>69942043.780000001</v>
      </c>
      <c r="G6" s="67">
        <v>11003662.07</v>
      </c>
      <c r="H6" s="67">
        <v>37224241.079999998</v>
      </c>
      <c r="I6" s="67">
        <v>21714140.629999999</v>
      </c>
    </row>
    <row r="7" spans="1:9" ht="44.4" customHeight="1" x14ac:dyDescent="0.3">
      <c r="A7">
        <v>6121</v>
      </c>
      <c r="B7" s="65">
        <v>4</v>
      </c>
      <c r="C7" s="83" t="s">
        <v>2176</v>
      </c>
      <c r="D7" s="146" t="s">
        <v>2177</v>
      </c>
      <c r="E7" s="147"/>
      <c r="F7" s="67">
        <f t="shared" si="0"/>
        <v>99990737.799999997</v>
      </c>
      <c r="G7" s="67">
        <v>15920585.84</v>
      </c>
      <c r="H7" s="67">
        <v>53096938.079999998</v>
      </c>
      <c r="I7" s="67">
        <v>30973213.879999999</v>
      </c>
    </row>
    <row r="8" spans="1:9" ht="44.4" customHeight="1" x14ac:dyDescent="0.3">
      <c r="A8">
        <v>6121</v>
      </c>
      <c r="B8" s="65">
        <v>5</v>
      </c>
      <c r="C8" s="83" t="s">
        <v>2178</v>
      </c>
      <c r="D8" s="148" t="s">
        <v>2179</v>
      </c>
      <c r="E8" s="149"/>
      <c r="F8" s="67">
        <f t="shared" si="0"/>
        <v>64988825.909999996</v>
      </c>
      <c r="G8" s="67">
        <v>10670142.199999999</v>
      </c>
      <c r="H8" s="67">
        <v>34306537.079999998</v>
      </c>
      <c r="I8" s="67">
        <v>20012146.629999999</v>
      </c>
    </row>
    <row r="9" spans="1:9" ht="44.4" customHeight="1" x14ac:dyDescent="0.3">
      <c r="A9">
        <v>6131</v>
      </c>
      <c r="B9" s="65">
        <v>6</v>
      </c>
      <c r="C9" s="83" t="s">
        <v>2180</v>
      </c>
      <c r="D9" s="148" t="s">
        <v>2181</v>
      </c>
      <c r="E9" s="149"/>
      <c r="F9" s="67">
        <f t="shared" si="0"/>
        <v>49496927.560000002</v>
      </c>
      <c r="G9" s="67">
        <v>7340966.3600000003</v>
      </c>
      <c r="H9" s="67">
        <v>26624817.599999998</v>
      </c>
      <c r="I9" s="67">
        <v>15531143.599999998</v>
      </c>
    </row>
    <row r="10" spans="1:9" ht="44.4" customHeight="1" x14ac:dyDescent="0.3">
      <c r="A10">
        <v>6121</v>
      </c>
      <c r="B10" s="65">
        <v>7</v>
      </c>
      <c r="C10" s="83" t="s">
        <v>2182</v>
      </c>
      <c r="D10" s="148" t="s">
        <v>2183</v>
      </c>
      <c r="E10" s="149"/>
      <c r="F10" s="67">
        <f t="shared" si="0"/>
        <v>64789396.539999999</v>
      </c>
      <c r="G10" s="67">
        <v>10259586.35</v>
      </c>
      <c r="H10" s="67">
        <v>34439880.119999997</v>
      </c>
      <c r="I10" s="67">
        <v>20089930.07</v>
      </c>
    </row>
    <row r="11" spans="1:9" ht="61.8" customHeight="1" x14ac:dyDescent="0.3">
      <c r="A11">
        <v>6151</v>
      </c>
      <c r="B11" s="68">
        <v>8</v>
      </c>
      <c r="C11" s="84" t="s">
        <v>2184</v>
      </c>
      <c r="D11" s="150" t="s">
        <v>2185</v>
      </c>
      <c r="E11" s="151"/>
      <c r="F11" s="66">
        <f t="shared" si="0"/>
        <v>108749959.14</v>
      </c>
      <c r="G11" s="66">
        <v>32415209.73</v>
      </c>
      <c r="H11" s="66">
        <v>48211420.68</v>
      </c>
      <c r="I11" s="66">
        <v>28123328.73</v>
      </c>
    </row>
    <row r="12" spans="1:9" ht="44.4" customHeight="1" x14ac:dyDescent="0.3">
      <c r="A12">
        <v>6121</v>
      </c>
      <c r="B12" s="65">
        <v>9</v>
      </c>
      <c r="C12" s="83" t="s">
        <v>2186</v>
      </c>
      <c r="D12" s="148" t="s">
        <v>2179</v>
      </c>
      <c r="E12" s="149"/>
      <c r="F12" s="67">
        <f>SUM(G12:I12)</f>
        <v>119170453.88</v>
      </c>
      <c r="G12" s="67">
        <v>20397735.600000001</v>
      </c>
      <c r="H12" s="67">
        <v>62382769.439999998</v>
      </c>
      <c r="I12" s="67">
        <v>36389948.840000004</v>
      </c>
    </row>
    <row r="13" spans="1:9" ht="44.4" customHeight="1" x14ac:dyDescent="0.3">
      <c r="A13">
        <v>6151</v>
      </c>
      <c r="B13" s="65">
        <v>10</v>
      </c>
      <c r="C13" s="83" t="s">
        <v>2187</v>
      </c>
      <c r="D13" s="146" t="s">
        <v>2188</v>
      </c>
      <c r="E13" s="147"/>
      <c r="F13" s="66">
        <f t="shared" si="0"/>
        <v>109986516.50999999</v>
      </c>
      <c r="G13" s="69">
        <v>32603944.460000001</v>
      </c>
      <c r="H13" s="69">
        <v>48873203.399999999</v>
      </c>
      <c r="I13" s="69">
        <v>28509368.649999999</v>
      </c>
    </row>
    <row r="14" spans="1:9" ht="68.400000000000006" customHeight="1" x14ac:dyDescent="0.3">
      <c r="A14">
        <v>6121</v>
      </c>
      <c r="B14" s="65">
        <v>11</v>
      </c>
      <c r="C14" s="83" t="s">
        <v>2184</v>
      </c>
      <c r="D14" s="146" t="s">
        <v>2189</v>
      </c>
      <c r="E14" s="147"/>
      <c r="F14" s="67">
        <f t="shared" si="0"/>
        <v>99990149.200000003</v>
      </c>
      <c r="G14" s="69">
        <v>41213080.340000004</v>
      </c>
      <c r="H14" s="69">
        <v>37122359.280000001</v>
      </c>
      <c r="I14" s="69">
        <v>21654709.579999998</v>
      </c>
    </row>
    <row r="15" spans="1:9" ht="88.2" customHeight="1" x14ac:dyDescent="0.3">
      <c r="A15">
        <v>6131</v>
      </c>
      <c r="B15" s="65">
        <v>12</v>
      </c>
      <c r="C15" s="83" t="s">
        <v>2190</v>
      </c>
      <c r="D15" s="133" t="s">
        <v>2191</v>
      </c>
      <c r="E15" s="133"/>
      <c r="F15" s="70">
        <f>H15+G15+I15</f>
        <v>197411027.72416165</v>
      </c>
      <c r="G15" s="71">
        <v>71397681.909999996</v>
      </c>
      <c r="H15" s="71">
        <v>62845365.145540826</v>
      </c>
      <c r="I15" s="71">
        <v>63167980.668620825</v>
      </c>
    </row>
    <row r="16" spans="1:9" ht="93.6" customHeight="1" x14ac:dyDescent="0.3">
      <c r="A16">
        <v>6151</v>
      </c>
      <c r="B16" s="65">
        <v>13</v>
      </c>
      <c r="C16" s="85" t="s">
        <v>2187</v>
      </c>
      <c r="D16" s="136" t="s">
        <v>2221</v>
      </c>
      <c r="E16" s="136"/>
      <c r="F16" s="82">
        <v>50000000</v>
      </c>
      <c r="G16" s="82">
        <v>0</v>
      </c>
      <c r="H16" s="82">
        <v>23000000</v>
      </c>
      <c r="I16" s="82">
        <v>27000000</v>
      </c>
    </row>
    <row r="17" spans="1:9" ht="94.8" customHeight="1" x14ac:dyDescent="0.3">
      <c r="A17">
        <v>6151</v>
      </c>
      <c r="B17" s="65">
        <v>14</v>
      </c>
      <c r="C17" s="85" t="s">
        <v>2190</v>
      </c>
      <c r="D17" s="136" t="s">
        <v>2222</v>
      </c>
      <c r="E17" s="136"/>
      <c r="F17" s="82">
        <v>50000000</v>
      </c>
      <c r="G17" s="82">
        <v>0</v>
      </c>
      <c r="H17" s="82">
        <v>23000000</v>
      </c>
      <c r="I17" s="82">
        <v>27000000</v>
      </c>
    </row>
    <row r="18" spans="1:9" ht="124.2" customHeight="1" x14ac:dyDescent="0.3">
      <c r="A18">
        <v>6151</v>
      </c>
      <c r="B18" s="65">
        <v>15</v>
      </c>
      <c r="C18" s="85" t="s">
        <v>2190</v>
      </c>
      <c r="D18" s="136" t="s">
        <v>2223</v>
      </c>
      <c r="E18" s="136"/>
      <c r="F18" s="82">
        <v>45000000</v>
      </c>
      <c r="G18" s="82">
        <v>0</v>
      </c>
      <c r="H18" s="82">
        <v>20700000</v>
      </c>
      <c r="I18" s="82">
        <v>24300000</v>
      </c>
    </row>
    <row r="19" spans="1:9" ht="126.6" customHeight="1" x14ac:dyDescent="0.3">
      <c r="A19">
        <v>6151</v>
      </c>
      <c r="B19" s="65">
        <v>16</v>
      </c>
      <c r="C19" s="85" t="s">
        <v>2190</v>
      </c>
      <c r="D19" s="136" t="s">
        <v>2224</v>
      </c>
      <c r="E19" s="136"/>
      <c r="F19" s="82">
        <v>45000000</v>
      </c>
      <c r="G19" s="82">
        <v>0</v>
      </c>
      <c r="H19" s="82">
        <v>20700000</v>
      </c>
      <c r="I19" s="82">
        <v>24300000</v>
      </c>
    </row>
    <row r="20" spans="1:9" ht="115.2" customHeight="1" x14ac:dyDescent="0.3">
      <c r="A20">
        <v>6131</v>
      </c>
      <c r="B20" s="65">
        <v>17</v>
      </c>
      <c r="C20" s="85" t="s">
        <v>2229</v>
      </c>
      <c r="D20" s="136" t="s">
        <v>2225</v>
      </c>
      <c r="E20" s="136"/>
      <c r="F20" s="82">
        <v>70000000</v>
      </c>
      <c r="G20" s="82">
        <v>0</v>
      </c>
      <c r="H20" s="82">
        <v>41187400</v>
      </c>
      <c r="I20" s="82">
        <v>28812600</v>
      </c>
    </row>
    <row r="21" spans="1:9" ht="115.8" customHeight="1" x14ac:dyDescent="0.3">
      <c r="A21">
        <v>6151</v>
      </c>
      <c r="B21" s="65">
        <v>18</v>
      </c>
      <c r="C21" s="85" t="s">
        <v>2180</v>
      </c>
      <c r="D21" s="136" t="s">
        <v>2226</v>
      </c>
      <c r="E21" s="136"/>
      <c r="F21" s="82">
        <v>70000000</v>
      </c>
      <c r="G21" s="82">
        <v>0</v>
      </c>
      <c r="H21" s="82">
        <v>41187400</v>
      </c>
      <c r="I21" s="82">
        <v>28812600</v>
      </c>
    </row>
    <row r="22" spans="1:9" ht="85.8" customHeight="1" x14ac:dyDescent="0.3">
      <c r="A22">
        <v>6151</v>
      </c>
      <c r="B22" s="65">
        <v>19</v>
      </c>
      <c r="C22" s="85" t="s">
        <v>2230</v>
      </c>
      <c r="D22" s="136" t="s">
        <v>2227</v>
      </c>
      <c r="E22" s="136"/>
      <c r="F22" s="82">
        <v>115000000</v>
      </c>
      <c r="G22" s="82">
        <v>0</v>
      </c>
      <c r="H22" s="82">
        <v>52900000</v>
      </c>
      <c r="I22" s="82">
        <v>62100000</v>
      </c>
    </row>
    <row r="23" spans="1:9" ht="76.2" customHeight="1" x14ac:dyDescent="0.3">
      <c r="A23">
        <v>6131</v>
      </c>
      <c r="B23" s="65">
        <v>20</v>
      </c>
      <c r="C23" s="85" t="s">
        <v>2190</v>
      </c>
      <c r="D23" s="136" t="s">
        <v>2228</v>
      </c>
      <c r="E23" s="136"/>
      <c r="F23" s="82">
        <v>54300000</v>
      </c>
      <c r="G23" s="82">
        <v>0</v>
      </c>
      <c r="H23" s="82">
        <v>24978000</v>
      </c>
      <c r="I23" s="82">
        <v>29322000</v>
      </c>
    </row>
    <row r="24" spans="1:9" ht="19.2" hidden="1" customHeight="1" x14ac:dyDescent="0.3">
      <c r="B24" s="137" t="s">
        <v>2192</v>
      </c>
      <c r="C24" s="138"/>
      <c r="D24" s="138"/>
      <c r="E24" s="139"/>
      <c r="F24" s="79">
        <f>SUM(F4:F23)</f>
        <v>1832190547.4041617</v>
      </c>
      <c r="G24" s="79">
        <f>SUM(G4:G23)</f>
        <v>327527888.00999999</v>
      </c>
      <c r="H24" s="79">
        <f>SUM(H4:H23)</f>
        <v>865876678.98554075</v>
      </c>
      <c r="I24" s="79">
        <f>SUM(I4:I23)</f>
        <v>638785980.40862083</v>
      </c>
    </row>
    <row r="25" spans="1:9" x14ac:dyDescent="0.3">
      <c r="B25" s="72"/>
      <c r="C25" s="73"/>
      <c r="D25" s="73"/>
      <c r="E25" s="73"/>
      <c r="F25" s="73"/>
      <c r="G25" s="73"/>
      <c r="H25" s="73"/>
      <c r="I25" s="73"/>
    </row>
    <row r="26" spans="1:9" x14ac:dyDescent="0.3">
      <c r="B26" s="72"/>
      <c r="C26" s="73"/>
      <c r="D26" s="73"/>
      <c r="E26" s="73"/>
      <c r="F26" s="73"/>
      <c r="G26" s="73"/>
      <c r="H26" s="73"/>
      <c r="I26" s="73"/>
    </row>
    <row r="27" spans="1:9" ht="28.8" customHeight="1" x14ac:dyDescent="0.3">
      <c r="B27" s="140"/>
      <c r="C27" s="141"/>
      <c r="D27" s="141"/>
      <c r="E27" s="142" t="s">
        <v>2162</v>
      </c>
      <c r="F27" s="142"/>
      <c r="G27" s="142"/>
      <c r="H27" s="142"/>
      <c r="I27" s="142"/>
    </row>
    <row r="28" spans="1:9" ht="34.799999999999997" customHeight="1" x14ac:dyDescent="0.3">
      <c r="B28" s="143" t="s">
        <v>2193</v>
      </c>
      <c r="C28" s="144"/>
      <c r="D28" s="145"/>
      <c r="E28" s="74" t="s">
        <v>2166</v>
      </c>
      <c r="F28" s="75" t="s">
        <v>2194</v>
      </c>
      <c r="G28" s="75" t="s">
        <v>2167</v>
      </c>
      <c r="H28" s="75" t="s">
        <v>2168</v>
      </c>
      <c r="I28" s="75" t="s">
        <v>2169</v>
      </c>
    </row>
    <row r="29" spans="1:9" ht="76.8" customHeight="1" x14ac:dyDescent="0.3">
      <c r="A29">
        <v>3511</v>
      </c>
      <c r="B29" s="133" t="s">
        <v>2195</v>
      </c>
      <c r="C29" s="133"/>
      <c r="D29" s="133"/>
      <c r="E29" s="76">
        <v>85260000</v>
      </c>
      <c r="F29" s="76">
        <v>4872000</v>
      </c>
      <c r="G29" s="76">
        <v>29232000</v>
      </c>
      <c r="H29" s="76">
        <v>29232000</v>
      </c>
      <c r="I29" s="76">
        <v>21924000</v>
      </c>
    </row>
    <row r="30" spans="1:9" ht="61.2" customHeight="1" x14ac:dyDescent="0.3">
      <c r="A30">
        <v>3451</v>
      </c>
      <c r="B30" s="133" t="s">
        <v>2196</v>
      </c>
      <c r="C30" s="133"/>
      <c r="D30" s="133"/>
      <c r="E30" s="76">
        <v>24004255.43</v>
      </c>
      <c r="F30" s="77" t="s">
        <v>2197</v>
      </c>
      <c r="G30" s="76">
        <v>8109050.7599999998</v>
      </c>
      <c r="H30" s="76">
        <v>8732945.1600000001</v>
      </c>
      <c r="I30" s="76">
        <v>7162259.5099999998</v>
      </c>
    </row>
    <row r="31" spans="1:9" ht="61.2" customHeight="1" x14ac:dyDescent="0.3">
      <c r="A31">
        <v>1441</v>
      </c>
      <c r="B31" s="133" t="s">
        <v>2198</v>
      </c>
      <c r="C31" s="133"/>
      <c r="D31" s="133"/>
      <c r="E31" s="76">
        <v>22826544.640000001</v>
      </c>
      <c r="F31" s="77" t="s">
        <v>2197</v>
      </c>
      <c r="G31" s="76">
        <v>8306768.4900000002</v>
      </c>
      <c r="H31" s="76">
        <v>8306768.4900000002</v>
      </c>
      <c r="I31" s="76">
        <v>6213007.6699999999</v>
      </c>
    </row>
    <row r="32" spans="1:9" ht="61.2" customHeight="1" x14ac:dyDescent="0.3">
      <c r="A32">
        <v>1441</v>
      </c>
      <c r="B32" s="133" t="s">
        <v>2199</v>
      </c>
      <c r="C32" s="133"/>
      <c r="D32" s="133"/>
      <c r="E32" s="76">
        <v>37975658.75</v>
      </c>
      <c r="F32" s="77" t="s">
        <v>2197</v>
      </c>
      <c r="G32" s="76">
        <v>13356175.300000001</v>
      </c>
      <c r="H32" s="76">
        <v>13512339.82</v>
      </c>
      <c r="I32" s="76">
        <v>11107143.33</v>
      </c>
    </row>
    <row r="33" spans="1:9" ht="61.2" customHeight="1" x14ac:dyDescent="0.3">
      <c r="A33">
        <v>3361</v>
      </c>
      <c r="B33" s="133" t="s">
        <v>2200</v>
      </c>
      <c r="C33" s="133"/>
      <c r="D33" s="133"/>
      <c r="E33" s="76">
        <v>30000000</v>
      </c>
      <c r="F33" s="77" t="s">
        <v>2197</v>
      </c>
      <c r="G33" s="76">
        <v>10000000</v>
      </c>
      <c r="H33" s="76">
        <v>10000000</v>
      </c>
      <c r="I33" s="76">
        <v>10000000</v>
      </c>
    </row>
    <row r="34" spans="1:9" ht="61.2" customHeight="1" x14ac:dyDescent="0.3">
      <c r="A34">
        <v>5151</v>
      </c>
      <c r="B34" s="133" t="s">
        <v>2201</v>
      </c>
      <c r="C34" s="133"/>
      <c r="D34" s="133"/>
      <c r="E34" s="76">
        <v>41000000</v>
      </c>
      <c r="F34" s="77" t="s">
        <v>2197</v>
      </c>
      <c r="G34" s="76">
        <v>17000000</v>
      </c>
      <c r="H34" s="76">
        <v>17000000</v>
      </c>
      <c r="I34" s="76">
        <v>7000000</v>
      </c>
    </row>
    <row r="35" spans="1:9" ht="61.2" customHeight="1" x14ac:dyDescent="0.3">
      <c r="A35">
        <v>3251</v>
      </c>
      <c r="B35" s="133" t="s">
        <v>2202</v>
      </c>
      <c r="C35" s="133"/>
      <c r="D35" s="133"/>
      <c r="E35" s="76">
        <f t="shared" ref="E35:E40" si="1">SUM(G35:I35)</f>
        <v>90765702.200000003</v>
      </c>
      <c r="F35" s="77" t="s">
        <v>2197</v>
      </c>
      <c r="G35" s="76">
        <v>28168666.200000003</v>
      </c>
      <c r="H35" s="76">
        <v>37558221.600000001</v>
      </c>
      <c r="I35" s="76">
        <v>25038814.399999999</v>
      </c>
    </row>
    <row r="36" spans="1:9" ht="61.2" customHeight="1" x14ac:dyDescent="0.3">
      <c r="A36">
        <v>3251</v>
      </c>
      <c r="B36" s="133" t="s">
        <v>2203</v>
      </c>
      <c r="C36" s="133"/>
      <c r="D36" s="133"/>
      <c r="E36" s="76">
        <f t="shared" si="1"/>
        <v>14837896.5</v>
      </c>
      <c r="F36" s="77" t="s">
        <v>2197</v>
      </c>
      <c r="G36" s="76">
        <v>2374063.44</v>
      </c>
      <c r="H36" s="76">
        <v>7122190.3200000003</v>
      </c>
      <c r="I36" s="76">
        <v>5341642.74</v>
      </c>
    </row>
    <row r="37" spans="1:9" ht="61.2" customHeight="1" x14ac:dyDescent="0.3">
      <c r="A37">
        <v>3251</v>
      </c>
      <c r="B37" s="133" t="s">
        <v>2204</v>
      </c>
      <c r="C37" s="133"/>
      <c r="D37" s="133"/>
      <c r="E37" s="76">
        <f t="shared" si="1"/>
        <v>17000000</v>
      </c>
      <c r="F37" s="77" t="s">
        <v>2197</v>
      </c>
      <c r="G37" s="76">
        <v>5100000</v>
      </c>
      <c r="H37" s="76">
        <v>6800000</v>
      </c>
      <c r="I37" s="76">
        <v>5100000</v>
      </c>
    </row>
    <row r="38" spans="1:9" ht="61.2" customHeight="1" x14ac:dyDescent="0.3">
      <c r="A38">
        <v>3251</v>
      </c>
      <c r="B38" s="133" t="s">
        <v>2205</v>
      </c>
      <c r="C38" s="133"/>
      <c r="D38" s="133"/>
      <c r="E38" s="76">
        <f t="shared" si="1"/>
        <v>185000000</v>
      </c>
      <c r="F38" s="77" t="s">
        <v>2197</v>
      </c>
      <c r="G38" s="76">
        <v>70000000</v>
      </c>
      <c r="H38" s="76">
        <v>70000000</v>
      </c>
      <c r="I38" s="76">
        <v>45000000</v>
      </c>
    </row>
    <row r="39" spans="1:9" ht="61.2" customHeight="1" x14ac:dyDescent="0.3">
      <c r="A39">
        <v>3261</v>
      </c>
      <c r="B39" s="133" t="s">
        <v>2206</v>
      </c>
      <c r="C39" s="133"/>
      <c r="D39" s="133"/>
      <c r="E39" s="76">
        <f t="shared" si="1"/>
        <v>256600000</v>
      </c>
      <c r="F39" s="77" t="s">
        <v>2197</v>
      </c>
      <c r="G39" s="76">
        <v>64100000</v>
      </c>
      <c r="H39" s="76">
        <v>110000000</v>
      </c>
      <c r="I39" s="76">
        <v>82500000</v>
      </c>
    </row>
    <row r="40" spans="1:9" ht="61.2" customHeight="1" x14ac:dyDescent="0.3">
      <c r="A40">
        <v>3231</v>
      </c>
      <c r="B40" s="133" t="s">
        <v>2207</v>
      </c>
      <c r="C40" s="133"/>
      <c r="D40" s="133"/>
      <c r="E40" s="76">
        <f t="shared" si="1"/>
        <v>84000000</v>
      </c>
      <c r="F40" s="77" t="s">
        <v>2197</v>
      </c>
      <c r="G40" s="76">
        <v>23000000</v>
      </c>
      <c r="H40" s="76">
        <v>37000000</v>
      </c>
      <c r="I40" s="76">
        <v>24000000</v>
      </c>
    </row>
    <row r="41" spans="1:9" ht="61.2" customHeight="1" x14ac:dyDescent="0.3">
      <c r="A41">
        <v>3421</v>
      </c>
      <c r="B41" s="133" t="s">
        <v>2208</v>
      </c>
      <c r="C41" s="133"/>
      <c r="D41" s="133"/>
      <c r="E41" s="134" t="s">
        <v>2209</v>
      </c>
      <c r="F41" s="135"/>
      <c r="G41" s="76">
        <v>40000000</v>
      </c>
      <c r="H41" s="76">
        <v>40000000</v>
      </c>
      <c r="I41" s="76">
        <v>30000000</v>
      </c>
    </row>
    <row r="42" spans="1:9" ht="61.2" customHeight="1" x14ac:dyDescent="0.3">
      <c r="A42">
        <v>5691</v>
      </c>
      <c r="B42" s="133" t="s">
        <v>2210</v>
      </c>
      <c r="C42" s="133"/>
      <c r="D42" s="133"/>
      <c r="E42" s="78">
        <v>250000000</v>
      </c>
      <c r="F42" s="77" t="s">
        <v>2197</v>
      </c>
      <c r="G42" s="76">
        <v>20000000</v>
      </c>
      <c r="H42" s="76">
        <v>145000000</v>
      </c>
      <c r="I42" s="76">
        <v>85000000</v>
      </c>
    </row>
    <row r="43" spans="1:9" ht="61.2" customHeight="1" x14ac:dyDescent="0.3">
      <c r="A43">
        <v>3331</v>
      </c>
      <c r="B43" s="133" t="s">
        <v>2211</v>
      </c>
      <c r="C43" s="133"/>
      <c r="D43" s="133"/>
      <c r="E43" s="78">
        <f>SUM(G43:I43)</f>
        <v>20700000</v>
      </c>
      <c r="F43" s="77" t="s">
        <v>2197</v>
      </c>
      <c r="G43" s="76">
        <v>17400000</v>
      </c>
      <c r="H43" s="76">
        <v>1400000</v>
      </c>
      <c r="I43" s="76">
        <v>1900000</v>
      </c>
    </row>
    <row r="44" spans="1:9" ht="61.2" customHeight="1" x14ac:dyDescent="0.3">
      <c r="A44">
        <v>3161</v>
      </c>
      <c r="B44" s="133" t="s">
        <v>2212</v>
      </c>
      <c r="C44" s="133"/>
      <c r="D44" s="133"/>
      <c r="E44" s="78">
        <f t="shared" ref="E44:E50" si="2">SUM(G44:I44)</f>
        <v>7700000</v>
      </c>
      <c r="F44" s="77" t="s">
        <v>2197</v>
      </c>
      <c r="G44" s="76">
        <v>2800000</v>
      </c>
      <c r="H44" s="76">
        <v>2800000</v>
      </c>
      <c r="I44" s="76">
        <v>2100000</v>
      </c>
    </row>
    <row r="45" spans="1:9" ht="61.2" customHeight="1" x14ac:dyDescent="0.3">
      <c r="A45">
        <v>3231</v>
      </c>
      <c r="B45" s="133" t="s">
        <v>2213</v>
      </c>
      <c r="C45" s="133"/>
      <c r="D45" s="133"/>
      <c r="E45" s="78">
        <f t="shared" si="2"/>
        <v>11550000</v>
      </c>
      <c r="F45" s="77" t="s">
        <v>2197</v>
      </c>
      <c r="G45" s="76">
        <v>4200000</v>
      </c>
      <c r="H45" s="76">
        <v>4200000</v>
      </c>
      <c r="I45" s="76">
        <v>3150000</v>
      </c>
    </row>
    <row r="46" spans="1:9" ht="61.2" customHeight="1" x14ac:dyDescent="0.3">
      <c r="A46">
        <v>3571</v>
      </c>
      <c r="B46" s="133" t="s">
        <v>2214</v>
      </c>
      <c r="C46" s="133"/>
      <c r="D46" s="133"/>
      <c r="E46" s="78">
        <f t="shared" si="2"/>
        <v>520000000</v>
      </c>
      <c r="F46" s="77" t="s">
        <v>2197</v>
      </c>
      <c r="G46" s="76">
        <v>120000000</v>
      </c>
      <c r="H46" s="76">
        <v>250000000</v>
      </c>
      <c r="I46" s="76">
        <v>150000000</v>
      </c>
    </row>
    <row r="47" spans="1:9" ht="61.2" customHeight="1" x14ac:dyDescent="0.3">
      <c r="B47" s="133" t="s">
        <v>2215</v>
      </c>
      <c r="C47" s="133"/>
      <c r="D47" s="133"/>
      <c r="E47" s="78">
        <f t="shared" si="2"/>
        <v>159919502.01999998</v>
      </c>
      <c r="F47" s="77" t="s">
        <v>2197</v>
      </c>
      <c r="G47" s="76">
        <v>24395534.98</v>
      </c>
      <c r="H47" s="76">
        <v>77442266.879999995</v>
      </c>
      <c r="I47" s="76">
        <v>58081700.159999996</v>
      </c>
    </row>
    <row r="48" spans="1:9" ht="61.2" customHeight="1" x14ac:dyDescent="0.3">
      <c r="B48" s="133" t="s">
        <v>2216</v>
      </c>
      <c r="C48" s="133"/>
      <c r="D48" s="133"/>
      <c r="E48" s="78">
        <f t="shared" si="2"/>
        <v>34000000</v>
      </c>
      <c r="F48" s="77" t="s">
        <v>2197</v>
      </c>
      <c r="G48" s="77" t="s">
        <v>2197</v>
      </c>
      <c r="H48" s="76">
        <v>19000000</v>
      </c>
      <c r="I48" s="76">
        <v>15000000</v>
      </c>
    </row>
    <row r="49" spans="2:9" ht="61.2" customHeight="1" x14ac:dyDescent="0.3">
      <c r="B49" s="133" t="s">
        <v>2217</v>
      </c>
      <c r="C49" s="133"/>
      <c r="D49" s="133"/>
      <c r="E49" s="78">
        <f t="shared" si="2"/>
        <v>30000000</v>
      </c>
      <c r="F49" s="77" t="s">
        <v>2197</v>
      </c>
      <c r="G49" s="77" t="s">
        <v>2197</v>
      </c>
      <c r="H49" s="76">
        <v>15000000</v>
      </c>
      <c r="I49" s="76">
        <v>15000000</v>
      </c>
    </row>
    <row r="50" spans="2:9" ht="61.2" customHeight="1" x14ac:dyDescent="0.3">
      <c r="B50" s="133" t="s">
        <v>2218</v>
      </c>
      <c r="C50" s="133"/>
      <c r="D50" s="133"/>
      <c r="E50" s="78">
        <f t="shared" si="2"/>
        <v>1600000</v>
      </c>
      <c r="F50" s="77" t="s">
        <v>2197</v>
      </c>
      <c r="G50" s="77" t="s">
        <v>2197</v>
      </c>
      <c r="H50" s="76">
        <v>900000</v>
      </c>
      <c r="I50" s="76">
        <v>700000</v>
      </c>
    </row>
    <row r="51" spans="2:9" ht="61.2" customHeight="1" x14ac:dyDescent="0.3">
      <c r="B51" s="133" t="s">
        <v>2219</v>
      </c>
      <c r="C51" s="133"/>
      <c r="D51" s="133"/>
      <c r="E51" s="78">
        <f>SUM(G51:I51)</f>
        <v>200000000</v>
      </c>
      <c r="F51" s="77" t="s">
        <v>2197</v>
      </c>
      <c r="G51" s="77" t="s">
        <v>2197</v>
      </c>
      <c r="H51" s="76">
        <v>80000000</v>
      </c>
      <c r="I51" s="76">
        <v>120000000</v>
      </c>
    </row>
    <row r="52" spans="2:9" ht="61.2" customHeight="1" x14ac:dyDescent="0.3">
      <c r="B52" s="133" t="s">
        <v>2220</v>
      </c>
      <c r="C52" s="133"/>
      <c r="D52" s="133"/>
      <c r="E52" s="78">
        <f>SUM(G52:I52)</f>
        <v>35000000</v>
      </c>
      <c r="F52" s="77" t="s">
        <v>2197</v>
      </c>
      <c r="G52" s="77" t="s">
        <v>2197</v>
      </c>
      <c r="H52" s="76">
        <v>500000</v>
      </c>
      <c r="I52" s="76">
        <v>34500000</v>
      </c>
    </row>
    <row r="53" spans="2:9" ht="61.2" customHeight="1" x14ac:dyDescent="0.3">
      <c r="B53" s="133" t="s">
        <v>2233</v>
      </c>
      <c r="C53" s="133"/>
      <c r="D53" s="133"/>
      <c r="E53" s="78">
        <v>30000000</v>
      </c>
      <c r="F53" s="77" t="s">
        <v>2197</v>
      </c>
      <c r="G53" s="77" t="s">
        <v>2197</v>
      </c>
      <c r="H53" s="76">
        <v>10000000</v>
      </c>
      <c r="I53" s="76">
        <v>20000000</v>
      </c>
    </row>
    <row r="54" spans="2:9" ht="61.2" customHeight="1" x14ac:dyDescent="0.3">
      <c r="B54" s="133" t="s">
        <v>2234</v>
      </c>
      <c r="C54" s="133"/>
      <c r="D54" s="133"/>
      <c r="E54" s="78">
        <v>100000000</v>
      </c>
      <c r="F54" s="77" t="s">
        <v>2197</v>
      </c>
      <c r="G54" s="77" t="s">
        <v>2197</v>
      </c>
      <c r="H54" s="76">
        <v>35000000</v>
      </c>
      <c r="I54" s="76">
        <v>65000000</v>
      </c>
    </row>
  </sheetData>
  <mergeCells count="54">
    <mergeCell ref="D6:E6"/>
    <mergeCell ref="B1:I1"/>
    <mergeCell ref="F2:I2"/>
    <mergeCell ref="D3:E3"/>
    <mergeCell ref="D4:E4"/>
    <mergeCell ref="D5:E5"/>
    <mergeCell ref="D18:E18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B31:D31"/>
    <mergeCell ref="D19:E19"/>
    <mergeCell ref="D20:E20"/>
    <mergeCell ref="D21:E21"/>
    <mergeCell ref="D22:E22"/>
    <mergeCell ref="D23:E23"/>
    <mergeCell ref="B24:E24"/>
    <mergeCell ref="B27:D27"/>
    <mergeCell ref="E27:I27"/>
    <mergeCell ref="B28:D28"/>
    <mergeCell ref="B29:D29"/>
    <mergeCell ref="B30:D30"/>
    <mergeCell ref="E41:F41"/>
    <mergeCell ref="B42:D42"/>
    <mergeCell ref="B32:D32"/>
    <mergeCell ref="B33:D33"/>
    <mergeCell ref="B34:D34"/>
    <mergeCell ref="B35:D35"/>
    <mergeCell ref="B36:D36"/>
    <mergeCell ref="B37:D37"/>
    <mergeCell ref="B48:D48"/>
    <mergeCell ref="B38:D38"/>
    <mergeCell ref="B39:D39"/>
    <mergeCell ref="B40:D40"/>
    <mergeCell ref="B41:D41"/>
    <mergeCell ref="B43:D43"/>
    <mergeCell ref="B44:D44"/>
    <mergeCell ref="B45:D45"/>
    <mergeCell ref="B46:D46"/>
    <mergeCell ref="B47:D47"/>
    <mergeCell ref="B49:D49"/>
    <mergeCell ref="B50:D50"/>
    <mergeCell ref="B51:D51"/>
    <mergeCell ref="B52:D52"/>
    <mergeCell ref="B54:D54"/>
    <mergeCell ref="B53:D53"/>
  </mergeCells>
  <pageMargins left="0.7" right="0.7" top="0.75" bottom="0.75" header="0.3" footer="0.3"/>
  <pageSetup scale="66" orientation="portrait" horizontalDpi="360" verticalDpi="360" r:id="rId1"/>
  <rowBreaks count="2" manualBreakCount="2">
    <brk id="16" min="1" max="8" man="1"/>
    <brk id="25" min="1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ABC6-3A41-4279-AEB1-16040BE692D8}">
  <dimension ref="B3:C16"/>
  <sheetViews>
    <sheetView view="pageLayout" zoomScaleNormal="100" workbookViewId="0">
      <selection activeCell="P11" sqref="P11"/>
    </sheetView>
  </sheetViews>
  <sheetFormatPr baseColWidth="10" defaultRowHeight="14.4" x14ac:dyDescent="0.3"/>
  <cols>
    <col min="1" max="1" width="9.5546875" customWidth="1"/>
    <col min="2" max="2" width="73.5546875" bestFit="1" customWidth="1"/>
    <col min="3" max="3" width="17.88671875" bestFit="1" customWidth="1"/>
  </cols>
  <sheetData>
    <row r="3" spans="2:3" x14ac:dyDescent="0.3">
      <c r="B3" s="34" t="s">
        <v>877</v>
      </c>
      <c r="C3" t="s">
        <v>2145</v>
      </c>
    </row>
    <row r="4" spans="2:3" x14ac:dyDescent="0.3">
      <c r="B4" s="13" t="s">
        <v>2137</v>
      </c>
      <c r="C4" s="5">
        <v>400000</v>
      </c>
    </row>
    <row r="5" spans="2:3" x14ac:dyDescent="0.3">
      <c r="B5" s="13" t="s">
        <v>880</v>
      </c>
      <c r="C5" s="5">
        <v>104705670</v>
      </c>
    </row>
    <row r="6" spans="2:3" x14ac:dyDescent="0.3">
      <c r="B6" s="13" t="s">
        <v>881</v>
      </c>
      <c r="C6" s="5">
        <v>786646407</v>
      </c>
    </row>
    <row r="7" spans="2:3" x14ac:dyDescent="0.3">
      <c r="B7" s="13" t="s">
        <v>2055</v>
      </c>
      <c r="C7" s="5">
        <v>1645566491.78</v>
      </c>
    </row>
    <row r="8" spans="2:3" x14ac:dyDescent="0.3">
      <c r="B8" s="13" t="s">
        <v>878</v>
      </c>
      <c r="C8" s="5">
        <v>3706209706.3299999</v>
      </c>
    </row>
    <row r="9" spans="2:3" x14ac:dyDescent="0.3">
      <c r="B9" s="13" t="s">
        <v>879</v>
      </c>
      <c r="C9" s="5">
        <v>32500000</v>
      </c>
    </row>
    <row r="10" spans="2:3" x14ac:dyDescent="0.3">
      <c r="B10" s="13" t="s">
        <v>2138</v>
      </c>
      <c r="C10" s="5">
        <v>2340000</v>
      </c>
    </row>
    <row r="11" spans="2:3" x14ac:dyDescent="0.3">
      <c r="B11" s="13" t="s">
        <v>882</v>
      </c>
      <c r="C11" s="5">
        <v>25688400</v>
      </c>
    </row>
    <row r="12" spans="2:3" x14ac:dyDescent="0.3">
      <c r="B12" s="13" t="s">
        <v>2142</v>
      </c>
      <c r="C12" s="5">
        <v>2644821.2000000002</v>
      </c>
    </row>
    <row r="13" spans="2:3" x14ac:dyDescent="0.3">
      <c r="B13" s="13" t="s">
        <v>2143</v>
      </c>
      <c r="C13" s="5">
        <v>12981.27</v>
      </c>
    </row>
    <row r="14" spans="2:3" x14ac:dyDescent="0.3">
      <c r="B14" s="13" t="s">
        <v>2144</v>
      </c>
      <c r="C14" s="5">
        <v>5101041.05</v>
      </c>
    </row>
    <row r="15" spans="2:3" x14ac:dyDescent="0.3">
      <c r="B15" s="13" t="s">
        <v>2045</v>
      </c>
      <c r="C15" s="5">
        <v>276225135.72999996</v>
      </c>
    </row>
    <row r="16" spans="2:3" x14ac:dyDescent="0.3">
      <c r="B16" s="13" t="s">
        <v>2118</v>
      </c>
      <c r="C16" s="5">
        <v>6588040654.3599997</v>
      </c>
    </row>
  </sheetData>
  <pageMargins left="0.7" right="0.7" top="1.0729166666666667" bottom="0.75" header="0.3" footer="0.3"/>
  <pageSetup orientation="landscape" horizontalDpi="360" verticalDpi="360" r:id="rId2"/>
  <headerFooter>
    <oddHeader>&amp;C&amp;"-,Negrita"MUNICIPIO DE TLAJOMULCO DE ZÚÑIGA, JALISCO.
3RA MODIFICACIÓN PRESUPUESTAL 2026
FUENTE DE FINANCIAMIENTO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670E1-613E-47A2-9124-47BC39BFF7AD}">
  <dimension ref="A3:C14"/>
  <sheetViews>
    <sheetView view="pageLayout" zoomScaleNormal="100" workbookViewId="0">
      <selection activeCell="P11" sqref="P11"/>
    </sheetView>
  </sheetViews>
  <sheetFormatPr baseColWidth="10" defaultRowHeight="14.4" x14ac:dyDescent="0.3"/>
  <cols>
    <col min="1" max="1" width="20.21875" style="7" customWidth="1"/>
    <col min="2" max="2" width="53.88671875" bestFit="1" customWidth="1"/>
    <col min="3" max="3" width="15.21875" bestFit="1" customWidth="1"/>
  </cols>
  <sheetData>
    <row r="3" spans="1:3" x14ac:dyDescent="0.3">
      <c r="A3" s="44" t="s">
        <v>2121</v>
      </c>
      <c r="B3" s="46"/>
    </row>
    <row r="4" spans="1:3" x14ac:dyDescent="0.3">
      <c r="A4" s="45" t="s">
        <v>2149</v>
      </c>
      <c r="B4" s="45" t="s">
        <v>2077</v>
      </c>
      <c r="C4" t="s">
        <v>2146</v>
      </c>
    </row>
    <row r="5" spans="1:3" x14ac:dyDescent="0.3">
      <c r="A5" s="6">
        <v>1000</v>
      </c>
      <c r="B5" t="s">
        <v>1977</v>
      </c>
      <c r="C5" s="5">
        <v>1669178514.8000002</v>
      </c>
    </row>
    <row r="6" spans="1:3" x14ac:dyDescent="0.3">
      <c r="A6" s="6">
        <v>2000</v>
      </c>
      <c r="B6" t="s">
        <v>1735</v>
      </c>
      <c r="C6" s="5">
        <v>210469044.45999998</v>
      </c>
    </row>
    <row r="7" spans="1:3" x14ac:dyDescent="0.3">
      <c r="A7" s="6">
        <v>3000</v>
      </c>
      <c r="B7" t="s">
        <v>1717</v>
      </c>
      <c r="C7" s="5">
        <v>1893854095.1800001</v>
      </c>
    </row>
    <row r="8" spans="1:3" x14ac:dyDescent="0.3">
      <c r="A8" s="6">
        <v>4000</v>
      </c>
      <c r="B8" t="s">
        <v>1844</v>
      </c>
      <c r="C8" s="5">
        <v>597288954.70000005</v>
      </c>
    </row>
    <row r="9" spans="1:3" x14ac:dyDescent="0.3">
      <c r="A9" s="6">
        <v>5000</v>
      </c>
      <c r="B9" t="s">
        <v>1739</v>
      </c>
      <c r="C9" s="5">
        <v>340015466</v>
      </c>
    </row>
    <row r="10" spans="1:3" x14ac:dyDescent="0.3">
      <c r="A10" s="6">
        <v>6000</v>
      </c>
      <c r="B10" t="s">
        <v>2147</v>
      </c>
      <c r="C10" s="5">
        <v>1828520716.3300002</v>
      </c>
    </row>
    <row r="11" spans="1:3" x14ac:dyDescent="0.3">
      <c r="A11" s="6">
        <v>7000</v>
      </c>
      <c r="B11" t="s">
        <v>1887</v>
      </c>
      <c r="C11" s="5">
        <v>13000000</v>
      </c>
    </row>
    <row r="12" spans="1:3" x14ac:dyDescent="0.3">
      <c r="A12" s="6">
        <v>9000</v>
      </c>
      <c r="B12" t="s">
        <v>2148</v>
      </c>
      <c r="C12" s="5">
        <v>35713862.890000001</v>
      </c>
    </row>
    <row r="13" spans="1:3" x14ac:dyDescent="0.3">
      <c r="A13" s="6" t="s">
        <v>2118</v>
      </c>
      <c r="B13" s="7"/>
      <c r="C13" s="5">
        <v>6588040654.3600006</v>
      </c>
    </row>
    <row r="14" spans="1:3" x14ac:dyDescent="0.3">
      <c r="A14"/>
    </row>
  </sheetData>
  <pageMargins left="0.7" right="0.7" top="0.96875" bottom="0.75" header="0.3" footer="0.3"/>
  <pageSetup orientation="portrait" horizontalDpi="360" verticalDpi="360" r:id="rId2"/>
  <headerFooter>
    <oddHeader>&amp;C&amp;"-,Negrita"MUNICIPIO DE TLAJOMULCO DE ZÚÑIGA, JALISCO.
3RA MODIFICACIÓN PRESUPUESTAL 2026
CAPITULO DEL GASTO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332A-F33C-45EB-A244-7B559C330DB7}">
  <dimension ref="B3:C23"/>
  <sheetViews>
    <sheetView view="pageLayout" zoomScaleNormal="100" workbookViewId="0">
      <selection activeCell="P11" sqref="P11"/>
    </sheetView>
  </sheetViews>
  <sheetFormatPr baseColWidth="10" defaultRowHeight="14.4" x14ac:dyDescent="0.3"/>
  <cols>
    <col min="1" max="1" width="6.6640625" customWidth="1"/>
    <col min="2" max="2" width="76.44140625" bestFit="1" customWidth="1"/>
    <col min="3" max="3" width="17.88671875" bestFit="1" customWidth="1"/>
    <col min="4" max="4" width="8.6640625" customWidth="1"/>
  </cols>
  <sheetData>
    <row r="3" spans="2:3" x14ac:dyDescent="0.3">
      <c r="B3" s="34" t="s">
        <v>2115</v>
      </c>
      <c r="C3" s="7" t="s">
        <v>2145</v>
      </c>
    </row>
    <row r="4" spans="2:3" x14ac:dyDescent="0.3">
      <c r="B4" s="13" t="s">
        <v>713</v>
      </c>
      <c r="C4" s="5">
        <v>14767344.140000001</v>
      </c>
    </row>
    <row r="5" spans="2:3" x14ac:dyDescent="0.3">
      <c r="B5" s="13" t="s">
        <v>717</v>
      </c>
      <c r="C5" s="5">
        <v>23803650</v>
      </c>
    </row>
    <row r="6" spans="2:3" x14ac:dyDescent="0.3">
      <c r="B6" s="13" t="s">
        <v>498</v>
      </c>
      <c r="C6" s="5">
        <v>192268331.59</v>
      </c>
    </row>
    <row r="7" spans="2:3" x14ac:dyDescent="0.3">
      <c r="B7" s="13" t="s">
        <v>436</v>
      </c>
      <c r="C7" s="5">
        <v>426567440</v>
      </c>
    </row>
    <row r="8" spans="2:3" x14ac:dyDescent="0.3">
      <c r="B8" s="13" t="s">
        <v>547</v>
      </c>
      <c r="C8" s="5">
        <v>2380305115.3800001</v>
      </c>
    </row>
    <row r="9" spans="2:3" x14ac:dyDescent="0.3">
      <c r="B9" s="13" t="s">
        <v>681</v>
      </c>
      <c r="C9" s="5">
        <v>286480000</v>
      </c>
    </row>
    <row r="10" spans="2:3" x14ac:dyDescent="0.3">
      <c r="B10" s="13" t="s">
        <v>608</v>
      </c>
      <c r="C10" s="5">
        <v>30358000</v>
      </c>
    </row>
    <row r="11" spans="2:3" x14ac:dyDescent="0.3">
      <c r="B11" s="13" t="s">
        <v>364</v>
      </c>
      <c r="C11" s="5">
        <v>113758884.44</v>
      </c>
    </row>
    <row r="12" spans="2:3" x14ac:dyDescent="0.3">
      <c r="B12" s="13" t="s">
        <v>721</v>
      </c>
      <c r="C12" s="5">
        <v>10828000</v>
      </c>
    </row>
    <row r="13" spans="2:3" x14ac:dyDescent="0.3">
      <c r="B13" s="13" t="s">
        <v>725</v>
      </c>
      <c r="C13" s="5">
        <v>7750016.75</v>
      </c>
    </row>
    <row r="14" spans="2:3" x14ac:dyDescent="0.3">
      <c r="B14" s="13" t="s">
        <v>313</v>
      </c>
      <c r="C14" s="5">
        <v>86853130.88000001</v>
      </c>
    </row>
    <row r="15" spans="2:3" x14ac:dyDescent="0.3">
      <c r="B15" s="13" t="s">
        <v>154</v>
      </c>
      <c r="C15" s="5">
        <v>2263622908.7599998</v>
      </c>
    </row>
    <row r="16" spans="2:3" x14ac:dyDescent="0.3">
      <c r="B16" s="13" t="s">
        <v>733</v>
      </c>
      <c r="C16" s="5">
        <v>2000000</v>
      </c>
    </row>
    <row r="17" spans="2:3" x14ac:dyDescent="0.3">
      <c r="B17" s="13" t="s">
        <v>20</v>
      </c>
      <c r="C17" s="5">
        <v>5600000</v>
      </c>
    </row>
    <row r="18" spans="2:3" x14ac:dyDescent="0.3">
      <c r="B18" s="13" t="s">
        <v>33</v>
      </c>
      <c r="C18" s="5">
        <v>39120000</v>
      </c>
    </row>
    <row r="19" spans="2:3" x14ac:dyDescent="0.3">
      <c r="B19" s="13" t="s">
        <v>739</v>
      </c>
      <c r="C19" s="5">
        <v>225000000</v>
      </c>
    </row>
    <row r="20" spans="2:3" x14ac:dyDescent="0.3">
      <c r="B20" s="13" t="s">
        <v>52</v>
      </c>
      <c r="C20" s="5">
        <v>3285000</v>
      </c>
    </row>
    <row r="21" spans="2:3" x14ac:dyDescent="0.3">
      <c r="B21" s="13" t="s">
        <v>729</v>
      </c>
      <c r="C21" s="5">
        <v>106550000</v>
      </c>
    </row>
    <row r="22" spans="2:3" x14ac:dyDescent="0.3">
      <c r="B22" s="13" t="s">
        <v>61</v>
      </c>
      <c r="C22" s="5">
        <v>369122832.41999996</v>
      </c>
    </row>
    <row r="23" spans="2:3" x14ac:dyDescent="0.3">
      <c r="B23" s="13" t="s">
        <v>2118</v>
      </c>
      <c r="C23" s="5">
        <v>6588040654.3600006</v>
      </c>
    </row>
  </sheetData>
  <pageMargins left="0.7" right="0.7" top="0.92708333333333337" bottom="0.75" header="0.3" footer="0.3"/>
  <pageSetup orientation="landscape" horizontalDpi="360" verticalDpi="360" r:id="rId2"/>
  <headerFooter>
    <oddHeader>&amp;C&amp;"-,Negrita"MUNICIPIO DE TLAJOMULCO DE ZÚÑIGA, JALISCO.
3RA MODIFICACIÓN PRESUPUESTAL 2026
CLASIFICACIÓN ADMINISTRATIVA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AEA36-04EC-4E78-9276-7BBC9E6819DA}">
  <dimension ref="A3:C149"/>
  <sheetViews>
    <sheetView view="pageLayout" zoomScaleNormal="100" workbookViewId="0">
      <selection activeCell="P11" sqref="P11"/>
    </sheetView>
  </sheetViews>
  <sheetFormatPr baseColWidth="10" defaultRowHeight="14.4" x14ac:dyDescent="0.3"/>
  <cols>
    <col min="1" max="1" width="10.77734375" style="7" customWidth="1"/>
    <col min="2" max="2" width="96.33203125" customWidth="1"/>
    <col min="3" max="3" width="15.21875" bestFit="1" customWidth="1"/>
  </cols>
  <sheetData>
    <row r="3" spans="1:3" x14ac:dyDescent="0.3">
      <c r="A3" s="44" t="s">
        <v>2121</v>
      </c>
      <c r="B3" s="46"/>
    </row>
    <row r="4" spans="1:3" x14ac:dyDescent="0.3">
      <c r="A4" s="43" t="s">
        <v>876</v>
      </c>
      <c r="B4" s="43" t="s">
        <v>2081</v>
      </c>
      <c r="C4" t="s">
        <v>2146</v>
      </c>
    </row>
    <row r="5" spans="1:3" x14ac:dyDescent="0.3">
      <c r="A5" s="7">
        <v>1111</v>
      </c>
      <c r="B5" t="s">
        <v>973</v>
      </c>
      <c r="C5" s="5">
        <v>14346960</v>
      </c>
    </row>
    <row r="6" spans="1:3" x14ac:dyDescent="0.3">
      <c r="A6" s="7">
        <v>1131</v>
      </c>
      <c r="B6" t="s">
        <v>977</v>
      </c>
      <c r="C6" s="5">
        <v>880417806.94999993</v>
      </c>
    </row>
    <row r="7" spans="1:3" x14ac:dyDescent="0.3">
      <c r="A7" s="7">
        <v>1211</v>
      </c>
      <c r="B7" t="s">
        <v>983</v>
      </c>
      <c r="C7" s="5">
        <v>10000000</v>
      </c>
    </row>
    <row r="8" spans="1:3" x14ac:dyDescent="0.3">
      <c r="A8" s="7">
        <v>1221</v>
      </c>
      <c r="B8" t="s">
        <v>987</v>
      </c>
      <c r="C8" s="5">
        <v>174115612.82999998</v>
      </c>
    </row>
    <row r="9" spans="1:3" x14ac:dyDescent="0.3">
      <c r="A9" s="7">
        <v>1231</v>
      </c>
      <c r="B9" t="s">
        <v>2237</v>
      </c>
      <c r="C9" s="5">
        <v>26400</v>
      </c>
    </row>
    <row r="10" spans="1:3" x14ac:dyDescent="0.3">
      <c r="A10" s="7">
        <v>1321</v>
      </c>
      <c r="B10" t="s">
        <v>997</v>
      </c>
      <c r="C10" s="5">
        <v>14408986.279999999</v>
      </c>
    </row>
    <row r="11" spans="1:3" x14ac:dyDescent="0.3">
      <c r="A11" s="7">
        <v>1322</v>
      </c>
      <c r="B11" t="s">
        <v>2048</v>
      </c>
      <c r="C11" s="5">
        <v>128935379.58000001</v>
      </c>
    </row>
    <row r="12" spans="1:3" x14ac:dyDescent="0.3">
      <c r="A12" s="7">
        <v>1331</v>
      </c>
      <c r="B12" t="s">
        <v>1003</v>
      </c>
      <c r="C12" s="5">
        <v>730000</v>
      </c>
    </row>
    <row r="13" spans="1:3" x14ac:dyDescent="0.3">
      <c r="A13" s="7">
        <v>1341</v>
      </c>
      <c r="B13" t="s">
        <v>1007</v>
      </c>
      <c r="C13" s="5">
        <v>1500000</v>
      </c>
    </row>
    <row r="14" spans="1:3" x14ac:dyDescent="0.3">
      <c r="A14" s="7">
        <v>1411</v>
      </c>
      <c r="B14" t="s">
        <v>1013</v>
      </c>
      <c r="C14" s="5">
        <v>58754199.580000006</v>
      </c>
    </row>
    <row r="15" spans="1:3" x14ac:dyDescent="0.3">
      <c r="A15" s="7">
        <v>1421</v>
      </c>
      <c r="B15" t="s">
        <v>1017</v>
      </c>
      <c r="C15" s="5">
        <v>28930927.310000002</v>
      </c>
    </row>
    <row r="16" spans="1:3" x14ac:dyDescent="0.3">
      <c r="A16" s="7">
        <v>1431</v>
      </c>
      <c r="B16" t="s">
        <v>1021</v>
      </c>
      <c r="C16" s="5">
        <v>19299678.549999997</v>
      </c>
    </row>
    <row r="17" spans="1:3" x14ac:dyDescent="0.3">
      <c r="A17" s="7">
        <v>1432</v>
      </c>
      <c r="B17" t="s">
        <v>1023</v>
      </c>
      <c r="C17" s="5">
        <v>168763742.63999999</v>
      </c>
    </row>
    <row r="18" spans="1:3" x14ac:dyDescent="0.3">
      <c r="A18" s="7">
        <v>1441</v>
      </c>
      <c r="B18" t="s">
        <v>1027</v>
      </c>
      <c r="C18" s="5">
        <v>24500000</v>
      </c>
    </row>
    <row r="19" spans="1:3" x14ac:dyDescent="0.3">
      <c r="A19" s="7">
        <v>1521</v>
      </c>
      <c r="B19" t="s">
        <v>1033</v>
      </c>
      <c r="C19" s="5">
        <v>1000000</v>
      </c>
    </row>
    <row r="20" spans="1:3" x14ac:dyDescent="0.3">
      <c r="A20" s="7">
        <v>1591</v>
      </c>
      <c r="B20" t="s">
        <v>2238</v>
      </c>
      <c r="C20" s="5">
        <v>117760421.08</v>
      </c>
    </row>
    <row r="21" spans="1:3" x14ac:dyDescent="0.3">
      <c r="A21" s="7">
        <v>1611</v>
      </c>
      <c r="B21" t="s">
        <v>2150</v>
      </c>
      <c r="C21" s="5">
        <v>0</v>
      </c>
    </row>
    <row r="22" spans="1:3" x14ac:dyDescent="0.3">
      <c r="A22" s="7">
        <v>1711</v>
      </c>
      <c r="B22" t="s">
        <v>1048</v>
      </c>
      <c r="C22" s="5">
        <v>25688400</v>
      </c>
    </row>
    <row r="23" spans="1:3" x14ac:dyDescent="0.3">
      <c r="A23" s="7">
        <v>2111</v>
      </c>
      <c r="B23" t="s">
        <v>1797</v>
      </c>
      <c r="C23" s="5">
        <v>2580000</v>
      </c>
    </row>
    <row r="24" spans="1:3" x14ac:dyDescent="0.3">
      <c r="A24" s="7">
        <v>2121</v>
      </c>
      <c r="B24" t="s">
        <v>2158</v>
      </c>
      <c r="C24" s="5">
        <v>10000</v>
      </c>
    </row>
    <row r="25" spans="1:3" x14ac:dyDescent="0.3">
      <c r="A25" s="7">
        <v>2141</v>
      </c>
      <c r="B25" t="s">
        <v>1799</v>
      </c>
      <c r="C25" s="5">
        <v>40000</v>
      </c>
    </row>
    <row r="26" spans="1:3" x14ac:dyDescent="0.3">
      <c r="A26" s="7">
        <v>2161</v>
      </c>
      <c r="B26" t="s">
        <v>1064</v>
      </c>
      <c r="C26" s="5">
        <v>2277025.02</v>
      </c>
    </row>
    <row r="27" spans="1:3" x14ac:dyDescent="0.3">
      <c r="A27" s="7">
        <v>2171</v>
      </c>
      <c r="B27" t="s">
        <v>1940</v>
      </c>
      <c r="C27" s="5">
        <v>200000</v>
      </c>
    </row>
    <row r="28" spans="1:3" x14ac:dyDescent="0.3">
      <c r="A28" s="7">
        <v>2181</v>
      </c>
      <c r="B28" t="s">
        <v>1829</v>
      </c>
      <c r="C28" s="5">
        <v>11267500</v>
      </c>
    </row>
    <row r="29" spans="1:3" x14ac:dyDescent="0.3">
      <c r="A29" s="7">
        <v>2211</v>
      </c>
      <c r="B29" t="s">
        <v>1078</v>
      </c>
      <c r="C29" s="5">
        <v>2296160</v>
      </c>
    </row>
    <row r="30" spans="1:3" x14ac:dyDescent="0.3">
      <c r="A30" s="7">
        <v>2221</v>
      </c>
      <c r="B30" t="s">
        <v>1082</v>
      </c>
      <c r="C30" s="5">
        <v>990000</v>
      </c>
    </row>
    <row r="31" spans="1:3" x14ac:dyDescent="0.3">
      <c r="A31" s="7">
        <v>2231</v>
      </c>
      <c r="B31" t="s">
        <v>1834</v>
      </c>
      <c r="C31" s="5">
        <v>5000</v>
      </c>
    </row>
    <row r="32" spans="1:3" x14ac:dyDescent="0.3">
      <c r="A32" s="7">
        <v>2351</v>
      </c>
      <c r="B32" t="s">
        <v>1984</v>
      </c>
      <c r="C32" s="5">
        <v>500000</v>
      </c>
    </row>
    <row r="33" spans="1:3" x14ac:dyDescent="0.3">
      <c r="A33" s="7">
        <v>2391</v>
      </c>
      <c r="B33" t="s">
        <v>1096</v>
      </c>
      <c r="C33" s="5">
        <v>920000</v>
      </c>
    </row>
    <row r="34" spans="1:3" x14ac:dyDescent="0.3">
      <c r="A34" s="7">
        <v>2411</v>
      </c>
      <c r="B34" t="s">
        <v>1775</v>
      </c>
      <c r="C34" s="5">
        <v>1070000</v>
      </c>
    </row>
    <row r="35" spans="1:3" x14ac:dyDescent="0.3">
      <c r="A35" s="7">
        <v>2421</v>
      </c>
      <c r="B35" t="s">
        <v>1106</v>
      </c>
      <c r="C35" s="5">
        <v>15980000</v>
      </c>
    </row>
    <row r="36" spans="1:3" x14ac:dyDescent="0.3">
      <c r="A36" s="7">
        <v>2441</v>
      </c>
      <c r="B36" t="s">
        <v>1110</v>
      </c>
      <c r="C36" s="5">
        <v>84000</v>
      </c>
    </row>
    <row r="37" spans="1:3" x14ac:dyDescent="0.3">
      <c r="A37" s="7">
        <v>2451</v>
      </c>
      <c r="B37" t="s">
        <v>1114</v>
      </c>
      <c r="C37" s="5">
        <v>25000</v>
      </c>
    </row>
    <row r="38" spans="1:3" x14ac:dyDescent="0.3">
      <c r="A38" s="7">
        <v>2461</v>
      </c>
      <c r="B38" t="s">
        <v>1800</v>
      </c>
      <c r="C38" s="5">
        <v>30489708.189999998</v>
      </c>
    </row>
    <row r="39" spans="1:3" x14ac:dyDescent="0.3">
      <c r="A39" s="7">
        <v>2471</v>
      </c>
      <c r="B39" t="s">
        <v>1874</v>
      </c>
      <c r="C39" s="5">
        <v>3461000</v>
      </c>
    </row>
    <row r="40" spans="1:3" x14ac:dyDescent="0.3">
      <c r="A40" s="7">
        <v>2491</v>
      </c>
      <c r="B40" t="s">
        <v>1824</v>
      </c>
      <c r="C40" s="5">
        <v>7635000</v>
      </c>
    </row>
    <row r="41" spans="1:3" x14ac:dyDescent="0.3">
      <c r="A41" s="7">
        <v>2511</v>
      </c>
      <c r="B41" t="s">
        <v>1998</v>
      </c>
      <c r="C41" s="5">
        <v>2000000</v>
      </c>
    </row>
    <row r="42" spans="1:3" x14ac:dyDescent="0.3">
      <c r="A42" s="7">
        <v>2521</v>
      </c>
      <c r="B42" t="s">
        <v>1826</v>
      </c>
      <c r="C42" s="5">
        <v>990000</v>
      </c>
    </row>
    <row r="43" spans="1:3" x14ac:dyDescent="0.3">
      <c r="A43" s="7">
        <v>2531</v>
      </c>
      <c r="B43" t="s">
        <v>1140</v>
      </c>
      <c r="C43" s="5">
        <v>6040000</v>
      </c>
    </row>
    <row r="44" spans="1:3" x14ac:dyDescent="0.3">
      <c r="A44" s="7">
        <v>2541</v>
      </c>
      <c r="B44" t="s">
        <v>1144</v>
      </c>
      <c r="C44" s="5">
        <v>5740000</v>
      </c>
    </row>
    <row r="45" spans="1:3" x14ac:dyDescent="0.3">
      <c r="A45" s="7">
        <v>2561</v>
      </c>
      <c r="B45" t="s">
        <v>1999</v>
      </c>
      <c r="C45" s="5">
        <v>2500000</v>
      </c>
    </row>
    <row r="46" spans="1:3" x14ac:dyDescent="0.3">
      <c r="A46" s="7">
        <v>2591</v>
      </c>
      <c r="B46" t="s">
        <v>1920</v>
      </c>
      <c r="C46" s="5">
        <v>4000000</v>
      </c>
    </row>
    <row r="47" spans="1:3" x14ac:dyDescent="0.3">
      <c r="A47" s="7">
        <v>2611</v>
      </c>
      <c r="B47" t="s">
        <v>1158</v>
      </c>
      <c r="C47" s="5">
        <v>75100000</v>
      </c>
    </row>
    <row r="48" spans="1:3" x14ac:dyDescent="0.3">
      <c r="A48" s="7">
        <v>2711</v>
      </c>
      <c r="B48" t="s">
        <v>1164</v>
      </c>
      <c r="C48" s="5">
        <v>6800000</v>
      </c>
    </row>
    <row r="49" spans="1:3" x14ac:dyDescent="0.3">
      <c r="A49" s="7">
        <v>2721</v>
      </c>
      <c r="B49" t="s">
        <v>1791</v>
      </c>
      <c r="C49" s="5">
        <v>5875000</v>
      </c>
    </row>
    <row r="50" spans="1:3" x14ac:dyDescent="0.3">
      <c r="A50" s="7">
        <v>2821</v>
      </c>
      <c r="B50" t="s">
        <v>1173</v>
      </c>
      <c r="C50" s="5">
        <v>500000</v>
      </c>
    </row>
    <row r="51" spans="1:3" x14ac:dyDescent="0.3">
      <c r="A51" s="7">
        <v>2831</v>
      </c>
      <c r="B51" t="s">
        <v>1736</v>
      </c>
      <c r="C51" s="5">
        <v>12370884.439999999</v>
      </c>
    </row>
    <row r="52" spans="1:3" x14ac:dyDescent="0.3">
      <c r="A52" s="7">
        <v>2911</v>
      </c>
      <c r="B52" t="s">
        <v>1183</v>
      </c>
      <c r="C52" s="5">
        <v>2856766.81</v>
      </c>
    </row>
    <row r="53" spans="1:3" x14ac:dyDescent="0.3">
      <c r="A53" s="7">
        <v>2921</v>
      </c>
      <c r="B53" t="s">
        <v>1187</v>
      </c>
      <c r="C53" s="5">
        <v>123000</v>
      </c>
    </row>
    <row r="54" spans="1:3" x14ac:dyDescent="0.3">
      <c r="A54" s="7">
        <v>2941</v>
      </c>
      <c r="B54" t="s">
        <v>1801</v>
      </c>
      <c r="C54" s="5">
        <v>515000</v>
      </c>
    </row>
    <row r="55" spans="1:3" x14ac:dyDescent="0.3">
      <c r="A55" s="7">
        <v>2961</v>
      </c>
      <c r="B55" t="s">
        <v>1195</v>
      </c>
      <c r="C55" s="5">
        <v>1933000</v>
      </c>
    </row>
    <row r="56" spans="1:3" x14ac:dyDescent="0.3">
      <c r="A56" s="7">
        <v>2981</v>
      </c>
      <c r="B56" t="s">
        <v>1199</v>
      </c>
      <c r="C56" s="5">
        <v>3295000</v>
      </c>
    </row>
    <row r="57" spans="1:3" x14ac:dyDescent="0.3">
      <c r="A57" s="7">
        <v>3111</v>
      </c>
      <c r="B57" t="s">
        <v>1780</v>
      </c>
      <c r="C57" s="5">
        <v>317024759.05000001</v>
      </c>
    </row>
    <row r="58" spans="1:3" x14ac:dyDescent="0.3">
      <c r="A58" s="7">
        <v>3141</v>
      </c>
      <c r="B58" t="s">
        <v>1802</v>
      </c>
      <c r="C58" s="5">
        <v>820000</v>
      </c>
    </row>
    <row r="59" spans="1:3" x14ac:dyDescent="0.3">
      <c r="A59" s="7">
        <v>3161</v>
      </c>
      <c r="B59" t="s">
        <v>1215</v>
      </c>
      <c r="C59" s="5">
        <v>4770314.74</v>
      </c>
    </row>
    <row r="60" spans="1:3" x14ac:dyDescent="0.3">
      <c r="A60" s="7">
        <v>3171</v>
      </c>
      <c r="B60" t="s">
        <v>1718</v>
      </c>
      <c r="C60" s="5">
        <v>62250000</v>
      </c>
    </row>
    <row r="61" spans="1:3" x14ac:dyDescent="0.3">
      <c r="A61" s="7">
        <v>3181</v>
      </c>
      <c r="B61" t="s">
        <v>1875</v>
      </c>
      <c r="C61" s="5">
        <v>7000</v>
      </c>
    </row>
    <row r="62" spans="1:3" x14ac:dyDescent="0.3">
      <c r="A62" s="7">
        <v>3221</v>
      </c>
      <c r="B62" t="s">
        <v>1229</v>
      </c>
      <c r="C62" s="5">
        <v>6720000</v>
      </c>
    </row>
    <row r="63" spans="1:3" x14ac:dyDescent="0.3">
      <c r="A63" s="7">
        <v>3231</v>
      </c>
      <c r="B63" t="s">
        <v>1803</v>
      </c>
      <c r="C63" s="5">
        <v>41200000</v>
      </c>
    </row>
    <row r="64" spans="1:3" x14ac:dyDescent="0.3">
      <c r="A64" s="7">
        <v>3251</v>
      </c>
      <c r="B64" t="s">
        <v>1237</v>
      </c>
      <c r="C64" s="5">
        <v>127438808.88</v>
      </c>
    </row>
    <row r="65" spans="1:3" x14ac:dyDescent="0.3">
      <c r="A65" s="7">
        <v>3261</v>
      </c>
      <c r="B65" t="s">
        <v>1241</v>
      </c>
      <c r="C65" s="5">
        <v>228946058.30000001</v>
      </c>
    </row>
    <row r="66" spans="1:3" x14ac:dyDescent="0.3">
      <c r="A66" s="7">
        <v>3291</v>
      </c>
      <c r="B66" t="s">
        <v>1245</v>
      </c>
      <c r="C66" s="5">
        <v>25000</v>
      </c>
    </row>
    <row r="67" spans="1:3" x14ac:dyDescent="0.3">
      <c r="A67" s="7">
        <v>3311</v>
      </c>
      <c r="B67" t="s">
        <v>1798</v>
      </c>
      <c r="C67" s="5">
        <v>11116888</v>
      </c>
    </row>
    <row r="68" spans="1:3" x14ac:dyDescent="0.3">
      <c r="A68" s="7">
        <v>3321</v>
      </c>
      <c r="B68" t="s">
        <v>2001</v>
      </c>
      <c r="C68" s="5">
        <v>8500000</v>
      </c>
    </row>
    <row r="69" spans="1:3" x14ac:dyDescent="0.3">
      <c r="A69" s="7">
        <v>3331</v>
      </c>
      <c r="B69" t="s">
        <v>1806</v>
      </c>
      <c r="C69" s="5">
        <v>9533112</v>
      </c>
    </row>
    <row r="70" spans="1:3" x14ac:dyDescent="0.3">
      <c r="A70" s="7">
        <v>3341</v>
      </c>
      <c r="B70" t="s">
        <v>1737</v>
      </c>
      <c r="C70" s="5">
        <v>7030000</v>
      </c>
    </row>
    <row r="71" spans="1:3" x14ac:dyDescent="0.3">
      <c r="A71" s="7">
        <v>3361</v>
      </c>
      <c r="B71" t="s">
        <v>1830</v>
      </c>
      <c r="C71" s="5">
        <v>11554323</v>
      </c>
    </row>
    <row r="72" spans="1:3" x14ac:dyDescent="0.3">
      <c r="A72" s="7">
        <v>3381</v>
      </c>
      <c r="B72" t="s">
        <v>1271</v>
      </c>
      <c r="C72" s="5">
        <v>80942266.879999995</v>
      </c>
    </row>
    <row r="73" spans="1:3" x14ac:dyDescent="0.3">
      <c r="A73" s="7">
        <v>3391</v>
      </c>
      <c r="B73" t="s">
        <v>1807</v>
      </c>
      <c r="C73" s="5">
        <v>56352200</v>
      </c>
    </row>
    <row r="74" spans="1:3" x14ac:dyDescent="0.3">
      <c r="A74" s="7">
        <v>3411</v>
      </c>
      <c r="B74" t="s">
        <v>1281</v>
      </c>
      <c r="C74" s="5">
        <v>25396677</v>
      </c>
    </row>
    <row r="75" spans="1:3" x14ac:dyDescent="0.3">
      <c r="A75" s="7">
        <v>3421</v>
      </c>
      <c r="B75" t="s">
        <v>1876</v>
      </c>
      <c r="C75" s="5">
        <v>40000000</v>
      </c>
    </row>
    <row r="76" spans="1:3" x14ac:dyDescent="0.3">
      <c r="A76" s="7">
        <v>3431</v>
      </c>
      <c r="B76" t="s">
        <v>1877</v>
      </c>
      <c r="C76" s="5">
        <v>4100000</v>
      </c>
    </row>
    <row r="77" spans="1:3" x14ac:dyDescent="0.3">
      <c r="A77" s="7">
        <v>3441</v>
      </c>
      <c r="B77" t="s">
        <v>1292</v>
      </c>
      <c r="C77" s="5">
        <v>305000</v>
      </c>
    </row>
    <row r="78" spans="1:3" x14ac:dyDescent="0.3">
      <c r="A78" s="7">
        <v>3451</v>
      </c>
      <c r="B78" t="s">
        <v>1296</v>
      </c>
      <c r="C78" s="5">
        <v>9132945.1600000001</v>
      </c>
    </row>
    <row r="79" spans="1:3" x14ac:dyDescent="0.3">
      <c r="A79" s="7">
        <v>3481</v>
      </c>
      <c r="B79" t="s">
        <v>1300</v>
      </c>
      <c r="C79" s="5">
        <v>350000</v>
      </c>
    </row>
    <row r="80" spans="1:3" x14ac:dyDescent="0.3">
      <c r="A80" s="7">
        <v>3511</v>
      </c>
      <c r="B80" t="s">
        <v>1878</v>
      </c>
      <c r="C80" s="5">
        <v>70444564.799999997</v>
      </c>
    </row>
    <row r="81" spans="1:3" x14ac:dyDescent="0.3">
      <c r="A81" s="7">
        <v>3521</v>
      </c>
      <c r="B81" t="s">
        <v>1808</v>
      </c>
      <c r="C81" s="5">
        <v>85000</v>
      </c>
    </row>
    <row r="82" spans="1:3" x14ac:dyDescent="0.3">
      <c r="A82" s="7">
        <v>3531</v>
      </c>
      <c r="B82" t="s">
        <v>1809</v>
      </c>
      <c r="C82" s="5">
        <v>5400000</v>
      </c>
    </row>
    <row r="83" spans="1:3" x14ac:dyDescent="0.3">
      <c r="A83" s="7">
        <v>3541</v>
      </c>
      <c r="B83" t="s">
        <v>1827</v>
      </c>
      <c r="C83" s="5">
        <v>685000</v>
      </c>
    </row>
    <row r="84" spans="1:3" x14ac:dyDescent="0.3">
      <c r="A84" s="7">
        <v>3551</v>
      </c>
      <c r="B84" t="s">
        <v>1890</v>
      </c>
      <c r="C84" s="5">
        <v>22000000</v>
      </c>
    </row>
    <row r="85" spans="1:3" x14ac:dyDescent="0.3">
      <c r="A85" s="7">
        <v>3571</v>
      </c>
      <c r="B85" t="s">
        <v>1835</v>
      </c>
      <c r="C85" s="5">
        <v>314600000</v>
      </c>
    </row>
    <row r="86" spans="1:3" x14ac:dyDescent="0.3">
      <c r="A86" s="7">
        <v>3581</v>
      </c>
      <c r="B86" t="s">
        <v>1330</v>
      </c>
      <c r="C86" s="5">
        <v>264730740</v>
      </c>
    </row>
    <row r="87" spans="1:3" x14ac:dyDescent="0.3">
      <c r="A87" s="7">
        <v>3591</v>
      </c>
      <c r="B87" t="s">
        <v>1334</v>
      </c>
      <c r="C87" s="5">
        <v>21202435.199999999</v>
      </c>
    </row>
    <row r="88" spans="1:3" x14ac:dyDescent="0.3">
      <c r="A88" s="7">
        <v>3611</v>
      </c>
      <c r="B88" t="s">
        <v>1913</v>
      </c>
      <c r="C88" s="5">
        <v>30186175.120000001</v>
      </c>
    </row>
    <row r="89" spans="1:3" x14ac:dyDescent="0.3">
      <c r="A89" s="7">
        <v>3631</v>
      </c>
      <c r="B89" t="s">
        <v>1914</v>
      </c>
      <c r="C89" s="5">
        <v>7460000</v>
      </c>
    </row>
    <row r="90" spans="1:3" x14ac:dyDescent="0.3">
      <c r="A90" s="7">
        <v>3651</v>
      </c>
      <c r="B90" t="s">
        <v>1915</v>
      </c>
      <c r="C90" s="5">
        <v>4764196.3600000003</v>
      </c>
    </row>
    <row r="91" spans="1:3" x14ac:dyDescent="0.3">
      <c r="A91" s="7">
        <v>3661</v>
      </c>
      <c r="B91" t="s">
        <v>1916</v>
      </c>
      <c r="C91" s="5">
        <v>6284559.4000000004</v>
      </c>
    </row>
    <row r="92" spans="1:3" x14ac:dyDescent="0.3">
      <c r="A92" s="7">
        <v>3711</v>
      </c>
      <c r="B92" t="s">
        <v>1358</v>
      </c>
      <c r="C92" s="5">
        <v>75000</v>
      </c>
    </row>
    <row r="93" spans="1:3" x14ac:dyDescent="0.3">
      <c r="A93" s="7">
        <v>3721</v>
      </c>
      <c r="B93" t="s">
        <v>1362</v>
      </c>
      <c r="C93" s="5">
        <v>2000</v>
      </c>
    </row>
    <row r="94" spans="1:3" x14ac:dyDescent="0.3">
      <c r="A94" s="7">
        <v>3751</v>
      </c>
      <c r="B94" t="s">
        <v>1881</v>
      </c>
      <c r="C94" s="5">
        <v>112000</v>
      </c>
    </row>
    <row r="95" spans="1:3" x14ac:dyDescent="0.3">
      <c r="A95" s="7">
        <v>3761</v>
      </c>
      <c r="B95" t="s">
        <v>1370</v>
      </c>
      <c r="C95" s="5">
        <v>400000</v>
      </c>
    </row>
    <row r="96" spans="1:3" x14ac:dyDescent="0.3">
      <c r="A96" s="7">
        <v>3821</v>
      </c>
      <c r="B96" t="s">
        <v>1376</v>
      </c>
      <c r="C96" s="5">
        <v>30323227.77</v>
      </c>
    </row>
    <row r="97" spans="1:3" x14ac:dyDescent="0.3">
      <c r="A97" s="7">
        <v>3841</v>
      </c>
      <c r="B97" t="s">
        <v>1380</v>
      </c>
      <c r="C97" s="5">
        <v>100000</v>
      </c>
    </row>
    <row r="98" spans="1:3" x14ac:dyDescent="0.3">
      <c r="A98" s="7">
        <v>3911</v>
      </c>
      <c r="B98" t="s">
        <v>1386</v>
      </c>
      <c r="C98" s="5">
        <v>500000</v>
      </c>
    </row>
    <row r="99" spans="1:3" x14ac:dyDescent="0.3">
      <c r="A99" s="7">
        <v>3921</v>
      </c>
      <c r="B99" t="s">
        <v>1390</v>
      </c>
      <c r="C99" s="5">
        <v>7758843.5199999996</v>
      </c>
    </row>
    <row r="100" spans="1:3" x14ac:dyDescent="0.3">
      <c r="A100" s="7">
        <v>3922</v>
      </c>
      <c r="B100" t="s">
        <v>1390</v>
      </c>
      <c r="C100" s="5">
        <v>11800000</v>
      </c>
    </row>
    <row r="101" spans="1:3" x14ac:dyDescent="0.3">
      <c r="A101" s="7">
        <v>3941</v>
      </c>
      <c r="B101" t="s">
        <v>1394</v>
      </c>
      <c r="C101" s="5">
        <v>41070000</v>
      </c>
    </row>
    <row r="102" spans="1:3" x14ac:dyDescent="0.3">
      <c r="A102" s="7">
        <v>3942</v>
      </c>
      <c r="B102" t="s">
        <v>1396</v>
      </c>
      <c r="C102" s="5">
        <v>150000</v>
      </c>
    </row>
    <row r="103" spans="1:3" x14ac:dyDescent="0.3">
      <c r="A103" s="7">
        <v>3961</v>
      </c>
      <c r="B103" t="s">
        <v>1400</v>
      </c>
      <c r="C103" s="5">
        <v>50000</v>
      </c>
    </row>
    <row r="104" spans="1:3" x14ac:dyDescent="0.3">
      <c r="A104" s="7">
        <v>3962</v>
      </c>
      <c r="B104" t="s">
        <v>1402</v>
      </c>
      <c r="C104" s="5">
        <v>155000</v>
      </c>
    </row>
    <row r="105" spans="1:3" x14ac:dyDescent="0.3">
      <c r="A105" s="7">
        <v>4211</v>
      </c>
      <c r="B105" t="s">
        <v>1410</v>
      </c>
      <c r="C105" s="5">
        <v>393199010.88999999</v>
      </c>
    </row>
    <row r="106" spans="1:3" x14ac:dyDescent="0.3">
      <c r="A106" s="7">
        <v>4251</v>
      </c>
      <c r="B106" t="s">
        <v>1414</v>
      </c>
      <c r="C106" s="5">
        <v>24999999.989999998</v>
      </c>
    </row>
    <row r="107" spans="1:3" x14ac:dyDescent="0.3">
      <c r="A107" s="7">
        <v>4311</v>
      </c>
      <c r="B107" t="s">
        <v>1990</v>
      </c>
      <c r="C107" s="5">
        <v>10848612.23</v>
      </c>
    </row>
    <row r="108" spans="1:3" x14ac:dyDescent="0.3">
      <c r="A108" s="7">
        <v>4391</v>
      </c>
      <c r="B108" t="s">
        <v>1424</v>
      </c>
      <c r="C108" s="5">
        <v>1400000</v>
      </c>
    </row>
    <row r="109" spans="1:3" x14ac:dyDescent="0.3">
      <c r="A109" s="7">
        <v>4411</v>
      </c>
      <c r="B109" t="s">
        <v>1430</v>
      </c>
      <c r="C109" s="5">
        <v>157341331.59</v>
      </c>
    </row>
    <row r="110" spans="1:3" x14ac:dyDescent="0.3">
      <c r="A110" s="7">
        <v>4421</v>
      </c>
      <c r="B110" t="s">
        <v>1953</v>
      </c>
      <c r="C110" s="5">
        <v>200000</v>
      </c>
    </row>
    <row r="111" spans="1:3" x14ac:dyDescent="0.3">
      <c r="A111" s="7">
        <v>4431</v>
      </c>
      <c r="B111" t="s">
        <v>1438</v>
      </c>
      <c r="C111" s="5">
        <v>3900000</v>
      </c>
    </row>
    <row r="112" spans="1:3" x14ac:dyDescent="0.3">
      <c r="A112" s="7">
        <v>4451</v>
      </c>
      <c r="B112" t="s">
        <v>1442</v>
      </c>
      <c r="C112" s="5">
        <v>2300000</v>
      </c>
    </row>
    <row r="113" spans="1:3" x14ac:dyDescent="0.3">
      <c r="A113" s="7">
        <v>4481</v>
      </c>
      <c r="B113" t="s">
        <v>1446</v>
      </c>
      <c r="C113" s="5">
        <v>3100000</v>
      </c>
    </row>
    <row r="114" spans="1:3" x14ac:dyDescent="0.3">
      <c r="A114" s="7">
        <v>5111</v>
      </c>
      <c r="B114" t="s">
        <v>1761</v>
      </c>
      <c r="C114" s="5">
        <v>31878821.25</v>
      </c>
    </row>
    <row r="115" spans="1:3" x14ac:dyDescent="0.3">
      <c r="A115" s="7">
        <v>5121</v>
      </c>
      <c r="B115" t="s">
        <v>1891</v>
      </c>
      <c r="C115" s="5">
        <v>1828438.75</v>
      </c>
    </row>
    <row r="116" spans="1:3" x14ac:dyDescent="0.3">
      <c r="A116" s="7">
        <v>5151</v>
      </c>
      <c r="B116" t="s">
        <v>1882</v>
      </c>
      <c r="C116" s="5">
        <v>6250240</v>
      </c>
    </row>
    <row r="117" spans="1:3" x14ac:dyDescent="0.3">
      <c r="A117" s="7">
        <v>5191</v>
      </c>
      <c r="B117" t="s">
        <v>1883</v>
      </c>
      <c r="C117" s="5">
        <v>553740</v>
      </c>
    </row>
    <row r="118" spans="1:3" x14ac:dyDescent="0.3">
      <c r="A118" s="7">
        <v>5211</v>
      </c>
      <c r="B118" t="s">
        <v>1472</v>
      </c>
      <c r="C118" s="5">
        <v>115000</v>
      </c>
    </row>
    <row r="119" spans="1:3" x14ac:dyDescent="0.3">
      <c r="A119" s="7">
        <v>5311</v>
      </c>
      <c r="B119" t="s">
        <v>1478</v>
      </c>
      <c r="C119" s="5">
        <v>30500000</v>
      </c>
    </row>
    <row r="120" spans="1:3" x14ac:dyDescent="0.3">
      <c r="A120" s="7">
        <v>5321</v>
      </c>
      <c r="B120" t="s">
        <v>1482</v>
      </c>
      <c r="C120" s="5">
        <v>300000</v>
      </c>
    </row>
    <row r="121" spans="1:3" x14ac:dyDescent="0.3">
      <c r="A121" s="7">
        <v>5411</v>
      </c>
      <c r="B121" t="s">
        <v>1488</v>
      </c>
      <c r="C121" s="5">
        <v>31700000</v>
      </c>
    </row>
    <row r="122" spans="1:3" x14ac:dyDescent="0.3">
      <c r="A122" s="7">
        <v>5491</v>
      </c>
      <c r="B122" t="s">
        <v>2239</v>
      </c>
      <c r="C122" s="5">
        <v>3000000</v>
      </c>
    </row>
    <row r="123" spans="1:3" x14ac:dyDescent="0.3">
      <c r="A123" s="7">
        <v>5611</v>
      </c>
      <c r="B123" t="s">
        <v>2129</v>
      </c>
      <c r="C123" s="5">
        <v>308700</v>
      </c>
    </row>
    <row r="124" spans="1:3" x14ac:dyDescent="0.3">
      <c r="A124" s="7">
        <v>5621</v>
      </c>
      <c r="B124" t="s">
        <v>1497</v>
      </c>
      <c r="C124" s="5">
        <v>180000</v>
      </c>
    </row>
    <row r="125" spans="1:3" x14ac:dyDescent="0.3">
      <c r="A125" s="7">
        <v>5641</v>
      </c>
      <c r="B125" t="s">
        <v>1892</v>
      </c>
      <c r="C125" s="5">
        <v>3750000</v>
      </c>
    </row>
    <row r="126" spans="1:3" x14ac:dyDescent="0.3">
      <c r="A126" s="7">
        <v>5651</v>
      </c>
      <c r="B126" t="s">
        <v>1810</v>
      </c>
      <c r="C126" s="5">
        <v>3400000</v>
      </c>
    </row>
    <row r="127" spans="1:3" x14ac:dyDescent="0.3">
      <c r="A127" s="7">
        <v>5661</v>
      </c>
      <c r="B127" t="s">
        <v>1828</v>
      </c>
      <c r="C127" s="5">
        <v>5500000</v>
      </c>
    </row>
    <row r="128" spans="1:3" x14ac:dyDescent="0.3">
      <c r="A128" s="7">
        <v>5662</v>
      </c>
      <c r="B128" t="s">
        <v>1828</v>
      </c>
      <c r="C128" s="5">
        <v>5000000</v>
      </c>
    </row>
    <row r="129" spans="1:3" x14ac:dyDescent="0.3">
      <c r="A129" s="7">
        <v>5671</v>
      </c>
      <c r="B129" t="s">
        <v>1923</v>
      </c>
      <c r="C129" s="5">
        <v>2232000</v>
      </c>
    </row>
    <row r="130" spans="1:3" x14ac:dyDescent="0.3">
      <c r="A130" s="7">
        <v>5691</v>
      </c>
      <c r="B130" t="s">
        <v>1518</v>
      </c>
      <c r="C130" s="5">
        <v>147150000</v>
      </c>
    </row>
    <row r="131" spans="1:3" x14ac:dyDescent="0.3">
      <c r="A131" s="7">
        <v>5781</v>
      </c>
      <c r="B131" t="s">
        <v>2157</v>
      </c>
      <c r="C131" s="5">
        <v>200000</v>
      </c>
    </row>
    <row r="132" spans="1:3" x14ac:dyDescent="0.3">
      <c r="A132" s="7">
        <v>5811</v>
      </c>
      <c r="B132" t="s">
        <v>1530</v>
      </c>
      <c r="C132" s="5">
        <v>37500000</v>
      </c>
    </row>
    <row r="133" spans="1:3" x14ac:dyDescent="0.3">
      <c r="A133" s="7">
        <v>5911</v>
      </c>
      <c r="B133" t="s">
        <v>1536</v>
      </c>
      <c r="C133" s="5">
        <v>18660000</v>
      </c>
    </row>
    <row r="134" spans="1:3" x14ac:dyDescent="0.3">
      <c r="A134" s="7">
        <v>5971</v>
      </c>
      <c r="B134" t="s">
        <v>1813</v>
      </c>
      <c r="C134" s="5">
        <v>10008526</v>
      </c>
    </row>
    <row r="135" spans="1:3" x14ac:dyDescent="0.3">
      <c r="A135" s="7">
        <v>6121</v>
      </c>
      <c r="B135" t="s">
        <v>1768</v>
      </c>
      <c r="C135" s="5">
        <v>388358090.23000002</v>
      </c>
    </row>
    <row r="136" spans="1:3" x14ac:dyDescent="0.3">
      <c r="A136" s="7">
        <v>6131</v>
      </c>
      <c r="B136" t="s">
        <v>1971</v>
      </c>
      <c r="C136" s="5">
        <v>312051806.50999999</v>
      </c>
    </row>
    <row r="137" spans="1:3" x14ac:dyDescent="0.3">
      <c r="A137" s="7">
        <v>6151</v>
      </c>
      <c r="B137" t="s">
        <v>1769</v>
      </c>
      <c r="C137" s="5">
        <v>1008930459.59</v>
      </c>
    </row>
    <row r="138" spans="1:3" x14ac:dyDescent="0.3">
      <c r="A138" s="7">
        <v>6321</v>
      </c>
      <c r="B138" t="s">
        <v>1885</v>
      </c>
      <c r="C138" s="5">
        <v>119180360</v>
      </c>
    </row>
    <row r="139" spans="1:3" x14ac:dyDescent="0.3">
      <c r="A139" s="7">
        <v>7991</v>
      </c>
      <c r="B139" t="s">
        <v>1888</v>
      </c>
      <c r="C139" s="5">
        <v>13000000</v>
      </c>
    </row>
    <row r="140" spans="1:3" x14ac:dyDescent="0.3">
      <c r="A140" s="7">
        <v>9111</v>
      </c>
      <c r="B140" t="s">
        <v>1754</v>
      </c>
      <c r="C140" s="5">
        <v>24713862.890000001</v>
      </c>
    </row>
    <row r="141" spans="1:3" x14ac:dyDescent="0.3">
      <c r="A141" s="7">
        <v>9211</v>
      </c>
      <c r="B141" t="s">
        <v>1583</v>
      </c>
      <c r="C141" s="5">
        <v>11000000</v>
      </c>
    </row>
    <row r="142" spans="1:3" x14ac:dyDescent="0.3">
      <c r="A142" s="7" t="s">
        <v>2118</v>
      </c>
      <c r="B142" s="7"/>
      <c r="C142" s="5">
        <v>6588040654.3599997</v>
      </c>
    </row>
    <row r="143" spans="1:3" x14ac:dyDescent="0.3">
      <c r="A143"/>
    </row>
    <row r="144" spans="1:3" x14ac:dyDescent="0.3">
      <c r="A144"/>
    </row>
    <row r="145" spans="1:1" x14ac:dyDescent="0.3">
      <c r="A145"/>
    </row>
    <row r="146" spans="1:1" x14ac:dyDescent="0.3">
      <c r="A146"/>
    </row>
    <row r="147" spans="1:1" x14ac:dyDescent="0.3">
      <c r="A147"/>
    </row>
    <row r="148" spans="1:1" x14ac:dyDescent="0.3">
      <c r="A148"/>
    </row>
    <row r="149" spans="1:1" x14ac:dyDescent="0.3">
      <c r="A149"/>
    </row>
  </sheetData>
  <pageMargins left="0.7" right="0.7" top="0.90625" bottom="0.75" header="0.3" footer="0.3"/>
  <pageSetup orientation="landscape" horizontalDpi="360" verticalDpi="360" r:id="rId2"/>
  <headerFooter>
    <oddHeader>&amp;C&amp;"-,Negrita"MUNICIPIO DE TLAJOMULCO DE ZÚÑIGA, JALISCO.
3RA MODIFICACIÓN PRESUPUESTAL 2026
CLASIFICACIÓN POR OBJETO DEL GASTO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9E68-9C9F-4095-B630-2585EE283AF2}">
  <dimension ref="B3:C7"/>
  <sheetViews>
    <sheetView view="pageLayout" zoomScaleNormal="100" workbookViewId="0">
      <selection activeCell="P11" sqref="P11"/>
    </sheetView>
  </sheetViews>
  <sheetFormatPr baseColWidth="10" defaultRowHeight="14.4" x14ac:dyDescent="0.3"/>
  <cols>
    <col min="1" max="1" width="6.77734375" customWidth="1"/>
    <col min="2" max="2" width="53" customWidth="1"/>
    <col min="3" max="3" width="22.88671875" customWidth="1"/>
    <col min="4" max="4" width="8" customWidth="1"/>
  </cols>
  <sheetData>
    <row r="3" spans="2:3" x14ac:dyDescent="0.3">
      <c r="B3" s="34" t="s">
        <v>2155</v>
      </c>
      <c r="C3" s="7" t="s">
        <v>2145</v>
      </c>
    </row>
    <row r="4" spans="2:3" x14ac:dyDescent="0.3">
      <c r="B4" s="13" t="s">
        <v>2089</v>
      </c>
      <c r="C4" s="5">
        <v>4370790609.1400003</v>
      </c>
    </row>
    <row r="5" spans="2:3" x14ac:dyDescent="0.3">
      <c r="B5" s="13" t="s">
        <v>2243</v>
      </c>
      <c r="C5" s="5">
        <v>2168536182.3299999</v>
      </c>
    </row>
    <row r="6" spans="2:3" x14ac:dyDescent="0.3">
      <c r="B6" s="13" t="s">
        <v>2244</v>
      </c>
      <c r="C6" s="5">
        <v>48713862.890000001</v>
      </c>
    </row>
    <row r="7" spans="2:3" x14ac:dyDescent="0.3">
      <c r="B7" s="13" t="s">
        <v>2118</v>
      </c>
      <c r="C7" s="5">
        <v>6588040654.3600006</v>
      </c>
    </row>
  </sheetData>
  <pageMargins left="0.7" right="0.7" top="0.91666666666666663" bottom="0.75" header="0.3" footer="0.3"/>
  <pageSetup orientation="portrait" horizontalDpi="360" verticalDpi="360" r:id="rId2"/>
  <headerFooter>
    <oddHeader>&amp;C&amp;"-,Negrita"MUNICIPIO DE TLAJOMULCO DE ZÚÑIGA, JALISCO.
3RA MODIFICACIÓN PRESUPUESTAL 2026
CLASIFICACIÓN POR TIPO DE GASTO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D6D26-FB5C-4302-B564-F2869C1AC7B2}">
  <dimension ref="A3:G13"/>
  <sheetViews>
    <sheetView view="pageLayout" zoomScaleNormal="100" workbookViewId="0">
      <selection activeCell="P11" sqref="P11"/>
    </sheetView>
  </sheetViews>
  <sheetFormatPr baseColWidth="10" defaultRowHeight="14.4" x14ac:dyDescent="0.3"/>
  <cols>
    <col min="1" max="1" width="13.6640625" customWidth="1"/>
    <col min="2" max="2" width="25.44140625" bestFit="1" customWidth="1"/>
    <col min="3" max="3" width="18.77734375" customWidth="1"/>
    <col min="4" max="4" width="18.44140625" customWidth="1"/>
    <col min="5" max="5" width="26.33203125" customWidth="1"/>
    <col min="6" max="7" width="15.21875" bestFit="1" customWidth="1"/>
  </cols>
  <sheetData>
    <row r="3" spans="1:7" x14ac:dyDescent="0.3">
      <c r="A3" s="52" t="s">
        <v>2121</v>
      </c>
      <c r="B3" s="53"/>
      <c r="C3" s="52" t="s">
        <v>957</v>
      </c>
    </row>
    <row r="4" spans="1:7" s="48" customFormat="1" ht="43.2" x14ac:dyDescent="0.3">
      <c r="A4" s="54" t="s">
        <v>2152</v>
      </c>
      <c r="B4" s="54" t="s">
        <v>2151</v>
      </c>
      <c r="C4" s="49" t="s">
        <v>2089</v>
      </c>
      <c r="D4" s="49" t="s">
        <v>2243</v>
      </c>
      <c r="E4" s="49" t="s">
        <v>2244</v>
      </c>
      <c r="F4" s="49" t="s">
        <v>2118</v>
      </c>
      <c r="G4" s="55"/>
    </row>
    <row r="5" spans="1:7" x14ac:dyDescent="0.3">
      <c r="A5" s="50">
        <v>1000</v>
      </c>
      <c r="B5" s="92" t="s">
        <v>1977</v>
      </c>
      <c r="C5" s="51">
        <v>1669178514.8000002</v>
      </c>
      <c r="D5" s="51"/>
      <c r="E5" s="51"/>
      <c r="F5" s="51">
        <v>1669178514.8000002</v>
      </c>
    </row>
    <row r="6" spans="1:7" x14ac:dyDescent="0.3">
      <c r="A6" s="50">
        <v>2000</v>
      </c>
      <c r="B6" s="92" t="s">
        <v>1735</v>
      </c>
      <c r="C6" s="51">
        <v>210469044.45999998</v>
      </c>
      <c r="D6" s="51"/>
      <c r="E6" s="51"/>
      <c r="F6" s="51">
        <v>210469044.45999998</v>
      </c>
    </row>
    <row r="7" spans="1:7" x14ac:dyDescent="0.3">
      <c r="A7" s="50">
        <v>3000</v>
      </c>
      <c r="B7" s="92" t="s">
        <v>1717</v>
      </c>
      <c r="C7" s="51">
        <v>1893854095.1800001</v>
      </c>
      <c r="D7" s="51"/>
      <c r="E7" s="51"/>
      <c r="F7" s="51">
        <v>1893854095.1800001</v>
      </c>
    </row>
    <row r="8" spans="1:7" ht="43.2" x14ac:dyDescent="0.3">
      <c r="A8" s="50">
        <v>4000</v>
      </c>
      <c r="B8" s="92" t="s">
        <v>1844</v>
      </c>
      <c r="C8" s="51">
        <v>597288954.70000005</v>
      </c>
      <c r="D8" s="51"/>
      <c r="E8" s="51"/>
      <c r="F8" s="51">
        <v>597288954.70000005</v>
      </c>
    </row>
    <row r="9" spans="1:7" ht="28.8" x14ac:dyDescent="0.3">
      <c r="A9" s="50">
        <v>5000</v>
      </c>
      <c r="B9" s="92" t="s">
        <v>1739</v>
      </c>
      <c r="C9" s="51"/>
      <c r="D9" s="51">
        <v>340015466</v>
      </c>
      <c r="E9" s="51"/>
      <c r="F9" s="51">
        <v>340015466</v>
      </c>
    </row>
    <row r="10" spans="1:7" x14ac:dyDescent="0.3">
      <c r="A10" s="50">
        <v>6000</v>
      </c>
      <c r="B10" s="92" t="s">
        <v>2147</v>
      </c>
      <c r="C10" s="51"/>
      <c r="D10" s="51">
        <v>1828520716.3300002</v>
      </c>
      <c r="E10" s="51"/>
      <c r="F10" s="51">
        <v>1828520716.3300002</v>
      </c>
    </row>
    <row r="11" spans="1:7" ht="28.8" x14ac:dyDescent="0.3">
      <c r="A11" s="50">
        <v>7000</v>
      </c>
      <c r="B11" s="92" t="s">
        <v>1887</v>
      </c>
      <c r="C11" s="51"/>
      <c r="D11" s="51"/>
      <c r="E11" s="51">
        <v>13000000</v>
      </c>
      <c r="F11" s="51">
        <v>13000000</v>
      </c>
    </row>
    <row r="12" spans="1:7" x14ac:dyDescent="0.3">
      <c r="A12" s="50">
        <v>9000</v>
      </c>
      <c r="B12" s="92" t="s">
        <v>2148</v>
      </c>
      <c r="C12" s="51"/>
      <c r="D12" s="51"/>
      <c r="E12" s="51">
        <v>35713862.890000001</v>
      </c>
      <c r="F12" s="51">
        <v>35713862.890000001</v>
      </c>
    </row>
    <row r="13" spans="1:7" x14ac:dyDescent="0.3">
      <c r="A13" s="1" t="s">
        <v>2118</v>
      </c>
      <c r="C13" s="5">
        <v>4370790609.1400003</v>
      </c>
      <c r="D13" s="5">
        <v>2168536182.3299999</v>
      </c>
      <c r="E13" s="5">
        <v>48713862.890000001</v>
      </c>
      <c r="F13" s="5">
        <v>6588040654.3600006</v>
      </c>
    </row>
  </sheetData>
  <pageMargins left="0.7" right="0.7" top="0.94791666666666663" bottom="0.75" header="0.3" footer="0.3"/>
  <pageSetup orientation="landscape" horizontalDpi="360" verticalDpi="360" r:id="rId2"/>
  <headerFooter>
    <oddHeader>&amp;C&amp;"-,Negrita"MUNICIPIO DE TLAJOMULCO DE ZÚÑIGA, JALISCO.
3RA MODIFICACIÓN PRESUPUESTAL 2026
CLASIFICACIÓN ECONOMICA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06D8-370D-4696-A1B8-94C7C0AC28B7}">
  <dimension ref="A3:B87"/>
  <sheetViews>
    <sheetView view="pageLayout" zoomScaleNormal="100" workbookViewId="0">
      <selection activeCell="P11" sqref="P11"/>
    </sheetView>
  </sheetViews>
  <sheetFormatPr baseColWidth="10" defaultRowHeight="14.4" x14ac:dyDescent="0.3"/>
  <cols>
    <col min="1" max="1" width="100.44140625" customWidth="1"/>
    <col min="2" max="2" width="17.88671875" bestFit="1" customWidth="1"/>
  </cols>
  <sheetData>
    <row r="3" spans="1:2" x14ac:dyDescent="0.3">
      <c r="A3" s="34" t="s">
        <v>2160</v>
      </c>
      <c r="B3" t="s">
        <v>2145</v>
      </c>
    </row>
    <row r="4" spans="1:2" x14ac:dyDescent="0.3">
      <c r="A4" s="13" t="s">
        <v>1744</v>
      </c>
      <c r="B4" s="5">
        <v>715424759.04999995</v>
      </c>
    </row>
    <row r="5" spans="1:2" x14ac:dyDescent="0.3">
      <c r="A5" s="42" t="s">
        <v>1789</v>
      </c>
      <c r="B5" s="5">
        <v>3250000</v>
      </c>
    </row>
    <row r="6" spans="1:2" x14ac:dyDescent="0.3">
      <c r="A6" s="42" t="s">
        <v>547</v>
      </c>
      <c r="B6" s="5">
        <v>2820000</v>
      </c>
    </row>
    <row r="7" spans="1:2" x14ac:dyDescent="0.3">
      <c r="A7" s="42" t="s">
        <v>1795</v>
      </c>
      <c r="B7" s="5">
        <v>3285000</v>
      </c>
    </row>
    <row r="8" spans="1:2" x14ac:dyDescent="0.3">
      <c r="A8" s="42" t="s">
        <v>1859</v>
      </c>
      <c r="B8" s="5">
        <v>5600000</v>
      </c>
    </row>
    <row r="9" spans="1:2" x14ac:dyDescent="0.3">
      <c r="A9" s="42" t="s">
        <v>1894</v>
      </c>
      <c r="B9" s="5">
        <v>4800000</v>
      </c>
    </row>
    <row r="10" spans="1:2" x14ac:dyDescent="0.3">
      <c r="A10" s="42" t="s">
        <v>1967</v>
      </c>
      <c r="B10" s="5">
        <v>3100000</v>
      </c>
    </row>
    <row r="11" spans="1:2" x14ac:dyDescent="0.3">
      <c r="A11" s="42" t="s">
        <v>1745</v>
      </c>
      <c r="B11" s="5">
        <v>19825000</v>
      </c>
    </row>
    <row r="12" spans="1:2" x14ac:dyDescent="0.3">
      <c r="A12" s="42" t="s">
        <v>1917</v>
      </c>
      <c r="B12" s="5">
        <v>5100000</v>
      </c>
    </row>
    <row r="13" spans="1:2" x14ac:dyDescent="0.3">
      <c r="A13" s="42" t="s">
        <v>1772</v>
      </c>
      <c r="B13" s="5">
        <v>666974759.04999995</v>
      </c>
    </row>
    <row r="14" spans="1:2" x14ac:dyDescent="0.3">
      <c r="A14" s="42" t="s">
        <v>1783</v>
      </c>
      <c r="B14" s="5">
        <v>0</v>
      </c>
    </row>
    <row r="15" spans="1:2" x14ac:dyDescent="0.3">
      <c r="A15" s="42" t="s">
        <v>1947</v>
      </c>
      <c r="B15" s="5">
        <v>200000</v>
      </c>
    </row>
    <row r="16" spans="1:2" x14ac:dyDescent="0.3">
      <c r="A16" s="42" t="s">
        <v>1944</v>
      </c>
      <c r="B16" s="5">
        <v>470000</v>
      </c>
    </row>
    <row r="17" spans="1:2" x14ac:dyDescent="0.3">
      <c r="A17" s="13" t="s">
        <v>1816</v>
      </c>
      <c r="B17" s="5">
        <v>550691025.73000002</v>
      </c>
    </row>
    <row r="18" spans="1:2" x14ac:dyDescent="0.3">
      <c r="A18" s="42" t="s">
        <v>2025</v>
      </c>
      <c r="B18" s="5">
        <v>23803650</v>
      </c>
    </row>
    <row r="19" spans="1:2" x14ac:dyDescent="0.3">
      <c r="A19" s="42" t="s">
        <v>2034</v>
      </c>
      <c r="B19" s="5">
        <v>14767344.140000001</v>
      </c>
    </row>
    <row r="20" spans="1:2" x14ac:dyDescent="0.3">
      <c r="A20" s="42" t="s">
        <v>1950</v>
      </c>
      <c r="B20" s="5">
        <v>21175000</v>
      </c>
    </row>
    <row r="21" spans="1:2" x14ac:dyDescent="0.3">
      <c r="A21" s="42" t="s">
        <v>1935</v>
      </c>
      <c r="B21" s="5">
        <v>850000</v>
      </c>
    </row>
    <row r="22" spans="1:2" x14ac:dyDescent="0.3">
      <c r="A22" s="42" t="s">
        <v>1952</v>
      </c>
      <c r="B22" s="5">
        <v>200000</v>
      </c>
    </row>
    <row r="23" spans="1:2" x14ac:dyDescent="0.3">
      <c r="A23" s="42" t="s">
        <v>1817</v>
      </c>
      <c r="B23" s="5">
        <v>59452000</v>
      </c>
    </row>
    <row r="24" spans="1:2" x14ac:dyDescent="0.3">
      <c r="A24" s="42" t="s">
        <v>2020</v>
      </c>
      <c r="B24" s="5">
        <v>930000</v>
      </c>
    </row>
    <row r="25" spans="1:2" x14ac:dyDescent="0.3">
      <c r="A25" s="42" t="s">
        <v>2139</v>
      </c>
      <c r="B25" s="5">
        <v>2000000</v>
      </c>
    </row>
    <row r="26" spans="1:2" x14ac:dyDescent="0.3">
      <c r="A26" s="42" t="s">
        <v>1955</v>
      </c>
      <c r="B26" s="5">
        <v>2000000</v>
      </c>
    </row>
    <row r="27" spans="1:2" x14ac:dyDescent="0.3">
      <c r="A27" s="42" t="s">
        <v>1925</v>
      </c>
      <c r="B27" s="5">
        <v>69991700</v>
      </c>
    </row>
    <row r="28" spans="1:2" x14ac:dyDescent="0.3">
      <c r="A28" s="42" t="s">
        <v>1928</v>
      </c>
      <c r="B28" s="5">
        <v>1000000</v>
      </c>
    </row>
    <row r="29" spans="1:2" x14ac:dyDescent="0.3">
      <c r="A29" s="42" t="s">
        <v>2114</v>
      </c>
      <c r="B29" s="5">
        <v>225000000</v>
      </c>
    </row>
    <row r="30" spans="1:2" x14ac:dyDescent="0.3">
      <c r="A30" s="42" t="s">
        <v>1941</v>
      </c>
      <c r="B30" s="5">
        <v>5200000</v>
      </c>
    </row>
    <row r="31" spans="1:2" x14ac:dyDescent="0.3">
      <c r="A31" s="42" t="s">
        <v>1956</v>
      </c>
      <c r="B31" s="5">
        <v>104321331.59</v>
      </c>
    </row>
    <row r="32" spans="1:2" x14ac:dyDescent="0.3">
      <c r="A32" s="42" t="s">
        <v>1958</v>
      </c>
      <c r="B32" s="5">
        <v>18000000</v>
      </c>
    </row>
    <row r="33" spans="1:2" x14ac:dyDescent="0.3">
      <c r="A33" s="42" t="s">
        <v>1949</v>
      </c>
      <c r="B33" s="5">
        <v>2000000</v>
      </c>
    </row>
    <row r="34" spans="1:2" x14ac:dyDescent="0.3">
      <c r="A34" s="13" t="s">
        <v>1732</v>
      </c>
      <c r="B34" s="5">
        <v>2360196845.1199999</v>
      </c>
    </row>
    <row r="35" spans="1:2" x14ac:dyDescent="0.3">
      <c r="A35" s="42" t="s">
        <v>1937</v>
      </c>
      <c r="B35" s="5">
        <v>4500000</v>
      </c>
    </row>
    <row r="36" spans="1:2" x14ac:dyDescent="0.3">
      <c r="A36" s="42" t="s">
        <v>2037</v>
      </c>
      <c r="B36" s="5">
        <v>7750016.75</v>
      </c>
    </row>
    <row r="37" spans="1:2" x14ac:dyDescent="0.3">
      <c r="A37" s="42" t="s">
        <v>1733</v>
      </c>
      <c r="B37" s="5">
        <v>18970884.439999998</v>
      </c>
    </row>
    <row r="38" spans="1:2" x14ac:dyDescent="0.3">
      <c r="A38" s="42" t="s">
        <v>385</v>
      </c>
      <c r="B38" s="5">
        <v>6700000</v>
      </c>
    </row>
    <row r="39" spans="1:2" x14ac:dyDescent="0.3">
      <c r="A39" s="42" t="s">
        <v>1756</v>
      </c>
      <c r="B39" s="5">
        <v>455154587.59999996</v>
      </c>
    </row>
    <row r="40" spans="1:2" x14ac:dyDescent="0.3">
      <c r="A40" s="42" t="s">
        <v>1970</v>
      </c>
      <c r="B40" s="5">
        <v>870223878.99000001</v>
      </c>
    </row>
    <row r="41" spans="1:2" x14ac:dyDescent="0.3">
      <c r="A41" s="42" t="s">
        <v>1973</v>
      </c>
      <c r="B41" s="5">
        <v>59500000</v>
      </c>
    </row>
    <row r="42" spans="1:2" x14ac:dyDescent="0.3">
      <c r="A42" s="42" t="s">
        <v>1765</v>
      </c>
      <c r="B42" s="5">
        <v>780116477.33999991</v>
      </c>
    </row>
    <row r="43" spans="1:2" x14ac:dyDescent="0.3">
      <c r="A43" s="42" t="s">
        <v>2029</v>
      </c>
      <c r="B43" s="5">
        <v>10828000</v>
      </c>
    </row>
    <row r="44" spans="1:2" x14ac:dyDescent="0.3">
      <c r="A44" s="42" t="s">
        <v>1738</v>
      </c>
      <c r="B44" s="5">
        <v>8811000</v>
      </c>
    </row>
    <row r="45" spans="1:2" x14ac:dyDescent="0.3">
      <c r="A45" s="42" t="s">
        <v>1931</v>
      </c>
      <c r="B45" s="5">
        <v>29232000</v>
      </c>
    </row>
    <row r="46" spans="1:2" x14ac:dyDescent="0.3">
      <c r="A46" s="42" t="s">
        <v>2042</v>
      </c>
      <c r="B46" s="5">
        <v>106550000</v>
      </c>
    </row>
    <row r="47" spans="1:2" x14ac:dyDescent="0.3">
      <c r="A47" s="42" t="s">
        <v>1938</v>
      </c>
      <c r="B47" s="5">
        <v>1860000</v>
      </c>
    </row>
    <row r="48" spans="1:2" x14ac:dyDescent="0.3">
      <c r="A48" s="13" t="s">
        <v>1725</v>
      </c>
      <c r="B48" s="5">
        <v>352325740</v>
      </c>
    </row>
    <row r="49" spans="1:2" x14ac:dyDescent="0.3">
      <c r="A49" s="42" t="s">
        <v>1726</v>
      </c>
      <c r="B49" s="5">
        <v>255545740</v>
      </c>
    </row>
    <row r="50" spans="1:2" x14ac:dyDescent="0.3">
      <c r="A50" s="42" t="s">
        <v>1778</v>
      </c>
      <c r="B50" s="5">
        <v>96780000</v>
      </c>
    </row>
    <row r="51" spans="1:2" x14ac:dyDescent="0.3">
      <c r="A51" s="13" t="s">
        <v>1714</v>
      </c>
      <c r="B51" s="5">
        <v>2579044284.46</v>
      </c>
    </row>
    <row r="52" spans="1:2" x14ac:dyDescent="0.3">
      <c r="A52" s="42" t="s">
        <v>1963</v>
      </c>
      <c r="B52" s="5">
        <v>2000000</v>
      </c>
    </row>
    <row r="53" spans="1:2" x14ac:dyDescent="0.3">
      <c r="A53" s="42" t="s">
        <v>1896</v>
      </c>
      <c r="B53" s="5">
        <v>155000</v>
      </c>
    </row>
    <row r="54" spans="1:2" x14ac:dyDescent="0.3">
      <c r="A54" s="42" t="s">
        <v>1758</v>
      </c>
      <c r="B54" s="5">
        <v>463285997.00000006</v>
      </c>
    </row>
    <row r="55" spans="1:2" x14ac:dyDescent="0.3">
      <c r="A55" s="42" t="s">
        <v>1911</v>
      </c>
      <c r="B55" s="5">
        <v>49530130.880000003</v>
      </c>
    </row>
    <row r="56" spans="1:2" x14ac:dyDescent="0.3">
      <c r="A56" s="42" t="s">
        <v>683</v>
      </c>
      <c r="B56" s="5">
        <v>286480000</v>
      </c>
    </row>
    <row r="57" spans="1:2" x14ac:dyDescent="0.3">
      <c r="A57" s="42" t="s">
        <v>2124</v>
      </c>
      <c r="B57" s="5">
        <v>200000</v>
      </c>
    </row>
    <row r="58" spans="1:2" x14ac:dyDescent="0.3">
      <c r="A58" s="42" t="s">
        <v>1866</v>
      </c>
      <c r="B58" s="5">
        <v>36020000</v>
      </c>
    </row>
    <row r="59" spans="1:2" x14ac:dyDescent="0.3">
      <c r="A59" s="42" t="s">
        <v>1871</v>
      </c>
      <c r="B59" s="5">
        <v>252546126.01999998</v>
      </c>
    </row>
    <row r="60" spans="1:2" x14ac:dyDescent="0.3">
      <c r="A60" s="42" t="s">
        <v>1889</v>
      </c>
      <c r="B60" s="5">
        <v>17000000</v>
      </c>
    </row>
    <row r="61" spans="1:2" x14ac:dyDescent="0.3">
      <c r="A61" s="42" t="s">
        <v>1906</v>
      </c>
      <c r="B61" s="5">
        <v>6585000</v>
      </c>
    </row>
    <row r="62" spans="1:2" x14ac:dyDescent="0.3">
      <c r="A62" s="42" t="s">
        <v>1751</v>
      </c>
      <c r="B62" s="5">
        <v>70972706.399999991</v>
      </c>
    </row>
    <row r="63" spans="1:2" x14ac:dyDescent="0.3">
      <c r="A63" s="42" t="s">
        <v>1869</v>
      </c>
      <c r="B63" s="5">
        <v>28604000</v>
      </c>
    </row>
    <row r="64" spans="1:2" x14ac:dyDescent="0.3">
      <c r="A64" s="42" t="s">
        <v>1899</v>
      </c>
      <c r="B64" s="5">
        <v>13903000</v>
      </c>
    </row>
    <row r="65" spans="1:2" x14ac:dyDescent="0.3">
      <c r="A65" s="42" t="s">
        <v>1908</v>
      </c>
      <c r="B65" s="5">
        <v>11580000</v>
      </c>
    </row>
    <row r="66" spans="1:2" x14ac:dyDescent="0.3">
      <c r="A66" s="42" t="s">
        <v>1977</v>
      </c>
      <c r="B66" s="5">
        <v>1340182324.1599998</v>
      </c>
    </row>
    <row r="67" spans="1:2" x14ac:dyDescent="0.3">
      <c r="A67" s="13" t="s">
        <v>1839</v>
      </c>
      <c r="B67" s="5">
        <v>30358000</v>
      </c>
    </row>
    <row r="68" spans="1:2" x14ac:dyDescent="0.3">
      <c r="A68" s="42" t="s">
        <v>2006</v>
      </c>
      <c r="B68" s="5">
        <v>700000</v>
      </c>
    </row>
    <row r="69" spans="1:2" x14ac:dyDescent="0.3">
      <c r="A69" s="42" t="s">
        <v>1989</v>
      </c>
      <c r="B69" s="5">
        <v>500000</v>
      </c>
    </row>
    <row r="70" spans="1:2" x14ac:dyDescent="0.3">
      <c r="A70" s="42" t="s">
        <v>1991</v>
      </c>
      <c r="B70" s="5">
        <v>7288612.2300000004</v>
      </c>
    </row>
    <row r="71" spans="1:2" x14ac:dyDescent="0.3">
      <c r="A71" s="42" t="s">
        <v>1993</v>
      </c>
      <c r="B71" s="5">
        <v>2800000</v>
      </c>
    </row>
    <row r="72" spans="1:2" x14ac:dyDescent="0.3">
      <c r="A72" s="42" t="s">
        <v>1995</v>
      </c>
      <c r="B72" s="5">
        <v>2200000</v>
      </c>
    </row>
    <row r="73" spans="1:2" x14ac:dyDescent="0.3">
      <c r="A73" s="42" t="s">
        <v>2014</v>
      </c>
      <c r="B73" s="5">
        <v>1570000</v>
      </c>
    </row>
    <row r="74" spans="1:2" x14ac:dyDescent="0.3">
      <c r="A74" s="42" t="s">
        <v>1982</v>
      </c>
      <c r="B74" s="5">
        <v>500000</v>
      </c>
    </row>
    <row r="75" spans="1:2" x14ac:dyDescent="0.3">
      <c r="A75" s="42" t="s">
        <v>2011</v>
      </c>
      <c r="B75" s="5">
        <v>1400000</v>
      </c>
    </row>
    <row r="76" spans="1:2" x14ac:dyDescent="0.3">
      <c r="A76" s="42" t="s">
        <v>1985</v>
      </c>
      <c r="B76" s="5">
        <v>920000</v>
      </c>
    </row>
    <row r="77" spans="1:2" x14ac:dyDescent="0.3">
      <c r="A77" s="42" t="s">
        <v>1840</v>
      </c>
      <c r="B77" s="5">
        <v>1400000</v>
      </c>
    </row>
    <row r="78" spans="1:2" x14ac:dyDescent="0.3">
      <c r="A78" s="42" t="s">
        <v>1986</v>
      </c>
      <c r="B78" s="5">
        <v>301387.77</v>
      </c>
    </row>
    <row r="79" spans="1:2" x14ac:dyDescent="0.3">
      <c r="A79" s="42" t="s">
        <v>1843</v>
      </c>
      <c r="B79" s="5">
        <v>2000000</v>
      </c>
    </row>
    <row r="80" spans="1:2" x14ac:dyDescent="0.3">
      <c r="A80" s="42" t="s">
        <v>1845</v>
      </c>
      <c r="B80" s="5">
        <v>1500000</v>
      </c>
    </row>
    <row r="81" spans="1:2" x14ac:dyDescent="0.3">
      <c r="A81" s="42" t="s">
        <v>1987</v>
      </c>
      <c r="B81" s="5">
        <v>50000</v>
      </c>
    </row>
    <row r="82" spans="1:2" x14ac:dyDescent="0.3">
      <c r="A82" s="42" t="s">
        <v>1996</v>
      </c>
      <c r="B82" s="5">
        <v>260000</v>
      </c>
    </row>
    <row r="83" spans="1:2" x14ac:dyDescent="0.3">
      <c r="A83" s="42" t="s">
        <v>1988</v>
      </c>
      <c r="B83" s="5">
        <v>775000</v>
      </c>
    </row>
    <row r="84" spans="1:2" x14ac:dyDescent="0.3">
      <c r="A84" s="42" t="s">
        <v>1846</v>
      </c>
      <c r="B84" s="5">
        <v>5513000</v>
      </c>
    </row>
    <row r="85" spans="1:2" x14ac:dyDescent="0.3">
      <c r="A85" s="42" t="s">
        <v>2107</v>
      </c>
      <c r="B85" s="5">
        <v>680000</v>
      </c>
    </row>
    <row r="86" spans="1:2" x14ac:dyDescent="0.3">
      <c r="A86" s="42" t="s">
        <v>2108</v>
      </c>
      <c r="B86" s="5">
        <v>0</v>
      </c>
    </row>
    <row r="87" spans="1:2" x14ac:dyDescent="0.3">
      <c r="A87" s="13" t="s">
        <v>2118</v>
      </c>
      <c r="B87" s="5">
        <v>6588040654.3599987</v>
      </c>
    </row>
  </sheetData>
  <pageMargins left="0.7" right="0.7" top="0.97916666666666663" bottom="0.75" header="0.3" footer="0.3"/>
  <pageSetup orientation="landscape" horizontalDpi="360" verticalDpi="360" r:id="rId2"/>
  <headerFooter>
    <oddHeader>&amp;C&amp;"-,Negrita"MUNICIPIO DE TLAJOMULCO DE ZÚÑIGA, JALISCO.
3RA MODIFICACIÓN PRESUPUESTAL 2026
CLASIFICACIÓN PROGRAMA Y PROYECTO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8E5E-ED1F-4AFB-A15E-3EACC1E7CD02}">
  <dimension ref="A1:B39"/>
  <sheetViews>
    <sheetView view="pageLayout" topLeftCell="A2" zoomScaleNormal="100" workbookViewId="0">
      <selection activeCell="P11" sqref="P11"/>
    </sheetView>
  </sheetViews>
  <sheetFormatPr baseColWidth="10" defaultRowHeight="14.4" x14ac:dyDescent="0.3"/>
  <cols>
    <col min="1" max="1" width="101.21875" customWidth="1"/>
    <col min="2" max="2" width="17.88671875" bestFit="1" customWidth="1"/>
  </cols>
  <sheetData>
    <row r="1" spans="1:2" hidden="1" x14ac:dyDescent="0.3">
      <c r="A1" s="34" t="s">
        <v>2149</v>
      </c>
      <c r="B1" s="12">
        <v>4000</v>
      </c>
    </row>
    <row r="3" spans="1:2" x14ac:dyDescent="0.3">
      <c r="A3" s="34" t="s">
        <v>2153</v>
      </c>
      <c r="B3" s="7" t="s">
        <v>2145</v>
      </c>
    </row>
    <row r="4" spans="1:2" x14ac:dyDescent="0.3">
      <c r="A4" s="13" t="s">
        <v>1744</v>
      </c>
      <c r="B4" s="5">
        <v>9170000</v>
      </c>
    </row>
    <row r="5" spans="1:2" x14ac:dyDescent="0.3">
      <c r="A5" s="42" t="s">
        <v>1859</v>
      </c>
      <c r="B5" s="5">
        <v>5600000</v>
      </c>
    </row>
    <row r="6" spans="1:2" x14ac:dyDescent="0.3">
      <c r="A6" s="42" t="s">
        <v>1967</v>
      </c>
      <c r="B6" s="5">
        <v>3100000</v>
      </c>
    </row>
    <row r="7" spans="1:2" x14ac:dyDescent="0.3">
      <c r="A7" s="42" t="s">
        <v>1944</v>
      </c>
      <c r="B7" s="5">
        <v>470000</v>
      </c>
    </row>
    <row r="8" spans="1:2" x14ac:dyDescent="0.3">
      <c r="A8" s="13" t="s">
        <v>1816</v>
      </c>
      <c r="B8" s="5">
        <v>415992325.73000002</v>
      </c>
    </row>
    <row r="9" spans="1:2" x14ac:dyDescent="0.3">
      <c r="A9" s="42" t="s">
        <v>2025</v>
      </c>
      <c r="B9" s="5">
        <v>23803650</v>
      </c>
    </row>
    <row r="10" spans="1:2" x14ac:dyDescent="0.3">
      <c r="A10" s="42" t="s">
        <v>2034</v>
      </c>
      <c r="B10" s="5">
        <v>14767344.140000001</v>
      </c>
    </row>
    <row r="11" spans="1:2" x14ac:dyDescent="0.3">
      <c r="A11" s="42" t="s">
        <v>1950</v>
      </c>
      <c r="B11" s="5">
        <v>20000000</v>
      </c>
    </row>
    <row r="12" spans="1:2" x14ac:dyDescent="0.3">
      <c r="A12" s="42" t="s">
        <v>1952</v>
      </c>
      <c r="B12" s="5">
        <v>200000</v>
      </c>
    </row>
    <row r="13" spans="1:2" x14ac:dyDescent="0.3">
      <c r="A13" s="42" t="s">
        <v>2139</v>
      </c>
      <c r="B13" s="5">
        <v>2000000</v>
      </c>
    </row>
    <row r="14" spans="1:2" x14ac:dyDescent="0.3">
      <c r="A14" s="42" t="s">
        <v>1955</v>
      </c>
      <c r="B14" s="5">
        <v>2000000</v>
      </c>
    </row>
    <row r="15" spans="1:2" x14ac:dyDescent="0.3">
      <c r="A15" s="42" t="s">
        <v>2114</v>
      </c>
      <c r="B15" s="5">
        <v>225000000</v>
      </c>
    </row>
    <row r="16" spans="1:2" x14ac:dyDescent="0.3">
      <c r="A16" s="42" t="s">
        <v>1941</v>
      </c>
      <c r="B16" s="5">
        <v>3900000</v>
      </c>
    </row>
    <row r="17" spans="1:2" x14ac:dyDescent="0.3">
      <c r="A17" s="42" t="s">
        <v>1956</v>
      </c>
      <c r="B17" s="5">
        <v>104321331.59</v>
      </c>
    </row>
    <row r="18" spans="1:2" x14ac:dyDescent="0.3">
      <c r="A18" s="42" t="s">
        <v>1958</v>
      </c>
      <c r="B18" s="5">
        <v>18000000</v>
      </c>
    </row>
    <row r="19" spans="1:2" x14ac:dyDescent="0.3">
      <c r="A19" s="42" t="s">
        <v>1949</v>
      </c>
      <c r="B19" s="5">
        <v>2000000</v>
      </c>
    </row>
    <row r="20" spans="1:2" x14ac:dyDescent="0.3">
      <c r="A20" s="13" t="s">
        <v>1732</v>
      </c>
      <c r="B20" s="5">
        <v>125128016.75</v>
      </c>
    </row>
    <row r="21" spans="1:2" x14ac:dyDescent="0.3">
      <c r="A21" s="42" t="s">
        <v>2037</v>
      </c>
      <c r="B21" s="5">
        <v>7750016.75</v>
      </c>
    </row>
    <row r="22" spans="1:2" x14ac:dyDescent="0.3">
      <c r="A22" s="42" t="s">
        <v>2029</v>
      </c>
      <c r="B22" s="5">
        <v>10828000</v>
      </c>
    </row>
    <row r="23" spans="1:2" x14ac:dyDescent="0.3">
      <c r="A23" s="42" t="s">
        <v>2042</v>
      </c>
      <c r="B23" s="5">
        <v>106550000</v>
      </c>
    </row>
    <row r="24" spans="1:2" x14ac:dyDescent="0.3">
      <c r="A24" s="13" t="s">
        <v>1714</v>
      </c>
      <c r="B24" s="5">
        <v>27999999.989999998</v>
      </c>
    </row>
    <row r="25" spans="1:2" x14ac:dyDescent="0.3">
      <c r="A25" s="42" t="s">
        <v>1751</v>
      </c>
      <c r="B25" s="5">
        <v>27499999.989999998</v>
      </c>
    </row>
    <row r="26" spans="1:2" x14ac:dyDescent="0.3">
      <c r="A26" s="42" t="s">
        <v>1908</v>
      </c>
      <c r="B26" s="5">
        <v>500000</v>
      </c>
    </row>
    <row r="27" spans="1:2" x14ac:dyDescent="0.3">
      <c r="A27" s="13" t="s">
        <v>1839</v>
      </c>
      <c r="B27" s="5">
        <v>18998612.23</v>
      </c>
    </row>
    <row r="28" spans="1:2" x14ac:dyDescent="0.3">
      <c r="A28" s="42" t="s">
        <v>1989</v>
      </c>
      <c r="B28" s="5">
        <v>500000</v>
      </c>
    </row>
    <row r="29" spans="1:2" x14ac:dyDescent="0.3">
      <c r="A29" s="42" t="s">
        <v>1991</v>
      </c>
      <c r="B29" s="5">
        <v>7288612.2300000004</v>
      </c>
    </row>
    <row r="30" spans="1:2" x14ac:dyDescent="0.3">
      <c r="A30" s="42" t="s">
        <v>1993</v>
      </c>
      <c r="B30" s="5">
        <v>2800000</v>
      </c>
    </row>
    <row r="31" spans="1:2" x14ac:dyDescent="0.3">
      <c r="A31" s="42" t="s">
        <v>1995</v>
      </c>
      <c r="B31" s="5">
        <v>2200000</v>
      </c>
    </row>
    <row r="32" spans="1:2" x14ac:dyDescent="0.3">
      <c r="A32" s="42" t="s">
        <v>2014</v>
      </c>
      <c r="B32" s="5">
        <v>1570000</v>
      </c>
    </row>
    <row r="33" spans="1:2" x14ac:dyDescent="0.3">
      <c r="A33" s="42" t="s">
        <v>2011</v>
      </c>
      <c r="B33" s="5">
        <v>1400000</v>
      </c>
    </row>
    <row r="34" spans="1:2" x14ac:dyDescent="0.3">
      <c r="A34" s="42" t="s">
        <v>1843</v>
      </c>
      <c r="B34" s="5">
        <v>2000000</v>
      </c>
    </row>
    <row r="35" spans="1:2" x14ac:dyDescent="0.3">
      <c r="A35" s="42" t="s">
        <v>1996</v>
      </c>
      <c r="B35" s="5">
        <v>260000</v>
      </c>
    </row>
    <row r="36" spans="1:2" x14ac:dyDescent="0.3">
      <c r="A36" s="42" t="s">
        <v>2107</v>
      </c>
      <c r="B36" s="5">
        <v>680000</v>
      </c>
    </row>
    <row r="37" spans="1:2" x14ac:dyDescent="0.3">
      <c r="A37" s="42" t="s">
        <v>2108</v>
      </c>
      <c r="B37" s="5">
        <v>0</v>
      </c>
    </row>
    <row r="38" spans="1:2" x14ac:dyDescent="0.3">
      <c r="A38" s="42" t="s">
        <v>1846</v>
      </c>
      <c r="B38" s="5">
        <v>300000</v>
      </c>
    </row>
    <row r="39" spans="1:2" x14ac:dyDescent="0.3">
      <c r="A39" s="13" t="s">
        <v>2118</v>
      </c>
      <c r="B39" s="5">
        <v>597288954.70000005</v>
      </c>
    </row>
  </sheetData>
  <pageMargins left="0.7" right="0.7" top="1.0416666666666667" bottom="0.75" header="0.3" footer="0.3"/>
  <pageSetup orientation="landscape" horizontalDpi="360" verticalDpi="360" r:id="rId2"/>
  <headerFooter>
    <oddHeader>&amp;C&amp;"-,Negrita"MUNICIPIO DE TLAJOMULCO DE ZÚÑIGA, JALISCO.
3RA MODIFICACIÓN PRESUPUESTAL 2026
APOYOS Y SUBSIDIOS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27B73-24A7-423C-93C7-D8474803EA3D}">
  <dimension ref="A1:D14"/>
  <sheetViews>
    <sheetView workbookViewId="0">
      <selection activeCell="B6" sqref="B6"/>
    </sheetView>
  </sheetViews>
  <sheetFormatPr baseColWidth="10" defaultRowHeight="14.4" x14ac:dyDescent="0.3"/>
  <cols>
    <col min="1" max="1" width="75.77734375" bestFit="1" customWidth="1"/>
    <col min="2" max="2" width="26.6640625" bestFit="1" customWidth="1"/>
    <col min="3" max="3" width="25" bestFit="1" customWidth="1"/>
    <col min="4" max="4" width="26.6640625" bestFit="1" customWidth="1"/>
  </cols>
  <sheetData>
    <row r="1" spans="1:4" x14ac:dyDescent="0.3">
      <c r="A1" s="89" t="s">
        <v>2242</v>
      </c>
      <c r="B1" s="89" t="s">
        <v>2240</v>
      </c>
      <c r="C1" s="89" t="s">
        <v>2241</v>
      </c>
      <c r="D1" s="89" t="s">
        <v>2070</v>
      </c>
    </row>
    <row r="2" spans="1:4" x14ac:dyDescent="0.3">
      <c r="A2" t="s">
        <v>2137</v>
      </c>
      <c r="B2" s="5">
        <v>0</v>
      </c>
      <c r="C2" s="5">
        <v>400000</v>
      </c>
      <c r="D2" s="5">
        <v>400000</v>
      </c>
    </row>
    <row r="3" spans="1:4" x14ac:dyDescent="0.3">
      <c r="A3" t="s">
        <v>2142</v>
      </c>
      <c r="B3" s="5">
        <v>2644821.2000000002</v>
      </c>
      <c r="C3" s="5">
        <v>0</v>
      </c>
      <c r="D3" s="5">
        <v>2644821.2000000002</v>
      </c>
    </row>
    <row r="4" spans="1:4" x14ac:dyDescent="0.3">
      <c r="A4" t="s">
        <v>880</v>
      </c>
      <c r="B4" s="5">
        <v>104705670</v>
      </c>
      <c r="C4" s="5">
        <v>0</v>
      </c>
      <c r="D4" s="5">
        <v>104705670</v>
      </c>
    </row>
    <row r="5" spans="1:4" x14ac:dyDescent="0.3">
      <c r="A5" t="s">
        <v>2144</v>
      </c>
      <c r="B5" s="5">
        <v>5101041.05</v>
      </c>
      <c r="C5" s="5">
        <v>0</v>
      </c>
      <c r="D5" s="5">
        <v>5101041.05</v>
      </c>
    </row>
    <row r="6" spans="1:4" x14ac:dyDescent="0.3">
      <c r="A6" t="s">
        <v>881</v>
      </c>
      <c r="B6" s="5">
        <v>786646407</v>
      </c>
      <c r="C6" s="5">
        <v>0</v>
      </c>
      <c r="D6" s="5">
        <v>786646407</v>
      </c>
    </row>
    <row r="7" spans="1:4" x14ac:dyDescent="0.3">
      <c r="A7" t="s">
        <v>2045</v>
      </c>
      <c r="B7" s="5">
        <v>276225135.72999996</v>
      </c>
      <c r="C7" s="5">
        <v>0</v>
      </c>
      <c r="D7" s="5">
        <v>276225135.72999996</v>
      </c>
    </row>
    <row r="8" spans="1:4" x14ac:dyDescent="0.3">
      <c r="A8" t="s">
        <v>2055</v>
      </c>
      <c r="B8" s="5">
        <v>1385566491.7799997</v>
      </c>
      <c r="C8" s="5">
        <v>260000000</v>
      </c>
      <c r="D8" s="5">
        <v>1645566491.78</v>
      </c>
    </row>
    <row r="9" spans="1:4" x14ac:dyDescent="0.3">
      <c r="A9" t="s">
        <v>878</v>
      </c>
      <c r="B9" s="5">
        <v>3571988699.3699999</v>
      </c>
      <c r="C9" s="5">
        <v>134221006.96000001</v>
      </c>
      <c r="D9" s="5">
        <v>3706209706.3299999</v>
      </c>
    </row>
    <row r="10" spans="1:4" x14ac:dyDescent="0.3">
      <c r="A10" t="s">
        <v>879</v>
      </c>
      <c r="B10" s="5">
        <v>32500000</v>
      </c>
      <c r="C10" s="5">
        <v>0</v>
      </c>
      <c r="D10" s="5">
        <v>32500000</v>
      </c>
    </row>
    <row r="11" spans="1:4" x14ac:dyDescent="0.3">
      <c r="A11" t="s">
        <v>2138</v>
      </c>
      <c r="B11" s="5">
        <v>0</v>
      </c>
      <c r="C11" s="5">
        <v>2340000</v>
      </c>
      <c r="D11" s="5">
        <v>2340000</v>
      </c>
    </row>
    <row r="12" spans="1:4" x14ac:dyDescent="0.3">
      <c r="A12" t="s">
        <v>2143</v>
      </c>
      <c r="B12" s="5">
        <v>12981.27</v>
      </c>
      <c r="C12" s="5">
        <v>0</v>
      </c>
      <c r="D12" s="5">
        <v>12981.27</v>
      </c>
    </row>
    <row r="13" spans="1:4" x14ac:dyDescent="0.3">
      <c r="A13" t="s">
        <v>882</v>
      </c>
      <c r="B13" s="5">
        <v>25688400</v>
      </c>
      <c r="C13" s="5">
        <v>0</v>
      </c>
      <c r="D13" s="5">
        <v>25688400</v>
      </c>
    </row>
    <row r="14" spans="1:4" x14ac:dyDescent="0.3">
      <c r="A14" s="90" t="s">
        <v>2118</v>
      </c>
      <c r="B14" s="91">
        <v>6191079647.3999996</v>
      </c>
      <c r="C14" s="91">
        <v>396961006.96000004</v>
      </c>
      <c r="D14" s="91">
        <v>6588040654.3600006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40849-A713-4F7D-92E7-1EE67A095F17}">
  <dimension ref="B3:C34"/>
  <sheetViews>
    <sheetView view="pageLayout" zoomScaleNormal="100" workbookViewId="0">
      <selection activeCell="P11" sqref="P11"/>
    </sheetView>
  </sheetViews>
  <sheetFormatPr baseColWidth="10" defaultRowHeight="14.4" x14ac:dyDescent="0.3"/>
  <cols>
    <col min="1" max="1" width="7" customWidth="1"/>
    <col min="2" max="2" width="52.6640625" customWidth="1"/>
    <col min="3" max="3" width="19.5546875" customWidth="1"/>
  </cols>
  <sheetData>
    <row r="3" spans="2:3" x14ac:dyDescent="0.3">
      <c r="B3" s="34" t="s">
        <v>2154</v>
      </c>
      <c r="C3" s="7" t="s">
        <v>2145</v>
      </c>
    </row>
    <row r="4" spans="2:3" x14ac:dyDescent="0.3">
      <c r="B4" s="13" t="s">
        <v>936</v>
      </c>
      <c r="C4" s="5">
        <v>312488000</v>
      </c>
    </row>
    <row r="5" spans="2:3" x14ac:dyDescent="0.3">
      <c r="B5" s="42" t="s">
        <v>938</v>
      </c>
      <c r="C5" s="5">
        <v>15595000</v>
      </c>
    </row>
    <row r="6" spans="2:3" x14ac:dyDescent="0.3">
      <c r="B6" s="56" t="s">
        <v>940</v>
      </c>
      <c r="C6" s="5">
        <v>15595000</v>
      </c>
    </row>
    <row r="7" spans="2:3" x14ac:dyDescent="0.3">
      <c r="B7" s="42" t="s">
        <v>946</v>
      </c>
      <c r="C7" s="5">
        <v>286480000</v>
      </c>
    </row>
    <row r="8" spans="2:3" x14ac:dyDescent="0.3">
      <c r="B8" s="56" t="s">
        <v>948</v>
      </c>
      <c r="C8" s="5">
        <v>286480000</v>
      </c>
    </row>
    <row r="9" spans="2:3" x14ac:dyDescent="0.3">
      <c r="B9" s="42" t="s">
        <v>942</v>
      </c>
      <c r="C9" s="5">
        <v>10413000</v>
      </c>
    </row>
    <row r="10" spans="2:3" x14ac:dyDescent="0.3">
      <c r="B10" s="56" t="s">
        <v>944</v>
      </c>
      <c r="C10" s="5">
        <v>10413000</v>
      </c>
    </row>
    <row r="11" spans="2:3" x14ac:dyDescent="0.3">
      <c r="B11" s="13" t="s">
        <v>904</v>
      </c>
      <c r="C11" s="5">
        <v>1475981509.9400001</v>
      </c>
    </row>
    <row r="12" spans="2:3" x14ac:dyDescent="0.3">
      <c r="B12" s="42" t="s">
        <v>906</v>
      </c>
      <c r="C12" s="5">
        <v>258795740</v>
      </c>
    </row>
    <row r="13" spans="2:3" x14ac:dyDescent="0.3">
      <c r="B13" s="56" t="s">
        <v>908</v>
      </c>
      <c r="C13" s="5">
        <v>255545740</v>
      </c>
    </row>
    <row r="14" spans="2:3" x14ac:dyDescent="0.3">
      <c r="B14" s="56" t="s">
        <v>910</v>
      </c>
      <c r="C14" s="5">
        <v>3250000</v>
      </c>
    </row>
    <row r="15" spans="2:3" x14ac:dyDescent="0.3">
      <c r="B15" s="42" t="s">
        <v>930</v>
      </c>
      <c r="C15" s="5">
        <v>129067360.89</v>
      </c>
    </row>
    <row r="16" spans="2:3" x14ac:dyDescent="0.3">
      <c r="B16" s="56" t="s">
        <v>932</v>
      </c>
      <c r="C16" s="5">
        <v>106550000</v>
      </c>
    </row>
    <row r="17" spans="2:3" x14ac:dyDescent="0.3">
      <c r="B17" s="56" t="s">
        <v>934</v>
      </c>
      <c r="C17" s="5">
        <v>22517360.890000001</v>
      </c>
    </row>
    <row r="18" spans="2:3" x14ac:dyDescent="0.3">
      <c r="B18" s="42" t="s">
        <v>924</v>
      </c>
      <c r="C18" s="5">
        <v>35561650</v>
      </c>
    </row>
    <row r="19" spans="2:3" x14ac:dyDescent="0.3">
      <c r="B19" s="56" t="s">
        <v>928</v>
      </c>
      <c r="C19" s="5">
        <v>930000</v>
      </c>
    </row>
    <row r="20" spans="2:3" x14ac:dyDescent="0.3">
      <c r="B20" s="56" t="s">
        <v>926</v>
      </c>
      <c r="C20" s="5">
        <v>34631650</v>
      </c>
    </row>
    <row r="21" spans="2:3" x14ac:dyDescent="0.3">
      <c r="B21" s="42" t="s">
        <v>920</v>
      </c>
      <c r="C21" s="5">
        <v>284452000</v>
      </c>
    </row>
    <row r="22" spans="2:3" x14ac:dyDescent="0.3">
      <c r="B22" s="56" t="s">
        <v>922</v>
      </c>
      <c r="C22" s="5">
        <v>284452000</v>
      </c>
    </row>
    <row r="23" spans="2:3" x14ac:dyDescent="0.3">
      <c r="B23" s="42" t="s">
        <v>912</v>
      </c>
      <c r="C23" s="5">
        <v>768104759.04999995</v>
      </c>
    </row>
    <row r="24" spans="2:3" x14ac:dyDescent="0.3">
      <c r="B24" s="56" t="s">
        <v>914</v>
      </c>
      <c r="C24" s="5">
        <v>666974759.04999995</v>
      </c>
    </row>
    <row r="25" spans="2:3" x14ac:dyDescent="0.3">
      <c r="B25" s="56" t="s">
        <v>916</v>
      </c>
      <c r="C25" s="5">
        <v>96780000</v>
      </c>
    </row>
    <row r="26" spans="2:3" x14ac:dyDescent="0.3">
      <c r="B26" s="56" t="s">
        <v>918</v>
      </c>
      <c r="C26" s="5">
        <v>4350000</v>
      </c>
    </row>
    <row r="27" spans="2:3" x14ac:dyDescent="0.3">
      <c r="B27" s="13" t="s">
        <v>890</v>
      </c>
      <c r="C27" s="5">
        <v>4799571144.4199991</v>
      </c>
    </row>
    <row r="28" spans="2:3" x14ac:dyDescent="0.3">
      <c r="B28" s="42" t="s">
        <v>898</v>
      </c>
      <c r="C28" s="5">
        <v>54306884.439999998</v>
      </c>
    </row>
    <row r="29" spans="2:3" x14ac:dyDescent="0.3">
      <c r="B29" s="56" t="s">
        <v>900</v>
      </c>
      <c r="C29" s="5">
        <v>34481884.439999998</v>
      </c>
    </row>
    <row r="30" spans="2:3" x14ac:dyDescent="0.3">
      <c r="B30" s="56" t="s">
        <v>902</v>
      </c>
      <c r="C30" s="5">
        <v>19825000</v>
      </c>
    </row>
    <row r="31" spans="2:3" x14ac:dyDescent="0.3">
      <c r="B31" s="42" t="s">
        <v>892</v>
      </c>
      <c r="C31" s="5">
        <v>4745264259.9799995</v>
      </c>
    </row>
    <row r="32" spans="2:3" x14ac:dyDescent="0.3">
      <c r="B32" s="56" t="s">
        <v>896</v>
      </c>
      <c r="C32" s="5">
        <v>3285000</v>
      </c>
    </row>
    <row r="33" spans="2:3" x14ac:dyDescent="0.3">
      <c r="B33" s="56" t="s">
        <v>894</v>
      </c>
      <c r="C33" s="5">
        <v>4741979259.9799995</v>
      </c>
    </row>
    <row r="34" spans="2:3" x14ac:dyDescent="0.3">
      <c r="B34" s="13" t="s">
        <v>2118</v>
      </c>
      <c r="C34" s="5">
        <v>6588040654.3599997</v>
      </c>
    </row>
  </sheetData>
  <pageMargins left="0.7" right="0.7" top="1.0104166666666667" bottom="0.75" header="0.3" footer="0.3"/>
  <pageSetup orientation="portrait" horizontalDpi="360" verticalDpi="360" r:id="rId2"/>
  <headerFooter>
    <oddHeader>&amp;C&amp;"-,Negrita"MUNICIPIO DE TLAJOMULCO DE ZÚÑIGA, JALISCO.
3RA MODIFICACIÓN PRESUPUESTAL 2026
CLASIFICACIÓN FUNCIONAL DEL GASTO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01AB2-5BBB-490C-854B-CD0B3C97575F}">
  <dimension ref="A1:C12"/>
  <sheetViews>
    <sheetView view="pageLayout" topLeftCell="A2" zoomScaleNormal="100" workbookViewId="0">
      <selection activeCell="P11" sqref="P11"/>
    </sheetView>
  </sheetViews>
  <sheetFormatPr baseColWidth="10" defaultRowHeight="14.4" x14ac:dyDescent="0.3"/>
  <cols>
    <col min="1" max="1" width="48.5546875" customWidth="1"/>
    <col min="2" max="2" width="51.44140625" bestFit="1" customWidth="1"/>
    <col min="3" max="4" width="15.21875" bestFit="1" customWidth="1"/>
  </cols>
  <sheetData>
    <row r="1" spans="1:3" hidden="1" x14ac:dyDescent="0.3">
      <c r="A1" s="34" t="s">
        <v>2149</v>
      </c>
      <c r="B1" s="12">
        <v>6000</v>
      </c>
    </row>
    <row r="3" spans="1:3" x14ac:dyDescent="0.3">
      <c r="A3" s="52" t="s">
        <v>2121</v>
      </c>
      <c r="B3" s="53"/>
    </row>
    <row r="4" spans="1:3" x14ac:dyDescent="0.3">
      <c r="A4" s="34" t="s">
        <v>877</v>
      </c>
      <c r="B4" s="34" t="s">
        <v>2135</v>
      </c>
      <c r="C4" t="s">
        <v>2146</v>
      </c>
    </row>
    <row r="5" spans="1:3" s="55" customFormat="1" ht="28.8" x14ac:dyDescent="0.3">
      <c r="A5" s="48" t="s">
        <v>880</v>
      </c>
      <c r="B5" s="48" t="s">
        <v>1765</v>
      </c>
      <c r="C5" s="57">
        <v>104705670</v>
      </c>
    </row>
    <row r="6" spans="1:3" s="55" customFormat="1" ht="28.8" x14ac:dyDescent="0.3">
      <c r="A6" s="48" t="s">
        <v>881</v>
      </c>
      <c r="B6" s="48" t="s">
        <v>1765</v>
      </c>
      <c r="C6" s="57">
        <v>215904622.18000001</v>
      </c>
    </row>
    <row r="7" spans="1:3" s="55" customFormat="1" x14ac:dyDescent="0.3">
      <c r="A7" t="s">
        <v>2055</v>
      </c>
      <c r="B7" t="s">
        <v>1970</v>
      </c>
      <c r="C7" s="5">
        <v>252000000</v>
      </c>
    </row>
    <row r="8" spans="1:3" s="55" customFormat="1" x14ac:dyDescent="0.3">
      <c r="A8" s="48" t="s">
        <v>878</v>
      </c>
      <c r="B8" s="48" t="s">
        <v>1871</v>
      </c>
      <c r="C8" s="57">
        <v>118680360</v>
      </c>
    </row>
    <row r="9" spans="1:3" s="55" customFormat="1" x14ac:dyDescent="0.3">
      <c r="A9" s="48"/>
      <c r="B9" s="47" t="s">
        <v>1970</v>
      </c>
      <c r="C9" s="58">
        <v>618223878.99000001</v>
      </c>
    </row>
    <row r="10" spans="1:3" s="55" customFormat="1" x14ac:dyDescent="0.3">
      <c r="A10" s="48"/>
      <c r="B10" s="47" t="s">
        <v>1973</v>
      </c>
      <c r="C10" s="58">
        <v>59500000</v>
      </c>
    </row>
    <row r="11" spans="1:3" ht="28.8" x14ac:dyDescent="0.3">
      <c r="A11" s="48"/>
      <c r="B11" s="48" t="s">
        <v>1765</v>
      </c>
      <c r="C11" s="58">
        <v>459506185.15999997</v>
      </c>
    </row>
    <row r="12" spans="1:3" x14ac:dyDescent="0.3">
      <c r="A12" t="s">
        <v>2118</v>
      </c>
      <c r="C12" s="5">
        <v>1828520716.3299999</v>
      </c>
    </row>
  </sheetData>
  <pageMargins left="0.7" right="0.7" top="0.95833333333333337" bottom="0.75" header="0.3" footer="0.3"/>
  <pageSetup orientation="landscape" horizontalDpi="360" verticalDpi="360" r:id="rId2"/>
  <headerFooter>
    <oddHeader>&amp;C&amp;"-,Negrita"MUNICIPIO DE TLAJOMULCO DE ZÚÑIGA, JALISCO.
3RA MODIFICACIÓN PRESUPUESTAL 2026
CAPITULO 6000 - INVERSIÓN PÚBLICA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5F14E-F8FF-4E15-8D57-547A07E89E8B}">
  <dimension ref="A1:C7"/>
  <sheetViews>
    <sheetView view="pageLayout" topLeftCell="A2" zoomScaleNormal="100" workbookViewId="0">
      <selection activeCell="P11" sqref="P11"/>
    </sheetView>
  </sheetViews>
  <sheetFormatPr baseColWidth="10" defaultRowHeight="14.4" x14ac:dyDescent="0.3"/>
  <cols>
    <col min="1" max="1" width="14.6640625" style="7" customWidth="1"/>
    <col min="2" max="2" width="60.44140625" bestFit="1" customWidth="1"/>
    <col min="3" max="3" width="12.6640625" bestFit="1" customWidth="1"/>
    <col min="4" max="8" width="22.21875" bestFit="1" customWidth="1"/>
    <col min="9" max="9" width="12.21875" bestFit="1" customWidth="1"/>
  </cols>
  <sheetData>
    <row r="1" spans="1:3" hidden="1" x14ac:dyDescent="0.3">
      <c r="A1" s="43" t="s">
        <v>2149</v>
      </c>
      <c r="B1" s="12">
        <v>9000</v>
      </c>
    </row>
    <row r="3" spans="1:3" x14ac:dyDescent="0.3">
      <c r="A3" s="44" t="s">
        <v>2121</v>
      </c>
      <c r="B3" s="46"/>
    </row>
    <row r="4" spans="1:3" x14ac:dyDescent="0.3">
      <c r="A4" s="43" t="s">
        <v>876</v>
      </c>
      <c r="B4" s="34" t="s">
        <v>2081</v>
      </c>
      <c r="C4" t="s">
        <v>2146</v>
      </c>
    </row>
    <row r="5" spans="1:3" x14ac:dyDescent="0.3">
      <c r="A5" s="7">
        <v>9111</v>
      </c>
      <c r="B5" t="s">
        <v>1754</v>
      </c>
      <c r="C5" s="5">
        <v>24713862.890000001</v>
      </c>
    </row>
    <row r="6" spans="1:3" x14ac:dyDescent="0.3">
      <c r="A6" s="7">
        <v>9211</v>
      </c>
      <c r="B6" t="s">
        <v>1583</v>
      </c>
      <c r="C6" s="5">
        <v>11000000</v>
      </c>
    </row>
    <row r="7" spans="1:3" x14ac:dyDescent="0.3">
      <c r="A7" s="7" t="s">
        <v>2118</v>
      </c>
      <c r="B7" s="7"/>
      <c r="C7" s="5">
        <v>35713862.890000001</v>
      </c>
    </row>
  </sheetData>
  <pageMargins left="0.7" right="0.7" top="0.9375" bottom="0.75" header="0.3" footer="0.3"/>
  <pageSetup orientation="portrait" horizontalDpi="360" verticalDpi="360" r:id="rId2"/>
  <headerFooter>
    <oddHeader>&amp;C&amp;"-,Negrita"MUNICIPIO DE TLAJOMULCO DE ZÚÑIGA, JALISCO.
3RA MODIFICACIÓN PRESUPUESTAL 2026
CAPITULO 9000 - DEUDA PÚBLICA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30E40-4CE8-4931-BCB3-AFAC61455B8E}">
  <dimension ref="A3:C13"/>
  <sheetViews>
    <sheetView view="pageLayout" zoomScaleNormal="100" workbookViewId="0">
      <selection activeCell="P11" sqref="P11"/>
    </sheetView>
  </sheetViews>
  <sheetFormatPr baseColWidth="10" defaultRowHeight="14.4" x14ac:dyDescent="0.3"/>
  <cols>
    <col min="1" max="1" width="19.77734375" style="7" customWidth="1"/>
    <col min="2" max="2" width="48.109375" customWidth="1"/>
    <col min="3" max="3" width="15.21875" bestFit="1" customWidth="1"/>
  </cols>
  <sheetData>
    <row r="3" spans="1:3" x14ac:dyDescent="0.3">
      <c r="A3" s="44" t="s">
        <v>2121</v>
      </c>
      <c r="B3" s="46"/>
    </row>
    <row r="4" spans="1:3" x14ac:dyDescent="0.3">
      <c r="A4" s="45" t="s">
        <v>2067</v>
      </c>
      <c r="B4" s="45" t="s">
        <v>2068</v>
      </c>
      <c r="C4" t="s">
        <v>2146</v>
      </c>
    </row>
    <row r="5" spans="1:3" x14ac:dyDescent="0.3">
      <c r="A5" s="7" t="s">
        <v>1722</v>
      </c>
      <c r="B5" t="s">
        <v>2090</v>
      </c>
      <c r="C5" s="5">
        <v>2724096839.4099998</v>
      </c>
    </row>
    <row r="6" spans="1:3" x14ac:dyDescent="0.3">
      <c r="A6" s="7" t="s">
        <v>1960</v>
      </c>
      <c r="B6" t="s">
        <v>2101</v>
      </c>
      <c r="C6" s="5">
        <v>2000000</v>
      </c>
    </row>
    <row r="7" spans="1:3" x14ac:dyDescent="0.3">
      <c r="A7" s="7" t="s">
        <v>1762</v>
      </c>
      <c r="B7" t="s">
        <v>2112</v>
      </c>
      <c r="C7" s="5">
        <v>1709840356.3300002</v>
      </c>
    </row>
    <row r="8" spans="1:3" x14ac:dyDescent="0.3">
      <c r="A8" s="7" t="s">
        <v>1974</v>
      </c>
      <c r="B8" t="s">
        <v>2088</v>
      </c>
      <c r="C8" s="5">
        <v>1697678514.8000002</v>
      </c>
    </row>
    <row r="9" spans="1:3" x14ac:dyDescent="0.3">
      <c r="A9" s="7" t="s">
        <v>1965</v>
      </c>
      <c r="B9" t="s">
        <v>2104</v>
      </c>
      <c r="C9" s="5">
        <v>3100000</v>
      </c>
    </row>
    <row r="10" spans="1:3" x14ac:dyDescent="0.3">
      <c r="A10" s="7" t="s">
        <v>1711</v>
      </c>
      <c r="B10" t="s">
        <v>1712</v>
      </c>
      <c r="C10" s="5">
        <v>286480000</v>
      </c>
    </row>
    <row r="11" spans="1:3" x14ac:dyDescent="0.3">
      <c r="A11" s="7" t="s">
        <v>1933</v>
      </c>
      <c r="B11" t="s">
        <v>2100</v>
      </c>
      <c r="C11" s="5">
        <v>161594943.81999999</v>
      </c>
    </row>
    <row r="12" spans="1:3" x14ac:dyDescent="0.3">
      <c r="A12" s="7" t="s">
        <v>1787</v>
      </c>
      <c r="B12" t="s">
        <v>1712</v>
      </c>
      <c r="C12" s="5">
        <v>3250000</v>
      </c>
    </row>
    <row r="13" spans="1:3" x14ac:dyDescent="0.3">
      <c r="A13" s="7" t="s">
        <v>2118</v>
      </c>
      <c r="B13" s="7"/>
      <c r="C13" s="5">
        <v>6588040654.3599997</v>
      </c>
    </row>
  </sheetData>
  <pageMargins left="0.7" right="0.7" top="1.0625" bottom="0.75" header="0.3" footer="0.3"/>
  <pageSetup orientation="portrait" horizontalDpi="360" verticalDpi="360" r:id="rId2"/>
  <headerFooter>
    <oddHeader>&amp;C&amp;"-,Negrita"MUNICIPIO DE TLAJOMULCO DE ZÚÑIGA, JALISCO.
3RA MODIFICACIÓN PRESUPUESTAL 2026
CLASIFICACIÓN PROGRAMATICA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3D212-9EAA-4032-825F-0D64E96A2F98}">
  <dimension ref="A1:B832"/>
  <sheetViews>
    <sheetView view="pageLayout" topLeftCell="A3" zoomScaleNormal="100" workbookViewId="0">
      <selection activeCell="P11" sqref="P11"/>
    </sheetView>
  </sheetViews>
  <sheetFormatPr baseColWidth="10" defaultRowHeight="14.4" x14ac:dyDescent="0.3"/>
  <cols>
    <col min="1" max="1" width="102.6640625" customWidth="1"/>
    <col min="2" max="2" width="17.88671875" style="47" bestFit="1" customWidth="1"/>
  </cols>
  <sheetData>
    <row r="1" spans="1:2" ht="22.8" hidden="1" customHeight="1" x14ac:dyDescent="0.3"/>
    <row r="2" spans="1:2" ht="27" hidden="1" customHeight="1" x14ac:dyDescent="0.3"/>
    <row r="3" spans="1:2" x14ac:dyDescent="0.3">
      <c r="A3" s="34" t="s">
        <v>2159</v>
      </c>
      <c r="B3" s="47" t="s">
        <v>2145</v>
      </c>
    </row>
    <row r="4" spans="1:2" x14ac:dyDescent="0.3">
      <c r="A4" s="13" t="s">
        <v>713</v>
      </c>
      <c r="B4" s="58"/>
    </row>
    <row r="5" spans="1:2" x14ac:dyDescent="0.3">
      <c r="A5" s="42" t="s">
        <v>1816</v>
      </c>
      <c r="B5" s="58"/>
    </row>
    <row r="6" spans="1:2" x14ac:dyDescent="0.3">
      <c r="A6" s="56" t="s">
        <v>2034</v>
      </c>
      <c r="B6" s="58"/>
    </row>
    <row r="7" spans="1:2" x14ac:dyDescent="0.3">
      <c r="A7" s="59">
        <v>4211</v>
      </c>
      <c r="B7" s="58"/>
    </row>
    <row r="8" spans="1:2" x14ac:dyDescent="0.3">
      <c r="A8" s="60" t="s">
        <v>1410</v>
      </c>
      <c r="B8" s="58">
        <v>14767344.140000001</v>
      </c>
    </row>
    <row r="9" spans="1:2" x14ac:dyDescent="0.3">
      <c r="A9" s="13" t="s">
        <v>717</v>
      </c>
      <c r="B9" s="58"/>
    </row>
    <row r="10" spans="1:2" x14ac:dyDescent="0.3">
      <c r="A10" s="42" t="s">
        <v>1816</v>
      </c>
      <c r="B10" s="58"/>
    </row>
    <row r="11" spans="1:2" x14ac:dyDescent="0.3">
      <c r="A11" s="56" t="s">
        <v>2025</v>
      </c>
      <c r="B11" s="58"/>
    </row>
    <row r="12" spans="1:2" x14ac:dyDescent="0.3">
      <c r="A12" s="59">
        <v>4211</v>
      </c>
      <c r="B12" s="58"/>
    </row>
    <row r="13" spans="1:2" x14ac:dyDescent="0.3">
      <c r="A13" s="60" t="s">
        <v>1410</v>
      </c>
      <c r="B13" s="58">
        <v>23803650</v>
      </c>
    </row>
    <row r="14" spans="1:2" x14ac:dyDescent="0.3">
      <c r="A14" s="13" t="s">
        <v>498</v>
      </c>
      <c r="B14" s="58"/>
    </row>
    <row r="15" spans="1:2" x14ac:dyDescent="0.3">
      <c r="A15" s="42" t="s">
        <v>1816</v>
      </c>
      <c r="B15" s="58"/>
    </row>
    <row r="16" spans="1:2" x14ac:dyDescent="0.3">
      <c r="A16" s="56" t="s">
        <v>1950</v>
      </c>
      <c r="B16" s="58"/>
    </row>
    <row r="17" spans="1:2" x14ac:dyDescent="0.3">
      <c r="A17" s="59">
        <v>2111</v>
      </c>
      <c r="B17" s="58"/>
    </row>
    <row r="18" spans="1:2" x14ac:dyDescent="0.3">
      <c r="A18" s="60" t="s">
        <v>1797</v>
      </c>
      <c r="B18" s="58">
        <v>50000</v>
      </c>
    </row>
    <row r="19" spans="1:2" x14ac:dyDescent="0.3">
      <c r="A19" s="59">
        <v>2121</v>
      </c>
      <c r="B19" s="58"/>
    </row>
    <row r="20" spans="1:2" x14ac:dyDescent="0.3">
      <c r="A20" s="60" t="s">
        <v>2158</v>
      </c>
      <c r="B20" s="58">
        <v>10000</v>
      </c>
    </row>
    <row r="21" spans="1:2" x14ac:dyDescent="0.3">
      <c r="A21" s="59">
        <v>2491</v>
      </c>
      <c r="B21" s="58"/>
    </row>
    <row r="22" spans="1:2" x14ac:dyDescent="0.3">
      <c r="A22" s="60" t="s">
        <v>1824</v>
      </c>
      <c r="B22" s="58">
        <v>485000</v>
      </c>
    </row>
    <row r="23" spans="1:2" x14ac:dyDescent="0.3">
      <c r="A23" s="59">
        <v>2721</v>
      </c>
      <c r="B23" s="58"/>
    </row>
    <row r="24" spans="1:2" x14ac:dyDescent="0.3">
      <c r="A24" s="60" t="s">
        <v>1791</v>
      </c>
      <c r="B24" s="58">
        <v>100000</v>
      </c>
    </row>
    <row r="25" spans="1:2" x14ac:dyDescent="0.3">
      <c r="A25" s="59">
        <v>2911</v>
      </c>
      <c r="B25" s="58"/>
    </row>
    <row r="26" spans="1:2" x14ac:dyDescent="0.3">
      <c r="A26" s="60" t="s">
        <v>1183</v>
      </c>
      <c r="B26" s="58">
        <v>150000</v>
      </c>
    </row>
    <row r="27" spans="1:2" x14ac:dyDescent="0.3">
      <c r="A27" s="59">
        <v>4411</v>
      </c>
      <c r="B27" s="58"/>
    </row>
    <row r="28" spans="1:2" x14ac:dyDescent="0.3">
      <c r="A28" s="60" t="s">
        <v>1430</v>
      </c>
      <c r="B28" s="58">
        <v>20000000</v>
      </c>
    </row>
    <row r="29" spans="1:2" x14ac:dyDescent="0.3">
      <c r="A29" s="59">
        <v>5151</v>
      </c>
      <c r="B29" s="58"/>
    </row>
    <row r="30" spans="1:2" x14ac:dyDescent="0.3">
      <c r="A30" s="60" t="s">
        <v>1882</v>
      </c>
      <c r="B30" s="58">
        <v>115000</v>
      </c>
    </row>
    <row r="31" spans="1:2" x14ac:dyDescent="0.3">
      <c r="A31" s="59">
        <v>5191</v>
      </c>
      <c r="B31" s="58"/>
    </row>
    <row r="32" spans="1:2" x14ac:dyDescent="0.3">
      <c r="A32" s="60" t="s">
        <v>1883</v>
      </c>
      <c r="B32" s="58">
        <v>18000</v>
      </c>
    </row>
    <row r="33" spans="1:2" x14ac:dyDescent="0.3">
      <c r="A33" s="59">
        <v>5211</v>
      </c>
      <c r="B33" s="58"/>
    </row>
    <row r="34" spans="1:2" x14ac:dyDescent="0.3">
      <c r="A34" s="60" t="s">
        <v>1472</v>
      </c>
      <c r="B34" s="58">
        <v>15000</v>
      </c>
    </row>
    <row r="35" spans="1:2" x14ac:dyDescent="0.3">
      <c r="A35" s="59">
        <v>5671</v>
      </c>
      <c r="B35" s="58"/>
    </row>
    <row r="36" spans="1:2" x14ac:dyDescent="0.3">
      <c r="A36" s="60" t="s">
        <v>1923</v>
      </c>
      <c r="B36" s="58">
        <v>232000</v>
      </c>
    </row>
    <row r="37" spans="1:2" x14ac:dyDescent="0.3">
      <c r="A37" s="56" t="s">
        <v>1935</v>
      </c>
      <c r="B37" s="58"/>
    </row>
    <row r="38" spans="1:2" x14ac:dyDescent="0.3">
      <c r="A38" s="59">
        <v>3761</v>
      </c>
      <c r="B38" s="58"/>
    </row>
    <row r="39" spans="1:2" x14ac:dyDescent="0.3">
      <c r="A39" s="60" t="s">
        <v>1370</v>
      </c>
      <c r="B39" s="58">
        <v>400000</v>
      </c>
    </row>
    <row r="40" spans="1:2" x14ac:dyDescent="0.3">
      <c r="A40" s="59">
        <v>3821</v>
      </c>
      <c r="B40" s="58"/>
    </row>
    <row r="41" spans="1:2" x14ac:dyDescent="0.3">
      <c r="A41" s="60" t="s">
        <v>1376</v>
      </c>
      <c r="B41" s="58">
        <v>450000</v>
      </c>
    </row>
    <row r="42" spans="1:2" x14ac:dyDescent="0.3">
      <c r="A42" s="56" t="s">
        <v>1952</v>
      </c>
      <c r="B42" s="58"/>
    </row>
    <row r="43" spans="1:2" x14ac:dyDescent="0.3">
      <c r="A43" s="59">
        <v>4421</v>
      </c>
      <c r="B43" s="58"/>
    </row>
    <row r="44" spans="1:2" x14ac:dyDescent="0.3">
      <c r="A44" s="60" t="s">
        <v>1953</v>
      </c>
      <c r="B44" s="58">
        <v>200000</v>
      </c>
    </row>
    <row r="45" spans="1:2" x14ac:dyDescent="0.3">
      <c r="A45" s="56" t="s">
        <v>2020</v>
      </c>
      <c r="B45" s="58"/>
    </row>
    <row r="46" spans="1:2" x14ac:dyDescent="0.3">
      <c r="A46" s="59">
        <v>3341</v>
      </c>
      <c r="B46" s="58"/>
    </row>
    <row r="47" spans="1:2" x14ac:dyDescent="0.3">
      <c r="A47" s="60" t="s">
        <v>1737</v>
      </c>
      <c r="B47" s="58">
        <v>230000</v>
      </c>
    </row>
    <row r="48" spans="1:2" x14ac:dyDescent="0.3">
      <c r="A48" s="59">
        <v>3391</v>
      </c>
      <c r="B48" s="58"/>
    </row>
    <row r="49" spans="1:2" x14ac:dyDescent="0.3">
      <c r="A49" s="60" t="s">
        <v>1807</v>
      </c>
      <c r="B49" s="58">
        <v>340000</v>
      </c>
    </row>
    <row r="50" spans="1:2" x14ac:dyDescent="0.3">
      <c r="A50" s="59">
        <v>3751</v>
      </c>
      <c r="B50" s="58"/>
    </row>
    <row r="51" spans="1:2" x14ac:dyDescent="0.3">
      <c r="A51" s="60" t="s">
        <v>1881</v>
      </c>
      <c r="B51" s="58">
        <v>60000</v>
      </c>
    </row>
    <row r="52" spans="1:2" x14ac:dyDescent="0.3">
      <c r="A52" s="59">
        <v>3821</v>
      </c>
      <c r="B52" s="58"/>
    </row>
    <row r="53" spans="1:2" x14ac:dyDescent="0.3">
      <c r="A53" s="60" t="s">
        <v>1376</v>
      </c>
      <c r="B53" s="58">
        <v>200000</v>
      </c>
    </row>
    <row r="54" spans="1:2" x14ac:dyDescent="0.3">
      <c r="A54" s="59">
        <v>3841</v>
      </c>
      <c r="B54" s="58"/>
    </row>
    <row r="55" spans="1:2" x14ac:dyDescent="0.3">
      <c r="A55" s="60" t="s">
        <v>1380</v>
      </c>
      <c r="B55" s="58">
        <v>100000</v>
      </c>
    </row>
    <row r="56" spans="1:2" x14ac:dyDescent="0.3">
      <c r="A56" s="56" t="s">
        <v>2139</v>
      </c>
      <c r="B56" s="58"/>
    </row>
    <row r="57" spans="1:2" x14ac:dyDescent="0.3">
      <c r="A57" s="59">
        <v>4411</v>
      </c>
      <c r="B57" s="58"/>
    </row>
    <row r="58" spans="1:2" x14ac:dyDescent="0.3">
      <c r="A58" s="60" t="s">
        <v>1430</v>
      </c>
      <c r="B58" s="58">
        <v>2000000</v>
      </c>
    </row>
    <row r="59" spans="1:2" x14ac:dyDescent="0.3">
      <c r="A59" s="56" t="s">
        <v>1955</v>
      </c>
      <c r="B59" s="58"/>
    </row>
    <row r="60" spans="1:2" x14ac:dyDescent="0.3">
      <c r="A60" s="59">
        <v>4411</v>
      </c>
      <c r="B60" s="58"/>
    </row>
    <row r="61" spans="1:2" x14ac:dyDescent="0.3">
      <c r="A61" s="60" t="s">
        <v>1430</v>
      </c>
      <c r="B61" s="58">
        <v>2000000</v>
      </c>
    </row>
    <row r="62" spans="1:2" x14ac:dyDescent="0.3">
      <c r="A62" s="56" t="s">
        <v>1941</v>
      </c>
      <c r="B62" s="58"/>
    </row>
    <row r="63" spans="1:2" x14ac:dyDescent="0.3">
      <c r="A63" s="59">
        <v>2491</v>
      </c>
      <c r="B63" s="58"/>
    </row>
    <row r="64" spans="1:2" x14ac:dyDescent="0.3">
      <c r="A64" s="60" t="s">
        <v>1824</v>
      </c>
      <c r="B64" s="58">
        <v>150000</v>
      </c>
    </row>
    <row r="65" spans="1:2" x14ac:dyDescent="0.3">
      <c r="A65" s="59">
        <v>2521</v>
      </c>
      <c r="B65" s="58"/>
    </row>
    <row r="66" spans="1:2" x14ac:dyDescent="0.3">
      <c r="A66" s="60" t="s">
        <v>1826</v>
      </c>
      <c r="B66" s="58">
        <v>50000</v>
      </c>
    </row>
    <row r="67" spans="1:2" x14ac:dyDescent="0.3">
      <c r="A67" s="59">
        <v>3821</v>
      </c>
      <c r="B67" s="58"/>
    </row>
    <row r="68" spans="1:2" x14ac:dyDescent="0.3">
      <c r="A68" s="60" t="s">
        <v>1376</v>
      </c>
      <c r="B68" s="58">
        <v>1050000</v>
      </c>
    </row>
    <row r="69" spans="1:2" x14ac:dyDescent="0.3">
      <c r="A69" s="59">
        <v>4431</v>
      </c>
      <c r="B69" s="58"/>
    </row>
    <row r="70" spans="1:2" x14ac:dyDescent="0.3">
      <c r="A70" s="60" t="s">
        <v>1438</v>
      </c>
      <c r="B70" s="58">
        <v>3900000</v>
      </c>
    </row>
    <row r="71" spans="1:2" x14ac:dyDescent="0.3">
      <c r="A71" s="59">
        <v>5671</v>
      </c>
      <c r="B71" s="58"/>
    </row>
    <row r="72" spans="1:2" x14ac:dyDescent="0.3">
      <c r="A72" s="60" t="s">
        <v>1923</v>
      </c>
      <c r="B72" s="58">
        <v>50000</v>
      </c>
    </row>
    <row r="73" spans="1:2" x14ac:dyDescent="0.3">
      <c r="A73" s="56" t="s">
        <v>1956</v>
      </c>
      <c r="B73" s="58"/>
    </row>
    <row r="74" spans="1:2" x14ac:dyDescent="0.3">
      <c r="A74" s="59">
        <v>4411</v>
      </c>
      <c r="B74" s="58"/>
    </row>
    <row r="75" spans="1:2" x14ac:dyDescent="0.3">
      <c r="A75" s="60" t="s">
        <v>1430</v>
      </c>
      <c r="B75" s="58">
        <v>104321331.59</v>
      </c>
    </row>
    <row r="76" spans="1:2" x14ac:dyDescent="0.3">
      <c r="A76" s="56" t="s">
        <v>1958</v>
      </c>
      <c r="B76" s="58"/>
    </row>
    <row r="77" spans="1:2" x14ac:dyDescent="0.3">
      <c r="A77" s="59">
        <v>4411</v>
      </c>
      <c r="B77" s="58"/>
    </row>
    <row r="78" spans="1:2" x14ac:dyDescent="0.3">
      <c r="A78" s="60" t="s">
        <v>1430</v>
      </c>
      <c r="B78" s="58">
        <v>18000000</v>
      </c>
    </row>
    <row r="79" spans="1:2" x14ac:dyDescent="0.3">
      <c r="A79" s="56" t="s">
        <v>1949</v>
      </c>
      <c r="B79" s="58"/>
    </row>
    <row r="80" spans="1:2" x14ac:dyDescent="0.3">
      <c r="A80" s="59">
        <v>4411</v>
      </c>
      <c r="B80" s="58"/>
    </row>
    <row r="81" spans="1:2" x14ac:dyDescent="0.3">
      <c r="A81" s="60" t="s">
        <v>1430</v>
      </c>
      <c r="B81" s="58">
        <v>2000000</v>
      </c>
    </row>
    <row r="82" spans="1:2" x14ac:dyDescent="0.3">
      <c r="A82" s="42" t="s">
        <v>1732</v>
      </c>
      <c r="B82" s="58"/>
    </row>
    <row r="83" spans="1:2" x14ac:dyDescent="0.3">
      <c r="A83" s="56" t="s">
        <v>1937</v>
      </c>
      <c r="B83" s="58"/>
    </row>
    <row r="84" spans="1:2" x14ac:dyDescent="0.3">
      <c r="A84" s="59">
        <v>3821</v>
      </c>
      <c r="B84" s="58"/>
    </row>
    <row r="85" spans="1:2" x14ac:dyDescent="0.3">
      <c r="A85" s="60" t="s">
        <v>1376</v>
      </c>
      <c r="B85" s="58">
        <v>4500000</v>
      </c>
    </row>
    <row r="86" spans="1:2" x14ac:dyDescent="0.3">
      <c r="A86" s="56" t="s">
        <v>1931</v>
      </c>
      <c r="B86" s="58"/>
    </row>
    <row r="87" spans="1:2" x14ac:dyDescent="0.3">
      <c r="A87" s="59">
        <v>3511</v>
      </c>
      <c r="B87" s="58"/>
    </row>
    <row r="88" spans="1:2" x14ac:dyDescent="0.3">
      <c r="A88" s="60" t="s">
        <v>1878</v>
      </c>
      <c r="B88" s="58">
        <v>29232000</v>
      </c>
    </row>
    <row r="89" spans="1:2" x14ac:dyDescent="0.3">
      <c r="A89" s="56" t="s">
        <v>1938</v>
      </c>
      <c r="B89" s="58"/>
    </row>
    <row r="90" spans="1:2" x14ac:dyDescent="0.3">
      <c r="A90" s="59">
        <v>2171</v>
      </c>
      <c r="B90" s="58"/>
    </row>
    <row r="91" spans="1:2" x14ac:dyDescent="0.3">
      <c r="A91" s="60" t="s">
        <v>1940</v>
      </c>
      <c r="B91" s="58">
        <v>200000</v>
      </c>
    </row>
    <row r="92" spans="1:2" x14ac:dyDescent="0.3">
      <c r="A92" s="59">
        <v>2981</v>
      </c>
      <c r="B92" s="58"/>
    </row>
    <row r="93" spans="1:2" x14ac:dyDescent="0.3">
      <c r="A93" s="60" t="s">
        <v>1199</v>
      </c>
      <c r="B93" s="58">
        <v>10000</v>
      </c>
    </row>
    <row r="94" spans="1:2" x14ac:dyDescent="0.3">
      <c r="A94" s="59">
        <v>3821</v>
      </c>
      <c r="B94" s="58"/>
    </row>
    <row r="95" spans="1:2" x14ac:dyDescent="0.3">
      <c r="A95" s="60" t="s">
        <v>1376</v>
      </c>
      <c r="B95" s="58">
        <v>1500000</v>
      </c>
    </row>
    <row r="96" spans="1:2" x14ac:dyDescent="0.3">
      <c r="A96" s="59">
        <v>5671</v>
      </c>
      <c r="B96" s="58"/>
    </row>
    <row r="97" spans="1:2" x14ac:dyDescent="0.3">
      <c r="A97" s="60" t="s">
        <v>1923</v>
      </c>
      <c r="B97" s="58">
        <v>150000</v>
      </c>
    </row>
    <row r="98" spans="1:2" x14ac:dyDescent="0.3">
      <c r="A98" s="13" t="s">
        <v>436</v>
      </c>
      <c r="B98" s="58"/>
    </row>
    <row r="99" spans="1:2" x14ac:dyDescent="0.3">
      <c r="A99" s="42" t="s">
        <v>1744</v>
      </c>
      <c r="B99" s="58"/>
    </row>
    <row r="100" spans="1:2" x14ac:dyDescent="0.3">
      <c r="A100" s="56" t="s">
        <v>1789</v>
      </c>
      <c r="B100" s="58"/>
    </row>
    <row r="101" spans="1:2" x14ac:dyDescent="0.3">
      <c r="A101" s="59">
        <v>2221</v>
      </c>
      <c r="B101" s="58"/>
    </row>
    <row r="102" spans="1:2" x14ac:dyDescent="0.3">
      <c r="A102" s="60" t="s">
        <v>1082</v>
      </c>
      <c r="B102" s="58">
        <v>800000</v>
      </c>
    </row>
    <row r="103" spans="1:2" x14ac:dyDescent="0.3">
      <c r="A103" s="59">
        <v>2531</v>
      </c>
      <c r="B103" s="58"/>
    </row>
    <row r="104" spans="1:2" x14ac:dyDescent="0.3">
      <c r="A104" s="60" t="s">
        <v>1140</v>
      </c>
      <c r="B104" s="58">
        <v>1000000</v>
      </c>
    </row>
    <row r="105" spans="1:2" x14ac:dyDescent="0.3">
      <c r="A105" s="59">
        <v>2541</v>
      </c>
      <c r="B105" s="58"/>
    </row>
    <row r="106" spans="1:2" x14ac:dyDescent="0.3">
      <c r="A106" s="60" t="s">
        <v>1144</v>
      </c>
      <c r="B106" s="58">
        <v>500000</v>
      </c>
    </row>
    <row r="107" spans="1:2" x14ac:dyDescent="0.3">
      <c r="A107" s="59">
        <v>2721</v>
      </c>
      <c r="B107" s="58"/>
    </row>
    <row r="108" spans="1:2" x14ac:dyDescent="0.3">
      <c r="A108" s="60" t="s">
        <v>1791</v>
      </c>
      <c r="B108" s="58">
        <v>50000</v>
      </c>
    </row>
    <row r="109" spans="1:2" x14ac:dyDescent="0.3">
      <c r="A109" s="59">
        <v>2911</v>
      </c>
      <c r="B109" s="58"/>
    </row>
    <row r="110" spans="1:2" x14ac:dyDescent="0.3">
      <c r="A110" s="60" t="s">
        <v>1183</v>
      </c>
      <c r="B110" s="58">
        <v>50000</v>
      </c>
    </row>
    <row r="111" spans="1:2" x14ac:dyDescent="0.3">
      <c r="A111" s="59">
        <v>3821</v>
      </c>
      <c r="B111" s="58"/>
    </row>
    <row r="112" spans="1:2" x14ac:dyDescent="0.3">
      <c r="A112" s="60" t="s">
        <v>1376</v>
      </c>
      <c r="B112" s="58">
        <v>200000</v>
      </c>
    </row>
    <row r="113" spans="1:2" x14ac:dyDescent="0.3">
      <c r="A113" s="59">
        <v>5311</v>
      </c>
      <c r="B113" s="58"/>
    </row>
    <row r="114" spans="1:2" x14ac:dyDescent="0.3">
      <c r="A114" s="60" t="s">
        <v>1478</v>
      </c>
      <c r="B114" s="58">
        <v>500000</v>
      </c>
    </row>
    <row r="115" spans="1:2" x14ac:dyDescent="0.3">
      <c r="A115" s="59">
        <v>5691</v>
      </c>
      <c r="B115" s="58"/>
    </row>
    <row r="116" spans="1:2" x14ac:dyDescent="0.3">
      <c r="A116" s="60" t="s">
        <v>1518</v>
      </c>
      <c r="B116" s="58">
        <v>150000</v>
      </c>
    </row>
    <row r="117" spans="1:2" x14ac:dyDescent="0.3">
      <c r="A117" s="56" t="s">
        <v>1783</v>
      </c>
      <c r="B117" s="58"/>
    </row>
    <row r="118" spans="1:2" x14ac:dyDescent="0.3">
      <c r="A118" s="59">
        <v>2711</v>
      </c>
      <c r="B118" s="58"/>
    </row>
    <row r="119" spans="1:2" x14ac:dyDescent="0.3">
      <c r="A119" s="60" t="s">
        <v>1164</v>
      </c>
      <c r="B119" s="58">
        <v>0</v>
      </c>
    </row>
    <row r="120" spans="1:2" x14ac:dyDescent="0.3">
      <c r="A120" s="42" t="s">
        <v>1816</v>
      </c>
      <c r="B120" s="58"/>
    </row>
    <row r="121" spans="1:2" x14ac:dyDescent="0.3">
      <c r="A121" s="56" t="s">
        <v>1925</v>
      </c>
      <c r="B121" s="58"/>
    </row>
    <row r="122" spans="1:2" x14ac:dyDescent="0.3">
      <c r="A122" s="59">
        <v>2161</v>
      </c>
      <c r="B122" s="58"/>
    </row>
    <row r="123" spans="1:2" x14ac:dyDescent="0.3">
      <c r="A123" s="60" t="s">
        <v>1064</v>
      </c>
      <c r="B123" s="58">
        <v>1000000</v>
      </c>
    </row>
    <row r="124" spans="1:2" x14ac:dyDescent="0.3">
      <c r="A124" s="59">
        <v>2411</v>
      </c>
      <c r="B124" s="58"/>
    </row>
    <row r="125" spans="1:2" x14ac:dyDescent="0.3">
      <c r="A125" s="60" t="s">
        <v>1775</v>
      </c>
      <c r="B125" s="58">
        <v>1000000</v>
      </c>
    </row>
    <row r="126" spans="1:2" x14ac:dyDescent="0.3">
      <c r="A126" s="59">
        <v>2421</v>
      </c>
      <c r="B126" s="58"/>
    </row>
    <row r="127" spans="1:2" x14ac:dyDescent="0.3">
      <c r="A127" s="60" t="s">
        <v>1106</v>
      </c>
      <c r="B127" s="58">
        <v>15000000</v>
      </c>
    </row>
    <row r="128" spans="1:2" x14ac:dyDescent="0.3">
      <c r="A128" s="59">
        <v>2471</v>
      </c>
      <c r="B128" s="58"/>
    </row>
    <row r="129" spans="1:2" x14ac:dyDescent="0.3">
      <c r="A129" s="60" t="s">
        <v>1874</v>
      </c>
      <c r="B129" s="58">
        <v>800000</v>
      </c>
    </row>
    <row r="130" spans="1:2" x14ac:dyDescent="0.3">
      <c r="A130" s="59">
        <v>2491</v>
      </c>
      <c r="B130" s="58"/>
    </row>
    <row r="131" spans="1:2" x14ac:dyDescent="0.3">
      <c r="A131" s="60" t="s">
        <v>1824</v>
      </c>
      <c r="B131" s="58">
        <v>6500000</v>
      </c>
    </row>
    <row r="132" spans="1:2" x14ac:dyDescent="0.3">
      <c r="A132" s="59">
        <v>2721</v>
      </c>
      <c r="B132" s="58"/>
    </row>
    <row r="133" spans="1:2" x14ac:dyDescent="0.3">
      <c r="A133" s="60" t="s">
        <v>1791</v>
      </c>
      <c r="B133" s="58">
        <v>750000</v>
      </c>
    </row>
    <row r="134" spans="1:2" x14ac:dyDescent="0.3">
      <c r="A134" s="59">
        <v>2911</v>
      </c>
      <c r="B134" s="58"/>
    </row>
    <row r="135" spans="1:2" x14ac:dyDescent="0.3">
      <c r="A135" s="60" t="s">
        <v>1183</v>
      </c>
      <c r="B135" s="58">
        <v>848000</v>
      </c>
    </row>
    <row r="136" spans="1:2" x14ac:dyDescent="0.3">
      <c r="A136" s="59">
        <v>2981</v>
      </c>
      <c r="B136" s="58"/>
    </row>
    <row r="137" spans="1:2" x14ac:dyDescent="0.3">
      <c r="A137" s="60" t="s">
        <v>1199</v>
      </c>
      <c r="B137" s="58">
        <v>2285000</v>
      </c>
    </row>
    <row r="138" spans="1:2" x14ac:dyDescent="0.3">
      <c r="A138" s="59">
        <v>3511</v>
      </c>
      <c r="B138" s="58"/>
    </row>
    <row r="139" spans="1:2" x14ac:dyDescent="0.3">
      <c r="A139" s="60" t="s">
        <v>1878</v>
      </c>
      <c r="B139" s="58">
        <v>18797564.800000001</v>
      </c>
    </row>
    <row r="140" spans="1:2" x14ac:dyDescent="0.3">
      <c r="A140" s="59">
        <v>3571</v>
      </c>
      <c r="B140" s="58"/>
    </row>
    <row r="141" spans="1:2" x14ac:dyDescent="0.3">
      <c r="A141" s="60" t="s">
        <v>1835</v>
      </c>
      <c r="B141" s="58">
        <v>0</v>
      </c>
    </row>
    <row r="142" spans="1:2" x14ac:dyDescent="0.3">
      <c r="A142" s="59">
        <v>3591</v>
      </c>
      <c r="B142" s="58"/>
    </row>
    <row r="143" spans="1:2" x14ac:dyDescent="0.3">
      <c r="A143" s="60" t="s">
        <v>1334</v>
      </c>
      <c r="B143" s="58">
        <v>21202435.199999999</v>
      </c>
    </row>
    <row r="144" spans="1:2" x14ac:dyDescent="0.3">
      <c r="A144" s="59">
        <v>5611</v>
      </c>
      <c r="B144" s="58"/>
    </row>
    <row r="145" spans="1:2" x14ac:dyDescent="0.3">
      <c r="A145" s="60" t="s">
        <v>2129</v>
      </c>
      <c r="B145" s="58">
        <v>308700</v>
      </c>
    </row>
    <row r="146" spans="1:2" x14ac:dyDescent="0.3">
      <c r="A146" s="59">
        <v>5671</v>
      </c>
      <c r="B146" s="58"/>
    </row>
    <row r="147" spans="1:2" x14ac:dyDescent="0.3">
      <c r="A147" s="60" t="s">
        <v>1923</v>
      </c>
      <c r="B147" s="58">
        <v>1500000</v>
      </c>
    </row>
    <row r="148" spans="1:2" x14ac:dyDescent="0.3">
      <c r="A148" s="56" t="s">
        <v>1928</v>
      </c>
      <c r="B148" s="58"/>
    </row>
    <row r="149" spans="1:2" x14ac:dyDescent="0.3">
      <c r="A149" s="59">
        <v>2161</v>
      </c>
      <c r="B149" s="58"/>
    </row>
    <row r="150" spans="1:2" x14ac:dyDescent="0.3">
      <c r="A150" s="60" t="s">
        <v>1064</v>
      </c>
      <c r="B150" s="58">
        <v>50000</v>
      </c>
    </row>
    <row r="151" spans="1:2" x14ac:dyDescent="0.3">
      <c r="A151" s="59">
        <v>2221</v>
      </c>
      <c r="B151" s="58"/>
    </row>
    <row r="152" spans="1:2" x14ac:dyDescent="0.3">
      <c r="A152" s="60" t="s">
        <v>1082</v>
      </c>
      <c r="B152" s="58">
        <v>40000</v>
      </c>
    </row>
    <row r="153" spans="1:2" x14ac:dyDescent="0.3">
      <c r="A153" s="59">
        <v>2521</v>
      </c>
      <c r="B153" s="58"/>
    </row>
    <row r="154" spans="1:2" x14ac:dyDescent="0.3">
      <c r="A154" s="60" t="s">
        <v>1826</v>
      </c>
      <c r="B154" s="58">
        <v>40000</v>
      </c>
    </row>
    <row r="155" spans="1:2" x14ac:dyDescent="0.3">
      <c r="A155" s="59">
        <v>2721</v>
      </c>
      <c r="B155" s="58"/>
    </row>
    <row r="156" spans="1:2" x14ac:dyDescent="0.3">
      <c r="A156" s="60" t="s">
        <v>1791</v>
      </c>
      <c r="B156" s="58">
        <v>90000</v>
      </c>
    </row>
    <row r="157" spans="1:2" x14ac:dyDescent="0.3">
      <c r="A157" s="59">
        <v>2911</v>
      </c>
      <c r="B157" s="58"/>
    </row>
    <row r="158" spans="1:2" x14ac:dyDescent="0.3">
      <c r="A158" s="60" t="s">
        <v>1183</v>
      </c>
      <c r="B158" s="58">
        <v>200000</v>
      </c>
    </row>
    <row r="159" spans="1:2" x14ac:dyDescent="0.3">
      <c r="A159" s="59">
        <v>3571</v>
      </c>
      <c r="B159" s="58"/>
    </row>
    <row r="160" spans="1:2" x14ac:dyDescent="0.3">
      <c r="A160" s="60" t="s">
        <v>1835</v>
      </c>
      <c r="B160" s="58">
        <v>400000</v>
      </c>
    </row>
    <row r="161" spans="1:2" x14ac:dyDescent="0.3">
      <c r="A161" s="59">
        <v>5621</v>
      </c>
      <c r="B161" s="58"/>
    </row>
    <row r="162" spans="1:2" x14ac:dyDescent="0.3">
      <c r="A162" s="60" t="s">
        <v>1497</v>
      </c>
      <c r="B162" s="58">
        <v>180000</v>
      </c>
    </row>
    <row r="163" spans="1:2" x14ac:dyDescent="0.3">
      <c r="A163" s="42" t="s">
        <v>1725</v>
      </c>
      <c r="B163" s="58"/>
    </row>
    <row r="164" spans="1:2" x14ac:dyDescent="0.3">
      <c r="A164" s="56" t="s">
        <v>1726</v>
      </c>
      <c r="B164" s="58"/>
    </row>
    <row r="165" spans="1:2" x14ac:dyDescent="0.3">
      <c r="A165" s="59">
        <v>2161</v>
      </c>
      <c r="B165" s="58"/>
    </row>
    <row r="166" spans="1:2" x14ac:dyDescent="0.3">
      <c r="A166" s="60" t="s">
        <v>1064</v>
      </c>
      <c r="B166" s="58">
        <v>170000</v>
      </c>
    </row>
    <row r="167" spans="1:2" x14ac:dyDescent="0.3">
      <c r="A167" s="59">
        <v>2721</v>
      </c>
      <c r="B167" s="58"/>
    </row>
    <row r="168" spans="1:2" x14ac:dyDescent="0.3">
      <c r="A168" s="60" t="s">
        <v>1791</v>
      </c>
      <c r="B168" s="58">
        <v>100000</v>
      </c>
    </row>
    <row r="169" spans="1:2" x14ac:dyDescent="0.3">
      <c r="A169" s="59">
        <v>2911</v>
      </c>
      <c r="B169" s="58"/>
    </row>
    <row r="170" spans="1:2" x14ac:dyDescent="0.3">
      <c r="A170" s="60" t="s">
        <v>1183</v>
      </c>
      <c r="B170" s="58">
        <v>100000</v>
      </c>
    </row>
    <row r="171" spans="1:2" x14ac:dyDescent="0.3">
      <c r="A171" s="59">
        <v>3581</v>
      </c>
      <c r="B171" s="58"/>
    </row>
    <row r="172" spans="1:2" x14ac:dyDescent="0.3">
      <c r="A172" s="60" t="s">
        <v>1330</v>
      </c>
      <c r="B172" s="58">
        <v>255175740</v>
      </c>
    </row>
    <row r="173" spans="1:2" x14ac:dyDescent="0.3">
      <c r="A173" s="56" t="s">
        <v>1778</v>
      </c>
      <c r="B173" s="58"/>
    </row>
    <row r="174" spans="1:2" x14ac:dyDescent="0.3">
      <c r="A174" s="59">
        <v>2461</v>
      </c>
      <c r="B174" s="58"/>
    </row>
    <row r="175" spans="1:2" x14ac:dyDescent="0.3">
      <c r="A175" s="60" t="s">
        <v>1800</v>
      </c>
      <c r="B175" s="58">
        <v>29381208.189999998</v>
      </c>
    </row>
    <row r="176" spans="1:2" x14ac:dyDescent="0.3">
      <c r="A176" s="59">
        <v>2721</v>
      </c>
      <c r="B176" s="58"/>
    </row>
    <row r="177" spans="1:2" x14ac:dyDescent="0.3">
      <c r="A177" s="60" t="s">
        <v>1791</v>
      </c>
      <c r="B177" s="58">
        <v>200000</v>
      </c>
    </row>
    <row r="178" spans="1:2" x14ac:dyDescent="0.3">
      <c r="A178" s="59">
        <v>2911</v>
      </c>
      <c r="B178" s="58"/>
    </row>
    <row r="179" spans="1:2" x14ac:dyDescent="0.3">
      <c r="A179" s="60" t="s">
        <v>1183</v>
      </c>
      <c r="B179" s="58">
        <v>498791.81</v>
      </c>
    </row>
    <row r="180" spans="1:2" x14ac:dyDescent="0.3">
      <c r="A180" s="59">
        <v>3111</v>
      </c>
      <c r="B180" s="58"/>
    </row>
    <row r="181" spans="1:2" x14ac:dyDescent="0.3">
      <c r="A181" s="60" t="s">
        <v>1780</v>
      </c>
      <c r="B181" s="58">
        <v>63100000</v>
      </c>
    </row>
    <row r="182" spans="1:2" x14ac:dyDescent="0.3">
      <c r="A182" s="59">
        <v>3571</v>
      </c>
      <c r="B182" s="58"/>
    </row>
    <row r="183" spans="1:2" x14ac:dyDescent="0.3">
      <c r="A183" s="60" t="s">
        <v>1835</v>
      </c>
      <c r="B183" s="58">
        <v>2100000</v>
      </c>
    </row>
    <row r="184" spans="1:2" x14ac:dyDescent="0.3">
      <c r="A184" s="59">
        <v>3581</v>
      </c>
      <c r="B184" s="58"/>
    </row>
    <row r="185" spans="1:2" x14ac:dyDescent="0.3">
      <c r="A185" s="60" t="s">
        <v>1330</v>
      </c>
      <c r="B185" s="58">
        <v>1500000</v>
      </c>
    </row>
    <row r="186" spans="1:2" x14ac:dyDescent="0.3">
      <c r="A186" s="13" t="s">
        <v>547</v>
      </c>
      <c r="B186" s="58"/>
    </row>
    <row r="187" spans="1:2" x14ac:dyDescent="0.3">
      <c r="A187" s="42" t="s">
        <v>1744</v>
      </c>
      <c r="B187" s="58"/>
    </row>
    <row r="188" spans="1:2" x14ac:dyDescent="0.3">
      <c r="A188" s="56" t="s">
        <v>547</v>
      </c>
      <c r="B188" s="58"/>
    </row>
    <row r="189" spans="1:2" x14ac:dyDescent="0.3">
      <c r="A189" s="59">
        <v>3331</v>
      </c>
      <c r="B189" s="58"/>
    </row>
    <row r="190" spans="1:2" x14ac:dyDescent="0.3">
      <c r="A190" s="60" t="s">
        <v>1806</v>
      </c>
      <c r="B190" s="58">
        <v>2600000</v>
      </c>
    </row>
    <row r="191" spans="1:2" x14ac:dyDescent="0.3">
      <c r="A191" s="59">
        <v>3391</v>
      </c>
      <c r="B191" s="58"/>
    </row>
    <row r="192" spans="1:2" x14ac:dyDescent="0.3">
      <c r="A192" s="60" t="s">
        <v>1807</v>
      </c>
      <c r="B192" s="58">
        <v>220000</v>
      </c>
    </row>
    <row r="193" spans="1:2" x14ac:dyDescent="0.3">
      <c r="A193" s="56" t="s">
        <v>1772</v>
      </c>
      <c r="B193" s="58"/>
    </row>
    <row r="194" spans="1:2" x14ac:dyDescent="0.3">
      <c r="A194" s="59">
        <v>2411</v>
      </c>
      <c r="B194" s="58"/>
    </row>
    <row r="195" spans="1:2" x14ac:dyDescent="0.3">
      <c r="A195" s="60" t="s">
        <v>1775</v>
      </c>
      <c r="B195" s="58">
        <v>50000</v>
      </c>
    </row>
    <row r="196" spans="1:2" x14ac:dyDescent="0.3">
      <c r="A196" s="59">
        <v>2421</v>
      </c>
      <c r="B196" s="58"/>
    </row>
    <row r="197" spans="1:2" x14ac:dyDescent="0.3">
      <c r="A197" s="60" t="s">
        <v>1106</v>
      </c>
      <c r="B197" s="58">
        <v>900000</v>
      </c>
    </row>
    <row r="198" spans="1:2" x14ac:dyDescent="0.3">
      <c r="A198" s="59">
        <v>2461</v>
      </c>
      <c r="B198" s="58"/>
    </row>
    <row r="199" spans="1:2" x14ac:dyDescent="0.3">
      <c r="A199" s="60" t="s">
        <v>1800</v>
      </c>
      <c r="B199" s="58">
        <v>1000000</v>
      </c>
    </row>
    <row r="200" spans="1:2" x14ac:dyDescent="0.3">
      <c r="A200" s="59">
        <v>2471</v>
      </c>
      <c r="B200" s="58"/>
    </row>
    <row r="201" spans="1:2" x14ac:dyDescent="0.3">
      <c r="A201" s="60" t="s">
        <v>1874</v>
      </c>
      <c r="B201" s="58">
        <v>2500000</v>
      </c>
    </row>
    <row r="202" spans="1:2" x14ac:dyDescent="0.3">
      <c r="A202" s="59">
        <v>2511</v>
      </c>
      <c r="B202" s="58"/>
    </row>
    <row r="203" spans="1:2" x14ac:dyDescent="0.3">
      <c r="A203" s="60" t="s">
        <v>1998</v>
      </c>
      <c r="B203" s="58">
        <v>2000000</v>
      </c>
    </row>
    <row r="204" spans="1:2" x14ac:dyDescent="0.3">
      <c r="A204" s="59">
        <v>2561</v>
      </c>
      <c r="B204" s="58"/>
    </row>
    <row r="205" spans="1:2" x14ac:dyDescent="0.3">
      <c r="A205" s="60" t="s">
        <v>1999</v>
      </c>
      <c r="B205" s="58">
        <v>2500000</v>
      </c>
    </row>
    <row r="206" spans="1:2" x14ac:dyDescent="0.3">
      <c r="A206" s="59">
        <v>2721</v>
      </c>
      <c r="B206" s="58"/>
    </row>
    <row r="207" spans="1:2" x14ac:dyDescent="0.3">
      <c r="A207" s="60" t="s">
        <v>1791</v>
      </c>
      <c r="B207" s="58">
        <v>400000</v>
      </c>
    </row>
    <row r="208" spans="1:2" x14ac:dyDescent="0.3">
      <c r="A208" s="59">
        <v>2911</v>
      </c>
      <c r="B208" s="58"/>
    </row>
    <row r="209" spans="1:2" x14ac:dyDescent="0.3">
      <c r="A209" s="60" t="s">
        <v>1183</v>
      </c>
      <c r="B209" s="58">
        <v>500000</v>
      </c>
    </row>
    <row r="210" spans="1:2" x14ac:dyDescent="0.3">
      <c r="A210" s="59">
        <v>2981</v>
      </c>
      <c r="B210" s="58"/>
    </row>
    <row r="211" spans="1:2" x14ac:dyDescent="0.3">
      <c r="A211" s="60" t="s">
        <v>1199</v>
      </c>
      <c r="B211" s="58">
        <v>500000</v>
      </c>
    </row>
    <row r="212" spans="1:2" x14ac:dyDescent="0.3">
      <c r="A212" s="59">
        <v>3111</v>
      </c>
      <c r="B212" s="58"/>
    </row>
    <row r="213" spans="1:2" x14ac:dyDescent="0.3">
      <c r="A213" s="60" t="s">
        <v>1780</v>
      </c>
      <c r="B213" s="58">
        <v>244924759.05000001</v>
      </c>
    </row>
    <row r="214" spans="1:2" x14ac:dyDescent="0.3">
      <c r="A214" s="59">
        <v>3261</v>
      </c>
      <c r="B214" s="58"/>
    </row>
    <row r="215" spans="1:2" x14ac:dyDescent="0.3">
      <c r="A215" s="60" t="s">
        <v>1241</v>
      </c>
      <c r="B215" s="58">
        <v>105000000</v>
      </c>
    </row>
    <row r="216" spans="1:2" x14ac:dyDescent="0.3">
      <c r="A216" s="59">
        <v>3311</v>
      </c>
      <c r="B216" s="58"/>
    </row>
    <row r="217" spans="1:2" x14ac:dyDescent="0.3">
      <c r="A217" s="60" t="s">
        <v>1798</v>
      </c>
      <c r="B217" s="58">
        <v>2000000</v>
      </c>
    </row>
    <row r="218" spans="1:2" x14ac:dyDescent="0.3">
      <c r="A218" s="59">
        <v>3321</v>
      </c>
      <c r="B218" s="58"/>
    </row>
    <row r="219" spans="1:2" x14ac:dyDescent="0.3">
      <c r="A219" s="60" t="s">
        <v>2001</v>
      </c>
      <c r="B219" s="58">
        <v>8500000</v>
      </c>
    </row>
    <row r="220" spans="1:2" x14ac:dyDescent="0.3">
      <c r="A220" s="59">
        <v>3571</v>
      </c>
      <c r="B220" s="58"/>
    </row>
    <row r="221" spans="1:2" x14ac:dyDescent="0.3">
      <c r="A221" s="60" t="s">
        <v>1835</v>
      </c>
      <c r="B221" s="58">
        <v>280000000</v>
      </c>
    </row>
    <row r="222" spans="1:2" x14ac:dyDescent="0.3">
      <c r="A222" s="59">
        <v>3922</v>
      </c>
      <c r="B222" s="58"/>
    </row>
    <row r="223" spans="1:2" x14ac:dyDescent="0.3">
      <c r="A223" s="60" t="s">
        <v>1390</v>
      </c>
      <c r="B223" s="58">
        <v>11200000</v>
      </c>
    </row>
    <row r="224" spans="1:2" x14ac:dyDescent="0.3">
      <c r="A224" s="59">
        <v>5661</v>
      </c>
      <c r="B224" s="58"/>
    </row>
    <row r="225" spans="1:2" x14ac:dyDescent="0.3">
      <c r="A225" s="60" t="s">
        <v>1828</v>
      </c>
      <c r="B225" s="58">
        <v>5000000</v>
      </c>
    </row>
    <row r="226" spans="1:2" x14ac:dyDescent="0.3">
      <c r="A226" s="56" t="s">
        <v>1947</v>
      </c>
      <c r="B226" s="58"/>
    </row>
    <row r="227" spans="1:2" x14ac:dyDescent="0.3">
      <c r="A227" s="59">
        <v>5781</v>
      </c>
      <c r="B227" s="58"/>
    </row>
    <row r="228" spans="1:2" x14ac:dyDescent="0.3">
      <c r="A228" s="60" t="s">
        <v>2157</v>
      </c>
      <c r="B228" s="58">
        <v>200000</v>
      </c>
    </row>
    <row r="229" spans="1:2" x14ac:dyDescent="0.3">
      <c r="A229" s="56" t="s">
        <v>1944</v>
      </c>
      <c r="B229" s="58"/>
    </row>
    <row r="230" spans="1:2" x14ac:dyDescent="0.3">
      <c r="A230" s="59">
        <v>4411</v>
      </c>
      <c r="B230" s="58"/>
    </row>
    <row r="231" spans="1:2" x14ac:dyDescent="0.3">
      <c r="A231" s="60" t="s">
        <v>1430</v>
      </c>
      <c r="B231" s="58">
        <v>470000</v>
      </c>
    </row>
    <row r="232" spans="1:2" x14ac:dyDescent="0.3">
      <c r="A232" s="42" t="s">
        <v>1732</v>
      </c>
      <c r="B232" s="58"/>
    </row>
    <row r="233" spans="1:2" x14ac:dyDescent="0.3">
      <c r="A233" s="56" t="s">
        <v>1970</v>
      </c>
      <c r="B233" s="58"/>
    </row>
    <row r="234" spans="1:2" x14ac:dyDescent="0.3">
      <c r="A234" s="59">
        <v>6121</v>
      </c>
      <c r="B234" s="58"/>
    </row>
    <row r="235" spans="1:2" x14ac:dyDescent="0.3">
      <c r="A235" s="60" t="s">
        <v>1768</v>
      </c>
      <c r="B235" s="58">
        <v>258572725.08000001</v>
      </c>
    </row>
    <row r="236" spans="1:2" x14ac:dyDescent="0.3">
      <c r="A236" s="59">
        <v>6131</v>
      </c>
      <c r="B236" s="58"/>
    </row>
    <row r="237" spans="1:2" x14ac:dyDescent="0.3">
      <c r="A237" s="60" t="s">
        <v>1971</v>
      </c>
      <c r="B237" s="58">
        <v>159970182.75</v>
      </c>
    </row>
    <row r="238" spans="1:2" x14ac:dyDescent="0.3">
      <c r="A238" s="59">
        <v>6151</v>
      </c>
      <c r="B238" s="58"/>
    </row>
    <row r="239" spans="1:2" x14ac:dyDescent="0.3">
      <c r="A239" s="60" t="s">
        <v>1769</v>
      </c>
      <c r="B239" s="58">
        <v>451680971.16000003</v>
      </c>
    </row>
    <row r="240" spans="1:2" x14ac:dyDescent="0.3">
      <c r="A240" s="56" t="s">
        <v>1973</v>
      </c>
      <c r="B240" s="58"/>
    </row>
    <row r="241" spans="1:2" x14ac:dyDescent="0.3">
      <c r="A241" s="59">
        <v>6121</v>
      </c>
      <c r="B241" s="58"/>
    </row>
    <row r="242" spans="1:2" x14ac:dyDescent="0.3">
      <c r="A242" s="60" t="s">
        <v>1768</v>
      </c>
      <c r="B242" s="58">
        <v>24500000</v>
      </c>
    </row>
    <row r="243" spans="1:2" x14ac:dyDescent="0.3">
      <c r="A243" s="59">
        <v>6151</v>
      </c>
      <c r="B243" s="58"/>
    </row>
    <row r="244" spans="1:2" x14ac:dyDescent="0.3">
      <c r="A244" s="60" t="s">
        <v>1769</v>
      </c>
      <c r="B244" s="58">
        <v>35000000</v>
      </c>
    </row>
    <row r="245" spans="1:2" x14ac:dyDescent="0.3">
      <c r="A245" s="56" t="s">
        <v>1765</v>
      </c>
      <c r="B245" s="58"/>
    </row>
    <row r="246" spans="1:2" x14ac:dyDescent="0.3">
      <c r="A246" s="59">
        <v>6121</v>
      </c>
      <c r="B246" s="58"/>
    </row>
    <row r="247" spans="1:2" x14ac:dyDescent="0.3">
      <c r="A247" s="60" t="s">
        <v>1768</v>
      </c>
      <c r="B247" s="58">
        <v>105285365.15000001</v>
      </c>
    </row>
    <row r="248" spans="1:2" x14ac:dyDescent="0.3">
      <c r="A248" s="59">
        <v>6131</v>
      </c>
      <c r="B248" s="58"/>
    </row>
    <row r="249" spans="1:2" x14ac:dyDescent="0.3">
      <c r="A249" s="60" t="s">
        <v>1971</v>
      </c>
      <c r="B249" s="58">
        <v>152081623.75999999</v>
      </c>
    </row>
    <row r="250" spans="1:2" x14ac:dyDescent="0.3">
      <c r="A250" s="59">
        <v>6151</v>
      </c>
      <c r="B250" s="58"/>
    </row>
    <row r="251" spans="1:2" x14ac:dyDescent="0.3">
      <c r="A251" s="60" t="s">
        <v>1769</v>
      </c>
      <c r="B251" s="58">
        <v>522249488.42999995</v>
      </c>
    </row>
    <row r="252" spans="1:2" x14ac:dyDescent="0.3">
      <c r="A252" s="59">
        <v>6321</v>
      </c>
      <c r="B252" s="58"/>
    </row>
    <row r="253" spans="1:2" x14ac:dyDescent="0.3">
      <c r="A253" s="60" t="s">
        <v>1885</v>
      </c>
      <c r="B253" s="58">
        <v>500000</v>
      </c>
    </row>
    <row r="254" spans="1:2" x14ac:dyDescent="0.3">
      <c r="A254" s="13" t="s">
        <v>681</v>
      </c>
      <c r="B254" s="58"/>
    </row>
    <row r="255" spans="1:2" x14ac:dyDescent="0.3">
      <c r="A255" s="42" t="s">
        <v>1714</v>
      </c>
      <c r="B255" s="58"/>
    </row>
    <row r="256" spans="1:2" x14ac:dyDescent="0.3">
      <c r="A256" s="56" t="s">
        <v>683</v>
      </c>
      <c r="B256" s="58"/>
    </row>
    <row r="257" spans="1:2" x14ac:dyDescent="0.3">
      <c r="A257" s="59">
        <v>2141</v>
      </c>
      <c r="B257" s="58"/>
    </row>
    <row r="258" spans="1:2" x14ac:dyDescent="0.3">
      <c r="A258" s="60" t="s">
        <v>1799</v>
      </c>
      <c r="B258" s="58">
        <v>30000</v>
      </c>
    </row>
    <row r="259" spans="1:2" x14ac:dyDescent="0.3">
      <c r="A259" s="59">
        <v>2461</v>
      </c>
      <c r="B259" s="58"/>
    </row>
    <row r="260" spans="1:2" x14ac:dyDescent="0.3">
      <c r="A260" s="60" t="s">
        <v>1800</v>
      </c>
      <c r="B260" s="58">
        <v>100000</v>
      </c>
    </row>
    <row r="261" spans="1:2" x14ac:dyDescent="0.3">
      <c r="A261" s="59">
        <v>2941</v>
      </c>
      <c r="B261" s="58"/>
    </row>
    <row r="262" spans="1:2" x14ac:dyDescent="0.3">
      <c r="A262" s="60" t="s">
        <v>1801</v>
      </c>
      <c r="B262" s="58">
        <v>500000</v>
      </c>
    </row>
    <row r="263" spans="1:2" x14ac:dyDescent="0.3">
      <c r="A263" s="59">
        <v>3141</v>
      </c>
      <c r="B263" s="58"/>
    </row>
    <row r="264" spans="1:2" x14ac:dyDescent="0.3">
      <c r="A264" s="60" t="s">
        <v>1802</v>
      </c>
      <c r="B264" s="58">
        <v>120000</v>
      </c>
    </row>
    <row r="265" spans="1:2" x14ac:dyDescent="0.3">
      <c r="A265" s="59">
        <v>3161</v>
      </c>
      <c r="B265" s="58"/>
    </row>
    <row r="266" spans="1:2" x14ac:dyDescent="0.3">
      <c r="A266" s="60" t="s">
        <v>1215</v>
      </c>
      <c r="B266" s="58">
        <v>1298000</v>
      </c>
    </row>
    <row r="267" spans="1:2" x14ac:dyDescent="0.3">
      <c r="A267" s="59">
        <v>3171</v>
      </c>
      <c r="B267" s="58"/>
    </row>
    <row r="268" spans="1:2" x14ac:dyDescent="0.3">
      <c r="A268" s="60" t="s">
        <v>1718</v>
      </c>
      <c r="B268" s="58">
        <v>62250000</v>
      </c>
    </row>
    <row r="269" spans="1:2" x14ac:dyDescent="0.3">
      <c r="A269" s="59">
        <v>3231</v>
      </c>
      <c r="B269" s="58"/>
    </row>
    <row r="270" spans="1:2" x14ac:dyDescent="0.3">
      <c r="A270" s="60" t="s">
        <v>1803</v>
      </c>
      <c r="B270" s="58">
        <v>41200000</v>
      </c>
    </row>
    <row r="271" spans="1:2" x14ac:dyDescent="0.3">
      <c r="A271" s="59">
        <v>3331</v>
      </c>
      <c r="B271" s="58"/>
    </row>
    <row r="272" spans="1:2" x14ac:dyDescent="0.3">
      <c r="A272" s="60" t="s">
        <v>1806</v>
      </c>
      <c r="B272" s="58">
        <v>5150000</v>
      </c>
    </row>
    <row r="273" spans="1:2" x14ac:dyDescent="0.3">
      <c r="A273" s="59">
        <v>3391</v>
      </c>
      <c r="B273" s="58"/>
    </row>
    <row r="274" spans="1:2" x14ac:dyDescent="0.3">
      <c r="A274" s="60" t="s">
        <v>1807</v>
      </c>
      <c r="B274" s="58">
        <v>1652000</v>
      </c>
    </row>
    <row r="275" spans="1:2" x14ac:dyDescent="0.3">
      <c r="A275" s="59">
        <v>3521</v>
      </c>
      <c r="B275" s="58"/>
    </row>
    <row r="276" spans="1:2" x14ac:dyDescent="0.3">
      <c r="A276" s="60" t="s">
        <v>1808</v>
      </c>
      <c r="B276" s="58">
        <v>30000</v>
      </c>
    </row>
    <row r="277" spans="1:2" x14ac:dyDescent="0.3">
      <c r="A277" s="59">
        <v>3531</v>
      </c>
      <c r="B277" s="58"/>
    </row>
    <row r="278" spans="1:2" x14ac:dyDescent="0.3">
      <c r="A278" s="60" t="s">
        <v>1809</v>
      </c>
      <c r="B278" s="58">
        <v>5400000</v>
      </c>
    </row>
    <row r="279" spans="1:2" x14ac:dyDescent="0.3">
      <c r="A279" s="59">
        <v>5211</v>
      </c>
      <c r="B279" s="58"/>
    </row>
    <row r="280" spans="1:2" x14ac:dyDescent="0.3">
      <c r="A280" s="60" t="s">
        <v>1472</v>
      </c>
      <c r="B280" s="58">
        <v>100000</v>
      </c>
    </row>
    <row r="281" spans="1:2" x14ac:dyDescent="0.3">
      <c r="A281" s="59">
        <v>5651</v>
      </c>
      <c r="B281" s="58"/>
    </row>
    <row r="282" spans="1:2" x14ac:dyDescent="0.3">
      <c r="A282" s="60" t="s">
        <v>1810</v>
      </c>
      <c r="B282" s="58">
        <v>2600000</v>
      </c>
    </row>
    <row r="283" spans="1:2" x14ac:dyDescent="0.3">
      <c r="A283" s="59">
        <v>5691</v>
      </c>
      <c r="B283" s="58"/>
    </row>
    <row r="284" spans="1:2" x14ac:dyDescent="0.3">
      <c r="A284" s="60" t="s">
        <v>1518</v>
      </c>
      <c r="B284" s="58">
        <v>145000000</v>
      </c>
    </row>
    <row r="285" spans="1:2" x14ac:dyDescent="0.3">
      <c r="A285" s="59">
        <v>5911</v>
      </c>
      <c r="B285" s="58"/>
    </row>
    <row r="286" spans="1:2" x14ac:dyDescent="0.3">
      <c r="A286" s="60" t="s">
        <v>1536</v>
      </c>
      <c r="B286" s="58">
        <v>11050000</v>
      </c>
    </row>
    <row r="287" spans="1:2" x14ac:dyDescent="0.3">
      <c r="A287" s="59">
        <v>5971</v>
      </c>
      <c r="B287" s="58"/>
    </row>
    <row r="288" spans="1:2" x14ac:dyDescent="0.3">
      <c r="A288" s="60" t="s">
        <v>1813</v>
      </c>
      <c r="B288" s="58">
        <v>10000000</v>
      </c>
    </row>
    <row r="289" spans="1:2" x14ac:dyDescent="0.3">
      <c r="A289" s="13" t="s">
        <v>608</v>
      </c>
      <c r="B289" s="58"/>
    </row>
    <row r="290" spans="1:2" x14ac:dyDescent="0.3">
      <c r="A290" s="42" t="s">
        <v>1839</v>
      </c>
      <c r="B290" s="58"/>
    </row>
    <row r="291" spans="1:2" x14ac:dyDescent="0.3">
      <c r="A291" s="56" t="s">
        <v>2006</v>
      </c>
      <c r="B291" s="58"/>
    </row>
    <row r="292" spans="1:2" x14ac:dyDescent="0.3">
      <c r="A292" s="59">
        <v>2441</v>
      </c>
      <c r="B292" s="58"/>
    </row>
    <row r="293" spans="1:2" x14ac:dyDescent="0.3">
      <c r="A293" s="60" t="s">
        <v>1110</v>
      </c>
      <c r="B293" s="58">
        <v>80000</v>
      </c>
    </row>
    <row r="294" spans="1:2" x14ac:dyDescent="0.3">
      <c r="A294" s="59">
        <v>3821</v>
      </c>
      <c r="B294" s="58"/>
    </row>
    <row r="295" spans="1:2" x14ac:dyDescent="0.3">
      <c r="A295" s="60" t="s">
        <v>1376</v>
      </c>
      <c r="B295" s="58">
        <v>570000</v>
      </c>
    </row>
    <row r="296" spans="1:2" x14ac:dyDescent="0.3">
      <c r="A296" s="59">
        <v>5671</v>
      </c>
      <c r="B296" s="58"/>
    </row>
    <row r="297" spans="1:2" x14ac:dyDescent="0.3">
      <c r="A297" s="60" t="s">
        <v>1923</v>
      </c>
      <c r="B297" s="58">
        <v>50000</v>
      </c>
    </row>
    <row r="298" spans="1:2" x14ac:dyDescent="0.3">
      <c r="A298" s="56" t="s">
        <v>1989</v>
      </c>
      <c r="B298" s="58"/>
    </row>
    <row r="299" spans="1:2" x14ac:dyDescent="0.3">
      <c r="A299" s="59">
        <v>4311</v>
      </c>
      <c r="B299" s="58"/>
    </row>
    <row r="300" spans="1:2" x14ac:dyDescent="0.3">
      <c r="A300" s="60" t="s">
        <v>1990</v>
      </c>
      <c r="B300" s="58">
        <v>500000</v>
      </c>
    </row>
    <row r="301" spans="1:2" x14ac:dyDescent="0.3">
      <c r="A301" s="56" t="s">
        <v>1991</v>
      </c>
      <c r="B301" s="58"/>
    </row>
    <row r="302" spans="1:2" x14ac:dyDescent="0.3">
      <c r="A302" s="59">
        <v>4311</v>
      </c>
      <c r="B302" s="58"/>
    </row>
    <row r="303" spans="1:2" x14ac:dyDescent="0.3">
      <c r="A303" s="60" t="s">
        <v>1990</v>
      </c>
      <c r="B303" s="58">
        <v>7288612.2300000004</v>
      </c>
    </row>
    <row r="304" spans="1:2" x14ac:dyDescent="0.3">
      <c r="A304" s="56" t="s">
        <v>1993</v>
      </c>
      <c r="B304" s="58"/>
    </row>
    <row r="305" spans="1:2" x14ac:dyDescent="0.3">
      <c r="A305" s="59">
        <v>4311</v>
      </c>
      <c r="B305" s="58"/>
    </row>
    <row r="306" spans="1:2" x14ac:dyDescent="0.3">
      <c r="A306" s="60" t="s">
        <v>1990</v>
      </c>
      <c r="B306" s="58">
        <v>2800000</v>
      </c>
    </row>
    <row r="307" spans="1:2" x14ac:dyDescent="0.3">
      <c r="A307" s="56" t="s">
        <v>1995</v>
      </c>
      <c r="B307" s="58"/>
    </row>
    <row r="308" spans="1:2" x14ac:dyDescent="0.3">
      <c r="A308" s="59">
        <v>4411</v>
      </c>
      <c r="B308" s="58"/>
    </row>
    <row r="309" spans="1:2" x14ac:dyDescent="0.3">
      <c r="A309" s="60" t="s">
        <v>1430</v>
      </c>
      <c r="B309" s="58">
        <v>2200000</v>
      </c>
    </row>
    <row r="310" spans="1:2" x14ac:dyDescent="0.3">
      <c r="A310" s="56" t="s">
        <v>2014</v>
      </c>
      <c r="B310" s="58"/>
    </row>
    <row r="311" spans="1:2" x14ac:dyDescent="0.3">
      <c r="A311" s="59">
        <v>4411</v>
      </c>
      <c r="B311" s="58"/>
    </row>
    <row r="312" spans="1:2" x14ac:dyDescent="0.3">
      <c r="A312" s="60" t="s">
        <v>1430</v>
      </c>
      <c r="B312" s="58">
        <v>1570000</v>
      </c>
    </row>
    <row r="313" spans="1:2" x14ac:dyDescent="0.3">
      <c r="A313" s="56" t="s">
        <v>1982</v>
      </c>
      <c r="B313" s="58"/>
    </row>
    <row r="314" spans="1:2" x14ac:dyDescent="0.3">
      <c r="A314" s="59">
        <v>2351</v>
      </c>
      <c r="B314" s="58"/>
    </row>
    <row r="315" spans="1:2" x14ac:dyDescent="0.3">
      <c r="A315" s="60" t="s">
        <v>1984</v>
      </c>
      <c r="B315" s="58">
        <v>500000</v>
      </c>
    </row>
    <row r="316" spans="1:2" x14ac:dyDescent="0.3">
      <c r="A316" s="56" t="s">
        <v>2011</v>
      </c>
      <c r="B316" s="58"/>
    </row>
    <row r="317" spans="1:2" x14ac:dyDescent="0.3">
      <c r="A317" s="59">
        <v>4391</v>
      </c>
      <c r="B317" s="58"/>
    </row>
    <row r="318" spans="1:2" x14ac:dyDescent="0.3">
      <c r="A318" s="60" t="s">
        <v>1424</v>
      </c>
      <c r="B318" s="58">
        <v>1400000</v>
      </c>
    </row>
    <row r="319" spans="1:2" x14ac:dyDescent="0.3">
      <c r="A319" s="56" t="s">
        <v>1985</v>
      </c>
      <c r="B319" s="58"/>
    </row>
    <row r="320" spans="1:2" x14ac:dyDescent="0.3">
      <c r="A320" s="59">
        <v>2391</v>
      </c>
      <c r="B320" s="58"/>
    </row>
    <row r="321" spans="1:2" x14ac:dyDescent="0.3">
      <c r="A321" s="60" t="s">
        <v>1096</v>
      </c>
      <c r="B321" s="58">
        <v>920000</v>
      </c>
    </row>
    <row r="322" spans="1:2" x14ac:dyDescent="0.3">
      <c r="A322" s="56" t="s">
        <v>1840</v>
      </c>
      <c r="B322" s="58"/>
    </row>
    <row r="323" spans="1:2" x14ac:dyDescent="0.3">
      <c r="A323" s="59">
        <v>2221</v>
      </c>
      <c r="B323" s="58"/>
    </row>
    <row r="324" spans="1:2" x14ac:dyDescent="0.3">
      <c r="A324" s="60" t="s">
        <v>1082</v>
      </c>
      <c r="B324" s="58">
        <v>150000</v>
      </c>
    </row>
    <row r="325" spans="1:2" x14ac:dyDescent="0.3">
      <c r="A325" s="59">
        <v>3821</v>
      </c>
      <c r="B325" s="58"/>
    </row>
    <row r="326" spans="1:2" x14ac:dyDescent="0.3">
      <c r="A326" s="60" t="s">
        <v>1376</v>
      </c>
      <c r="B326" s="58">
        <v>1250000</v>
      </c>
    </row>
    <row r="327" spans="1:2" x14ac:dyDescent="0.3">
      <c r="A327" s="56" t="s">
        <v>1986</v>
      </c>
      <c r="B327" s="58"/>
    </row>
    <row r="328" spans="1:2" x14ac:dyDescent="0.3">
      <c r="A328" s="59">
        <v>3821</v>
      </c>
      <c r="B328" s="58"/>
    </row>
    <row r="329" spans="1:2" x14ac:dyDescent="0.3">
      <c r="A329" s="60" t="s">
        <v>1376</v>
      </c>
      <c r="B329" s="58">
        <v>301387.77</v>
      </c>
    </row>
    <row r="330" spans="1:2" x14ac:dyDescent="0.3">
      <c r="A330" s="56" t="s">
        <v>1843</v>
      </c>
      <c r="B330" s="58"/>
    </row>
    <row r="331" spans="1:2" x14ac:dyDescent="0.3">
      <c r="A331" s="59">
        <v>4211</v>
      </c>
      <c r="B331" s="58"/>
    </row>
    <row r="332" spans="1:2" x14ac:dyDescent="0.3">
      <c r="A332" s="60" t="s">
        <v>1410</v>
      </c>
      <c r="B332" s="58">
        <v>2000000</v>
      </c>
    </row>
    <row r="333" spans="1:2" x14ac:dyDescent="0.3">
      <c r="A333" s="56" t="s">
        <v>1845</v>
      </c>
      <c r="B333" s="58"/>
    </row>
    <row r="334" spans="1:2" x14ac:dyDescent="0.3">
      <c r="A334" s="59">
        <v>3821</v>
      </c>
      <c r="B334" s="58"/>
    </row>
    <row r="335" spans="1:2" x14ac:dyDescent="0.3">
      <c r="A335" s="60" t="s">
        <v>1376</v>
      </c>
      <c r="B335" s="58">
        <v>1500000</v>
      </c>
    </row>
    <row r="336" spans="1:2" x14ac:dyDescent="0.3">
      <c r="A336" s="56" t="s">
        <v>1987</v>
      </c>
      <c r="B336" s="58"/>
    </row>
    <row r="337" spans="1:2" x14ac:dyDescent="0.3">
      <c r="A337" s="59">
        <v>5671</v>
      </c>
      <c r="B337" s="58"/>
    </row>
    <row r="338" spans="1:2" x14ac:dyDescent="0.3">
      <c r="A338" s="60" t="s">
        <v>1923</v>
      </c>
      <c r="B338" s="58">
        <v>50000</v>
      </c>
    </row>
    <row r="339" spans="1:2" x14ac:dyDescent="0.3">
      <c r="A339" s="56" t="s">
        <v>1996</v>
      </c>
      <c r="B339" s="58"/>
    </row>
    <row r="340" spans="1:2" x14ac:dyDescent="0.3">
      <c r="A340" s="59">
        <v>4311</v>
      </c>
      <c r="B340" s="58"/>
    </row>
    <row r="341" spans="1:2" x14ac:dyDescent="0.3">
      <c r="A341" s="60" t="s">
        <v>1990</v>
      </c>
      <c r="B341" s="58">
        <v>260000</v>
      </c>
    </row>
    <row r="342" spans="1:2" x14ac:dyDescent="0.3">
      <c r="A342" s="56" t="s">
        <v>2107</v>
      </c>
      <c r="B342" s="58"/>
    </row>
    <row r="343" spans="1:2" x14ac:dyDescent="0.3">
      <c r="A343" s="59">
        <v>4411</v>
      </c>
      <c r="B343" s="58"/>
    </row>
    <row r="344" spans="1:2" x14ac:dyDescent="0.3">
      <c r="A344" s="60" t="s">
        <v>1430</v>
      </c>
      <c r="B344" s="58">
        <v>680000</v>
      </c>
    </row>
    <row r="345" spans="1:2" x14ac:dyDescent="0.3">
      <c r="A345" s="56" t="s">
        <v>2108</v>
      </c>
      <c r="B345" s="58"/>
    </row>
    <row r="346" spans="1:2" x14ac:dyDescent="0.3">
      <c r="A346" s="59">
        <v>4411</v>
      </c>
      <c r="B346" s="58"/>
    </row>
    <row r="347" spans="1:2" x14ac:dyDescent="0.3">
      <c r="A347" s="60" t="s">
        <v>1430</v>
      </c>
      <c r="B347" s="58">
        <v>0</v>
      </c>
    </row>
    <row r="348" spans="1:2" x14ac:dyDescent="0.3">
      <c r="A348" s="56" t="s">
        <v>1988</v>
      </c>
      <c r="B348" s="58"/>
    </row>
    <row r="349" spans="1:2" x14ac:dyDescent="0.3">
      <c r="A349" s="59">
        <v>2721</v>
      </c>
      <c r="B349" s="58"/>
    </row>
    <row r="350" spans="1:2" x14ac:dyDescent="0.3">
      <c r="A350" s="60" t="s">
        <v>1791</v>
      </c>
      <c r="B350" s="58">
        <v>320000</v>
      </c>
    </row>
    <row r="351" spans="1:2" x14ac:dyDescent="0.3">
      <c r="A351" s="59">
        <v>2911</v>
      </c>
      <c r="B351" s="58"/>
    </row>
    <row r="352" spans="1:2" x14ac:dyDescent="0.3">
      <c r="A352" s="60" t="s">
        <v>1183</v>
      </c>
      <c r="B352" s="58">
        <v>55000</v>
      </c>
    </row>
    <row r="353" spans="1:2" x14ac:dyDescent="0.3">
      <c r="A353" s="59">
        <v>3451</v>
      </c>
      <c r="B353" s="58"/>
    </row>
    <row r="354" spans="1:2" x14ac:dyDescent="0.3">
      <c r="A354" s="60" t="s">
        <v>1296</v>
      </c>
      <c r="B354" s="58">
        <v>400000</v>
      </c>
    </row>
    <row r="355" spans="1:2" x14ac:dyDescent="0.3">
      <c r="A355" s="56" t="s">
        <v>1846</v>
      </c>
      <c r="B355" s="58"/>
    </row>
    <row r="356" spans="1:2" x14ac:dyDescent="0.3">
      <c r="A356" s="59">
        <v>2211</v>
      </c>
      <c r="B356" s="58"/>
    </row>
    <row r="357" spans="1:2" x14ac:dyDescent="0.3">
      <c r="A357" s="60" t="s">
        <v>1078</v>
      </c>
      <c r="B357" s="58">
        <v>1160</v>
      </c>
    </row>
    <row r="358" spans="1:2" x14ac:dyDescent="0.3">
      <c r="A358" s="59">
        <v>3261</v>
      </c>
      <c r="B358" s="58"/>
    </row>
    <row r="359" spans="1:2" x14ac:dyDescent="0.3">
      <c r="A359" s="60" t="s">
        <v>1241</v>
      </c>
      <c r="B359" s="58">
        <v>560000</v>
      </c>
    </row>
    <row r="360" spans="1:2" x14ac:dyDescent="0.3">
      <c r="A360" s="59">
        <v>3821</v>
      </c>
      <c r="B360" s="58"/>
    </row>
    <row r="361" spans="1:2" x14ac:dyDescent="0.3">
      <c r="A361" s="60" t="s">
        <v>1376</v>
      </c>
      <c r="B361" s="58">
        <v>4651840</v>
      </c>
    </row>
    <row r="362" spans="1:2" x14ac:dyDescent="0.3">
      <c r="A362" s="59">
        <v>4411</v>
      </c>
      <c r="B362" s="58"/>
    </row>
    <row r="363" spans="1:2" x14ac:dyDescent="0.3">
      <c r="A363" s="60" t="s">
        <v>1430</v>
      </c>
      <c r="B363" s="58">
        <v>300000</v>
      </c>
    </row>
    <row r="364" spans="1:2" x14ac:dyDescent="0.3">
      <c r="A364" s="13" t="s">
        <v>364</v>
      </c>
      <c r="B364" s="58"/>
    </row>
    <row r="365" spans="1:2" x14ac:dyDescent="0.3">
      <c r="A365" s="42" t="s">
        <v>1744</v>
      </c>
      <c r="B365" s="58"/>
    </row>
    <row r="366" spans="1:2" x14ac:dyDescent="0.3">
      <c r="A366" s="56" t="s">
        <v>1745</v>
      </c>
      <c r="B366" s="58"/>
    </row>
    <row r="367" spans="1:2" x14ac:dyDescent="0.3">
      <c r="A367" s="59">
        <v>2211</v>
      </c>
      <c r="B367" s="58"/>
    </row>
    <row r="368" spans="1:2" x14ac:dyDescent="0.3">
      <c r="A368" s="60" t="s">
        <v>1078</v>
      </c>
      <c r="B368" s="58">
        <v>400000</v>
      </c>
    </row>
    <row r="369" spans="1:2" x14ac:dyDescent="0.3">
      <c r="A369" s="59">
        <v>2231</v>
      </c>
      <c r="B369" s="58"/>
    </row>
    <row r="370" spans="1:2" x14ac:dyDescent="0.3">
      <c r="A370" s="60" t="s">
        <v>1834</v>
      </c>
      <c r="B370" s="58">
        <v>5000</v>
      </c>
    </row>
    <row r="371" spans="1:2" x14ac:dyDescent="0.3">
      <c r="A371" s="59">
        <v>2531</v>
      </c>
      <c r="B371" s="58"/>
    </row>
    <row r="372" spans="1:2" x14ac:dyDescent="0.3">
      <c r="A372" s="60" t="s">
        <v>1140</v>
      </c>
      <c r="B372" s="58">
        <v>40000</v>
      </c>
    </row>
    <row r="373" spans="1:2" x14ac:dyDescent="0.3">
      <c r="A373" s="59">
        <v>2541</v>
      </c>
      <c r="B373" s="58"/>
    </row>
    <row r="374" spans="1:2" x14ac:dyDescent="0.3">
      <c r="A374" s="60" t="s">
        <v>1144</v>
      </c>
      <c r="B374" s="58">
        <v>40000</v>
      </c>
    </row>
    <row r="375" spans="1:2" x14ac:dyDescent="0.3">
      <c r="A375" s="59">
        <v>2711</v>
      </c>
      <c r="B375" s="58"/>
    </row>
    <row r="376" spans="1:2" x14ac:dyDescent="0.3">
      <c r="A376" s="60" t="s">
        <v>1164</v>
      </c>
      <c r="B376" s="58">
        <v>2500000</v>
      </c>
    </row>
    <row r="377" spans="1:2" x14ac:dyDescent="0.3">
      <c r="A377" s="59">
        <v>2721</v>
      </c>
      <c r="B377" s="58"/>
    </row>
    <row r="378" spans="1:2" x14ac:dyDescent="0.3">
      <c r="A378" s="60" t="s">
        <v>1791</v>
      </c>
      <c r="B378" s="58">
        <v>3600000</v>
      </c>
    </row>
    <row r="379" spans="1:2" x14ac:dyDescent="0.3">
      <c r="A379" s="59">
        <v>2911</v>
      </c>
      <c r="B379" s="58"/>
    </row>
    <row r="380" spans="1:2" x14ac:dyDescent="0.3">
      <c r="A380" s="60" t="s">
        <v>1183</v>
      </c>
      <c r="B380" s="58">
        <v>50000</v>
      </c>
    </row>
    <row r="381" spans="1:2" x14ac:dyDescent="0.3">
      <c r="A381" s="59">
        <v>2961</v>
      </c>
      <c r="B381" s="58"/>
    </row>
    <row r="382" spans="1:2" x14ac:dyDescent="0.3">
      <c r="A382" s="60" t="s">
        <v>1195</v>
      </c>
      <c r="B382" s="58">
        <v>25000</v>
      </c>
    </row>
    <row r="383" spans="1:2" x14ac:dyDescent="0.3">
      <c r="A383" s="59">
        <v>3251</v>
      </c>
      <c r="B383" s="58"/>
    </row>
    <row r="384" spans="1:2" x14ac:dyDescent="0.3">
      <c r="A384" s="60" t="s">
        <v>1237</v>
      </c>
      <c r="B384" s="58">
        <v>7000000</v>
      </c>
    </row>
    <row r="385" spans="1:2" x14ac:dyDescent="0.3">
      <c r="A385" s="59">
        <v>3391</v>
      </c>
      <c r="B385" s="58"/>
    </row>
    <row r="386" spans="1:2" x14ac:dyDescent="0.3">
      <c r="A386" s="60" t="s">
        <v>1807</v>
      </c>
      <c r="B386" s="58">
        <v>3000000</v>
      </c>
    </row>
    <row r="387" spans="1:2" x14ac:dyDescent="0.3">
      <c r="A387" s="59">
        <v>3521</v>
      </c>
      <c r="B387" s="58"/>
    </row>
    <row r="388" spans="1:2" x14ac:dyDescent="0.3">
      <c r="A388" s="60" t="s">
        <v>1808</v>
      </c>
      <c r="B388" s="58">
        <v>15000</v>
      </c>
    </row>
    <row r="389" spans="1:2" x14ac:dyDescent="0.3">
      <c r="A389" s="59">
        <v>3571</v>
      </c>
      <c r="B389" s="58"/>
    </row>
    <row r="390" spans="1:2" x14ac:dyDescent="0.3">
      <c r="A390" s="60" t="s">
        <v>1835</v>
      </c>
      <c r="B390" s="58">
        <v>100000</v>
      </c>
    </row>
    <row r="391" spans="1:2" x14ac:dyDescent="0.3">
      <c r="A391" s="59">
        <v>3821</v>
      </c>
      <c r="B391" s="58"/>
    </row>
    <row r="392" spans="1:2" x14ac:dyDescent="0.3">
      <c r="A392" s="60" t="s">
        <v>1376</v>
      </c>
      <c r="B392" s="58">
        <v>250000</v>
      </c>
    </row>
    <row r="393" spans="1:2" x14ac:dyDescent="0.3">
      <c r="A393" s="59">
        <v>5651</v>
      </c>
      <c r="B393" s="58"/>
    </row>
    <row r="394" spans="1:2" x14ac:dyDescent="0.3">
      <c r="A394" s="60" t="s">
        <v>1810</v>
      </c>
      <c r="B394" s="58">
        <v>800000</v>
      </c>
    </row>
    <row r="395" spans="1:2" x14ac:dyDescent="0.3">
      <c r="A395" s="59">
        <v>5691</v>
      </c>
      <c r="B395" s="58"/>
    </row>
    <row r="396" spans="1:2" x14ac:dyDescent="0.3">
      <c r="A396" s="60" t="s">
        <v>1518</v>
      </c>
      <c r="B396" s="58">
        <v>2000000</v>
      </c>
    </row>
    <row r="397" spans="1:2" x14ac:dyDescent="0.3">
      <c r="A397" s="59">
        <v>5911</v>
      </c>
      <c r="B397" s="58"/>
    </row>
    <row r="398" spans="1:2" x14ac:dyDescent="0.3">
      <c r="A398" s="60" t="s">
        <v>1536</v>
      </c>
      <c r="B398" s="58">
        <v>0</v>
      </c>
    </row>
    <row r="399" spans="1:2" x14ac:dyDescent="0.3">
      <c r="A399" s="56" t="s">
        <v>1783</v>
      </c>
      <c r="B399" s="58"/>
    </row>
    <row r="400" spans="1:2" x14ac:dyDescent="0.3">
      <c r="A400" s="59">
        <v>2711</v>
      </c>
      <c r="B400" s="58"/>
    </row>
    <row r="401" spans="1:2" x14ac:dyDescent="0.3">
      <c r="A401" s="60" t="s">
        <v>1164</v>
      </c>
      <c r="B401" s="58">
        <v>0</v>
      </c>
    </row>
    <row r="402" spans="1:2" x14ac:dyDescent="0.3">
      <c r="A402" s="42" t="s">
        <v>1816</v>
      </c>
      <c r="B402" s="58"/>
    </row>
    <row r="403" spans="1:2" x14ac:dyDescent="0.3">
      <c r="A403" s="56" t="s">
        <v>1817</v>
      </c>
      <c r="B403" s="58"/>
    </row>
    <row r="404" spans="1:2" x14ac:dyDescent="0.3">
      <c r="A404" s="59">
        <v>2161</v>
      </c>
      <c r="B404" s="58"/>
    </row>
    <row r="405" spans="1:2" x14ac:dyDescent="0.3">
      <c r="A405" s="60" t="s">
        <v>1064</v>
      </c>
      <c r="B405" s="58">
        <v>400000</v>
      </c>
    </row>
    <row r="406" spans="1:2" x14ac:dyDescent="0.3">
      <c r="A406" s="59">
        <v>2521</v>
      </c>
      <c r="B406" s="58"/>
    </row>
    <row r="407" spans="1:2" x14ac:dyDescent="0.3">
      <c r="A407" s="60" t="s">
        <v>1826</v>
      </c>
      <c r="B407" s="58">
        <v>900000</v>
      </c>
    </row>
    <row r="408" spans="1:2" x14ac:dyDescent="0.3">
      <c r="A408" s="59">
        <v>2531</v>
      </c>
      <c r="B408" s="58"/>
    </row>
    <row r="409" spans="1:2" x14ac:dyDescent="0.3">
      <c r="A409" s="60" t="s">
        <v>1140</v>
      </c>
      <c r="B409" s="58">
        <v>5000000</v>
      </c>
    </row>
    <row r="410" spans="1:2" x14ac:dyDescent="0.3">
      <c r="A410" s="59">
        <v>2541</v>
      </c>
      <c r="B410" s="58"/>
    </row>
    <row r="411" spans="1:2" x14ac:dyDescent="0.3">
      <c r="A411" s="60" t="s">
        <v>1144</v>
      </c>
      <c r="B411" s="58">
        <v>5200000</v>
      </c>
    </row>
    <row r="412" spans="1:2" x14ac:dyDescent="0.3">
      <c r="A412" s="59">
        <v>2711</v>
      </c>
      <c r="B412" s="58"/>
    </row>
    <row r="413" spans="1:2" x14ac:dyDescent="0.3">
      <c r="A413" s="60" t="s">
        <v>1164</v>
      </c>
      <c r="B413" s="58">
        <v>500000</v>
      </c>
    </row>
    <row r="414" spans="1:2" x14ac:dyDescent="0.3">
      <c r="A414" s="59">
        <v>2721</v>
      </c>
      <c r="B414" s="58"/>
    </row>
    <row r="415" spans="1:2" x14ac:dyDescent="0.3">
      <c r="A415" s="60" t="s">
        <v>1791</v>
      </c>
      <c r="B415" s="58">
        <v>250000</v>
      </c>
    </row>
    <row r="416" spans="1:2" x14ac:dyDescent="0.3">
      <c r="A416" s="59">
        <v>3391</v>
      </c>
      <c r="B416" s="58"/>
    </row>
    <row r="417" spans="1:2" x14ac:dyDescent="0.3">
      <c r="A417" s="60" t="s">
        <v>1807</v>
      </c>
      <c r="B417" s="58">
        <v>14500000</v>
      </c>
    </row>
    <row r="418" spans="1:2" x14ac:dyDescent="0.3">
      <c r="A418" s="59">
        <v>3541</v>
      </c>
      <c r="B418" s="58"/>
    </row>
    <row r="419" spans="1:2" x14ac:dyDescent="0.3">
      <c r="A419" s="60" t="s">
        <v>1827</v>
      </c>
      <c r="B419" s="58">
        <v>685000</v>
      </c>
    </row>
    <row r="420" spans="1:2" x14ac:dyDescent="0.3">
      <c r="A420" s="59">
        <v>3581</v>
      </c>
      <c r="B420" s="58"/>
    </row>
    <row r="421" spans="1:2" x14ac:dyDescent="0.3">
      <c r="A421" s="60" t="s">
        <v>1330</v>
      </c>
      <c r="B421" s="58">
        <v>1217000</v>
      </c>
    </row>
    <row r="422" spans="1:2" x14ac:dyDescent="0.3">
      <c r="A422" s="59">
        <v>5311</v>
      </c>
      <c r="B422" s="58"/>
    </row>
    <row r="423" spans="1:2" x14ac:dyDescent="0.3">
      <c r="A423" s="60" t="s">
        <v>1478</v>
      </c>
      <c r="B423" s="58">
        <v>30000000</v>
      </c>
    </row>
    <row r="424" spans="1:2" x14ac:dyDescent="0.3">
      <c r="A424" s="59">
        <v>5321</v>
      </c>
      <c r="B424" s="58"/>
    </row>
    <row r="425" spans="1:2" x14ac:dyDescent="0.3">
      <c r="A425" s="60" t="s">
        <v>1482</v>
      </c>
      <c r="B425" s="58">
        <v>300000</v>
      </c>
    </row>
    <row r="426" spans="1:2" x14ac:dyDescent="0.3">
      <c r="A426" s="59">
        <v>5661</v>
      </c>
      <c r="B426" s="58"/>
    </row>
    <row r="427" spans="1:2" x14ac:dyDescent="0.3">
      <c r="A427" s="60" t="s">
        <v>1828</v>
      </c>
      <c r="B427" s="58">
        <v>500000</v>
      </c>
    </row>
    <row r="428" spans="1:2" x14ac:dyDescent="0.3">
      <c r="A428" s="42" t="s">
        <v>1732</v>
      </c>
      <c r="B428" s="58"/>
    </row>
    <row r="429" spans="1:2" x14ac:dyDescent="0.3">
      <c r="A429" s="56" t="s">
        <v>1733</v>
      </c>
      <c r="B429" s="58"/>
    </row>
    <row r="430" spans="1:2" x14ac:dyDescent="0.3">
      <c r="A430" s="59">
        <v>2711</v>
      </c>
      <c r="B430" s="58"/>
    </row>
    <row r="431" spans="1:2" x14ac:dyDescent="0.3">
      <c r="A431" s="60" t="s">
        <v>1164</v>
      </c>
      <c r="B431" s="58">
        <v>1200000</v>
      </c>
    </row>
    <row r="432" spans="1:2" x14ac:dyDescent="0.3">
      <c r="A432" s="59">
        <v>2831</v>
      </c>
      <c r="B432" s="58"/>
    </row>
    <row r="433" spans="1:2" x14ac:dyDescent="0.3">
      <c r="A433" s="60" t="s">
        <v>1736</v>
      </c>
      <c r="B433" s="58">
        <v>12370884.439999999</v>
      </c>
    </row>
    <row r="434" spans="1:2" x14ac:dyDescent="0.3">
      <c r="A434" s="59">
        <v>3341</v>
      </c>
      <c r="B434" s="58"/>
    </row>
    <row r="435" spans="1:2" x14ac:dyDescent="0.3">
      <c r="A435" s="60" t="s">
        <v>1737</v>
      </c>
      <c r="B435" s="58">
        <v>5400000</v>
      </c>
    </row>
    <row r="436" spans="1:2" x14ac:dyDescent="0.3">
      <c r="A436" s="56" t="s">
        <v>385</v>
      </c>
      <c r="B436" s="58"/>
    </row>
    <row r="437" spans="1:2" x14ac:dyDescent="0.3">
      <c r="A437" s="59">
        <v>2211</v>
      </c>
      <c r="B437" s="58"/>
    </row>
    <row r="438" spans="1:2" x14ac:dyDescent="0.3">
      <c r="A438" s="60" t="s">
        <v>1078</v>
      </c>
      <c r="B438" s="58">
        <v>0</v>
      </c>
    </row>
    <row r="439" spans="1:2" x14ac:dyDescent="0.3">
      <c r="A439" s="59">
        <v>2711</v>
      </c>
      <c r="B439" s="58"/>
    </row>
    <row r="440" spans="1:2" x14ac:dyDescent="0.3">
      <c r="A440" s="60" t="s">
        <v>1164</v>
      </c>
      <c r="B440" s="58">
        <v>1500000</v>
      </c>
    </row>
    <row r="441" spans="1:2" x14ac:dyDescent="0.3">
      <c r="A441" s="59">
        <v>3341</v>
      </c>
      <c r="B441" s="58"/>
    </row>
    <row r="442" spans="1:2" x14ac:dyDescent="0.3">
      <c r="A442" s="60" t="s">
        <v>1737</v>
      </c>
      <c r="B442" s="58">
        <v>600000</v>
      </c>
    </row>
    <row r="443" spans="1:2" x14ac:dyDescent="0.3">
      <c r="A443" s="59">
        <v>5911</v>
      </c>
      <c r="B443" s="58"/>
    </row>
    <row r="444" spans="1:2" x14ac:dyDescent="0.3">
      <c r="A444" s="60" t="s">
        <v>1536</v>
      </c>
      <c r="B444" s="58">
        <v>4600000</v>
      </c>
    </row>
    <row r="445" spans="1:2" x14ac:dyDescent="0.3">
      <c r="A445" s="56" t="s">
        <v>1738</v>
      </c>
      <c r="B445" s="58"/>
    </row>
    <row r="446" spans="1:2" x14ac:dyDescent="0.3">
      <c r="A446" s="59">
        <v>2181</v>
      </c>
      <c r="B446" s="58"/>
    </row>
    <row r="447" spans="1:2" x14ac:dyDescent="0.3">
      <c r="A447" s="60" t="s">
        <v>1829</v>
      </c>
      <c r="B447" s="58">
        <v>50000</v>
      </c>
    </row>
    <row r="448" spans="1:2" x14ac:dyDescent="0.3">
      <c r="A448" s="59">
        <v>2211</v>
      </c>
      <c r="B448" s="58"/>
    </row>
    <row r="449" spans="1:2" x14ac:dyDescent="0.3">
      <c r="A449" s="60" t="s">
        <v>1078</v>
      </c>
      <c r="B449" s="58">
        <v>1200000</v>
      </c>
    </row>
    <row r="450" spans="1:2" x14ac:dyDescent="0.3">
      <c r="A450" s="59">
        <v>2821</v>
      </c>
      <c r="B450" s="58"/>
    </row>
    <row r="451" spans="1:2" x14ac:dyDescent="0.3">
      <c r="A451" s="60" t="s">
        <v>1173</v>
      </c>
      <c r="B451" s="58">
        <v>500000</v>
      </c>
    </row>
    <row r="452" spans="1:2" x14ac:dyDescent="0.3">
      <c r="A452" s="59">
        <v>3161</v>
      </c>
      <c r="B452" s="58"/>
    </row>
    <row r="453" spans="1:2" x14ac:dyDescent="0.3">
      <c r="A453" s="60" t="s">
        <v>1215</v>
      </c>
      <c r="B453" s="58">
        <v>591000</v>
      </c>
    </row>
    <row r="454" spans="1:2" x14ac:dyDescent="0.3">
      <c r="A454" s="59">
        <v>3361</v>
      </c>
      <c r="B454" s="58"/>
    </row>
    <row r="455" spans="1:2" x14ac:dyDescent="0.3">
      <c r="A455" s="60" t="s">
        <v>1830</v>
      </c>
      <c r="B455" s="58">
        <v>1050000</v>
      </c>
    </row>
    <row r="456" spans="1:2" x14ac:dyDescent="0.3">
      <c r="A456" s="59">
        <v>3391</v>
      </c>
      <c r="B456" s="58"/>
    </row>
    <row r="457" spans="1:2" x14ac:dyDescent="0.3">
      <c r="A457" s="60" t="s">
        <v>1807</v>
      </c>
      <c r="B457" s="58">
        <v>2220000</v>
      </c>
    </row>
    <row r="458" spans="1:2" x14ac:dyDescent="0.3">
      <c r="A458" s="59">
        <v>3941</v>
      </c>
      <c r="B458" s="58"/>
    </row>
    <row r="459" spans="1:2" x14ac:dyDescent="0.3">
      <c r="A459" s="60" t="s">
        <v>1394</v>
      </c>
      <c r="B459" s="58">
        <v>70000</v>
      </c>
    </row>
    <row r="460" spans="1:2" x14ac:dyDescent="0.3">
      <c r="A460" s="59">
        <v>3962</v>
      </c>
      <c r="B460" s="58"/>
    </row>
    <row r="461" spans="1:2" x14ac:dyDescent="0.3">
      <c r="A461" s="60" t="s">
        <v>1402</v>
      </c>
      <c r="B461" s="58">
        <v>130000</v>
      </c>
    </row>
    <row r="462" spans="1:2" x14ac:dyDescent="0.3">
      <c r="A462" s="59">
        <v>5491</v>
      </c>
      <c r="B462" s="58"/>
    </row>
    <row r="463" spans="1:2" x14ac:dyDescent="0.3">
      <c r="A463" s="60" t="s">
        <v>2239</v>
      </c>
      <c r="B463" s="58">
        <v>3000000</v>
      </c>
    </row>
    <row r="464" spans="1:2" x14ac:dyDescent="0.3">
      <c r="A464" s="13" t="s">
        <v>721</v>
      </c>
      <c r="B464" s="58"/>
    </row>
    <row r="465" spans="1:2" x14ac:dyDescent="0.3">
      <c r="A465" s="42" t="s">
        <v>1732</v>
      </c>
      <c r="B465" s="58"/>
    </row>
    <row r="466" spans="1:2" x14ac:dyDescent="0.3">
      <c r="A466" s="56" t="s">
        <v>2029</v>
      </c>
      <c r="B466" s="58"/>
    </row>
    <row r="467" spans="1:2" x14ac:dyDescent="0.3">
      <c r="A467" s="59">
        <v>4211</v>
      </c>
      <c r="B467" s="58"/>
    </row>
    <row r="468" spans="1:2" x14ac:dyDescent="0.3">
      <c r="A468" s="60" t="s">
        <v>1410</v>
      </c>
      <c r="B468" s="58">
        <v>10828000</v>
      </c>
    </row>
    <row r="469" spans="1:2" x14ac:dyDescent="0.3">
      <c r="A469" s="13" t="s">
        <v>725</v>
      </c>
      <c r="B469" s="58"/>
    </row>
    <row r="470" spans="1:2" x14ac:dyDescent="0.3">
      <c r="A470" s="42" t="s">
        <v>1732</v>
      </c>
      <c r="B470" s="58"/>
    </row>
    <row r="471" spans="1:2" x14ac:dyDescent="0.3">
      <c r="A471" s="56" t="s">
        <v>2037</v>
      </c>
      <c r="B471" s="58"/>
    </row>
    <row r="472" spans="1:2" x14ac:dyDescent="0.3">
      <c r="A472" s="59">
        <v>4211</v>
      </c>
      <c r="B472" s="58"/>
    </row>
    <row r="473" spans="1:2" x14ac:dyDescent="0.3">
      <c r="A473" s="60" t="s">
        <v>1410</v>
      </c>
      <c r="B473" s="58">
        <v>7750016.75</v>
      </c>
    </row>
    <row r="474" spans="1:2" x14ac:dyDescent="0.3">
      <c r="A474" s="13" t="s">
        <v>313</v>
      </c>
      <c r="B474" s="58"/>
    </row>
    <row r="475" spans="1:2" x14ac:dyDescent="0.3">
      <c r="A475" s="42" t="s">
        <v>1744</v>
      </c>
      <c r="B475" s="58"/>
    </row>
    <row r="476" spans="1:2" x14ac:dyDescent="0.3">
      <c r="A476" s="56" t="s">
        <v>1917</v>
      </c>
      <c r="B476" s="58"/>
    </row>
    <row r="477" spans="1:2" x14ac:dyDescent="0.3">
      <c r="A477" s="59">
        <v>2591</v>
      </c>
      <c r="B477" s="58"/>
    </row>
    <row r="478" spans="1:2" x14ac:dyDescent="0.3">
      <c r="A478" s="60" t="s">
        <v>1920</v>
      </c>
      <c r="B478" s="58">
        <v>4000000</v>
      </c>
    </row>
    <row r="479" spans="1:2" x14ac:dyDescent="0.3">
      <c r="A479" s="59">
        <v>2711</v>
      </c>
      <c r="B479" s="58"/>
    </row>
    <row r="480" spans="1:2" x14ac:dyDescent="0.3">
      <c r="A480" s="60" t="s">
        <v>1164</v>
      </c>
      <c r="B480" s="58">
        <v>100000</v>
      </c>
    </row>
    <row r="481" spans="1:2" x14ac:dyDescent="0.3">
      <c r="A481" s="59">
        <v>2911</v>
      </c>
      <c r="B481" s="58"/>
    </row>
    <row r="482" spans="1:2" x14ac:dyDescent="0.3">
      <c r="A482" s="60" t="s">
        <v>1183</v>
      </c>
      <c r="B482" s="58">
        <v>300000</v>
      </c>
    </row>
    <row r="483" spans="1:2" x14ac:dyDescent="0.3">
      <c r="A483" s="59">
        <v>3361</v>
      </c>
      <c r="B483" s="58"/>
    </row>
    <row r="484" spans="1:2" x14ac:dyDescent="0.3">
      <c r="A484" s="60" t="s">
        <v>1830</v>
      </c>
      <c r="B484" s="58">
        <v>500000</v>
      </c>
    </row>
    <row r="485" spans="1:2" x14ac:dyDescent="0.3">
      <c r="A485" s="59">
        <v>5671</v>
      </c>
      <c r="B485" s="58"/>
    </row>
    <row r="486" spans="1:2" x14ac:dyDescent="0.3">
      <c r="A486" s="60" t="s">
        <v>1923</v>
      </c>
      <c r="B486" s="58">
        <v>200000</v>
      </c>
    </row>
    <row r="487" spans="1:2" x14ac:dyDescent="0.3">
      <c r="A487" s="42" t="s">
        <v>1714</v>
      </c>
      <c r="B487" s="58"/>
    </row>
    <row r="488" spans="1:2" x14ac:dyDescent="0.3">
      <c r="A488" s="56" t="s">
        <v>1896</v>
      </c>
      <c r="B488" s="58"/>
    </row>
    <row r="489" spans="1:2" x14ac:dyDescent="0.3">
      <c r="A489" s="59">
        <v>2211</v>
      </c>
      <c r="B489" s="58"/>
    </row>
    <row r="490" spans="1:2" x14ac:dyDescent="0.3">
      <c r="A490" s="60" t="s">
        <v>1078</v>
      </c>
      <c r="B490" s="58">
        <v>150000</v>
      </c>
    </row>
    <row r="491" spans="1:2" x14ac:dyDescent="0.3">
      <c r="A491" s="59">
        <v>2461</v>
      </c>
      <c r="B491" s="58"/>
    </row>
    <row r="492" spans="1:2" x14ac:dyDescent="0.3">
      <c r="A492" s="60" t="s">
        <v>1800</v>
      </c>
      <c r="B492" s="58">
        <v>5000</v>
      </c>
    </row>
    <row r="493" spans="1:2" x14ac:dyDescent="0.3">
      <c r="A493" s="56" t="s">
        <v>1911</v>
      </c>
      <c r="B493" s="58"/>
    </row>
    <row r="494" spans="1:2" x14ac:dyDescent="0.3">
      <c r="A494" s="59">
        <v>3391</v>
      </c>
      <c r="B494" s="58"/>
    </row>
    <row r="495" spans="1:2" x14ac:dyDescent="0.3">
      <c r="A495" s="60" t="s">
        <v>1807</v>
      </c>
      <c r="B495" s="58">
        <v>835200</v>
      </c>
    </row>
    <row r="496" spans="1:2" x14ac:dyDescent="0.3">
      <c r="A496" s="59">
        <v>3611</v>
      </c>
      <c r="B496" s="58"/>
    </row>
    <row r="497" spans="1:2" x14ac:dyDescent="0.3">
      <c r="A497" s="60" t="s">
        <v>1913</v>
      </c>
      <c r="B497" s="58">
        <v>30186175.120000001</v>
      </c>
    </row>
    <row r="498" spans="1:2" x14ac:dyDescent="0.3">
      <c r="A498" s="59">
        <v>3631</v>
      </c>
      <c r="B498" s="58"/>
    </row>
    <row r="499" spans="1:2" x14ac:dyDescent="0.3">
      <c r="A499" s="60" t="s">
        <v>1914</v>
      </c>
      <c r="B499" s="58">
        <v>7460000</v>
      </c>
    </row>
    <row r="500" spans="1:2" x14ac:dyDescent="0.3">
      <c r="A500" s="59">
        <v>3651</v>
      </c>
      <c r="B500" s="58"/>
    </row>
    <row r="501" spans="1:2" x14ac:dyDescent="0.3">
      <c r="A501" s="60" t="s">
        <v>1915</v>
      </c>
      <c r="B501" s="58">
        <v>4764196.3600000003</v>
      </c>
    </row>
    <row r="502" spans="1:2" x14ac:dyDescent="0.3">
      <c r="A502" s="59">
        <v>3661</v>
      </c>
      <c r="B502" s="58"/>
    </row>
    <row r="503" spans="1:2" x14ac:dyDescent="0.3">
      <c r="A503" s="60" t="s">
        <v>1916</v>
      </c>
      <c r="B503" s="58">
        <v>6284559.4000000004</v>
      </c>
    </row>
    <row r="504" spans="1:2" x14ac:dyDescent="0.3">
      <c r="A504" s="56" t="s">
        <v>1906</v>
      </c>
      <c r="B504" s="58"/>
    </row>
    <row r="505" spans="1:2" x14ac:dyDescent="0.3">
      <c r="A505" s="59">
        <v>3391</v>
      </c>
      <c r="B505" s="58"/>
    </row>
    <row r="506" spans="1:2" x14ac:dyDescent="0.3">
      <c r="A506" s="60" t="s">
        <v>1807</v>
      </c>
      <c r="B506" s="58">
        <v>6585000</v>
      </c>
    </row>
    <row r="507" spans="1:2" x14ac:dyDescent="0.3">
      <c r="A507" s="56" t="s">
        <v>1899</v>
      </c>
      <c r="B507" s="58"/>
    </row>
    <row r="508" spans="1:2" x14ac:dyDescent="0.3">
      <c r="A508" s="59">
        <v>3581</v>
      </c>
      <c r="B508" s="58"/>
    </row>
    <row r="509" spans="1:2" x14ac:dyDescent="0.3">
      <c r="A509" s="60" t="s">
        <v>1330</v>
      </c>
      <c r="B509" s="58">
        <v>3000</v>
      </c>
    </row>
    <row r="510" spans="1:2" x14ac:dyDescent="0.3">
      <c r="A510" s="59">
        <v>3821</v>
      </c>
      <c r="B510" s="58"/>
    </row>
    <row r="511" spans="1:2" x14ac:dyDescent="0.3">
      <c r="A511" s="60" t="s">
        <v>1376</v>
      </c>
      <c r="B511" s="58">
        <v>12900000</v>
      </c>
    </row>
    <row r="512" spans="1:2" x14ac:dyDescent="0.3">
      <c r="A512" s="59">
        <v>5121</v>
      </c>
      <c r="B512" s="58"/>
    </row>
    <row r="513" spans="1:2" x14ac:dyDescent="0.3">
      <c r="A513" s="60" t="s">
        <v>1891</v>
      </c>
      <c r="B513" s="58">
        <v>1000000</v>
      </c>
    </row>
    <row r="514" spans="1:2" x14ac:dyDescent="0.3">
      <c r="A514" s="56" t="s">
        <v>1908</v>
      </c>
      <c r="B514" s="58"/>
    </row>
    <row r="515" spans="1:2" x14ac:dyDescent="0.3">
      <c r="A515" s="59">
        <v>2711</v>
      </c>
      <c r="B515" s="58"/>
    </row>
    <row r="516" spans="1:2" x14ac:dyDescent="0.3">
      <c r="A516" s="60" t="s">
        <v>1164</v>
      </c>
      <c r="B516" s="58">
        <v>1000000</v>
      </c>
    </row>
    <row r="517" spans="1:2" x14ac:dyDescent="0.3">
      <c r="A517" s="59">
        <v>3361</v>
      </c>
      <c r="B517" s="58"/>
    </row>
    <row r="518" spans="1:2" x14ac:dyDescent="0.3">
      <c r="A518" s="60" t="s">
        <v>1830</v>
      </c>
      <c r="B518" s="58">
        <v>10000000</v>
      </c>
    </row>
    <row r="519" spans="1:2" x14ac:dyDescent="0.3">
      <c r="A519" s="59">
        <v>3711</v>
      </c>
      <c r="B519" s="58"/>
    </row>
    <row r="520" spans="1:2" x14ac:dyDescent="0.3">
      <c r="A520" s="60" t="s">
        <v>1358</v>
      </c>
      <c r="B520" s="58">
        <v>30000</v>
      </c>
    </row>
    <row r="521" spans="1:2" x14ac:dyDescent="0.3">
      <c r="A521" s="59">
        <v>3751</v>
      </c>
      <c r="B521" s="58"/>
    </row>
    <row r="522" spans="1:2" x14ac:dyDescent="0.3">
      <c r="A522" s="60" t="s">
        <v>1881</v>
      </c>
      <c r="B522" s="58">
        <v>50000</v>
      </c>
    </row>
    <row r="523" spans="1:2" x14ac:dyDescent="0.3">
      <c r="A523" s="59">
        <v>4451</v>
      </c>
      <c r="B523" s="58"/>
    </row>
    <row r="524" spans="1:2" x14ac:dyDescent="0.3">
      <c r="A524" s="60" t="s">
        <v>1442</v>
      </c>
      <c r="B524" s="58">
        <v>500000</v>
      </c>
    </row>
    <row r="525" spans="1:2" x14ac:dyDescent="0.3">
      <c r="A525" s="13" t="s">
        <v>154</v>
      </c>
      <c r="B525" s="58"/>
    </row>
    <row r="526" spans="1:2" x14ac:dyDescent="0.3">
      <c r="A526" s="42" t="s">
        <v>1744</v>
      </c>
      <c r="B526" s="58"/>
    </row>
    <row r="527" spans="1:2" x14ac:dyDescent="0.3">
      <c r="A527" s="56" t="s">
        <v>1894</v>
      </c>
      <c r="B527" s="58"/>
    </row>
    <row r="528" spans="1:2" x14ac:dyDescent="0.3">
      <c r="A528" s="59">
        <v>2611</v>
      </c>
      <c r="B528" s="58"/>
    </row>
    <row r="529" spans="1:2" x14ac:dyDescent="0.3">
      <c r="A529" s="60" t="s">
        <v>1158</v>
      </c>
      <c r="B529" s="58">
        <v>4800000</v>
      </c>
    </row>
    <row r="530" spans="1:2" x14ac:dyDescent="0.3">
      <c r="A530" s="42" t="s">
        <v>1732</v>
      </c>
      <c r="B530" s="58"/>
    </row>
    <row r="531" spans="1:2" x14ac:dyDescent="0.3">
      <c r="A531" s="56" t="s">
        <v>1756</v>
      </c>
      <c r="B531" s="58"/>
    </row>
    <row r="532" spans="1:2" x14ac:dyDescent="0.3">
      <c r="A532" s="59">
        <v>1131</v>
      </c>
      <c r="B532" s="58"/>
    </row>
    <row r="533" spans="1:2" x14ac:dyDescent="0.3">
      <c r="A533" s="60" t="s">
        <v>977</v>
      </c>
      <c r="B533" s="58">
        <v>206326140</v>
      </c>
    </row>
    <row r="534" spans="1:2" x14ac:dyDescent="0.3">
      <c r="A534" s="59">
        <v>1321</v>
      </c>
      <c r="B534" s="58"/>
    </row>
    <row r="535" spans="1:2" x14ac:dyDescent="0.3">
      <c r="A535" s="60" t="s">
        <v>997</v>
      </c>
      <c r="B535" s="58">
        <v>2865640.83</v>
      </c>
    </row>
    <row r="536" spans="1:2" x14ac:dyDescent="0.3">
      <c r="A536" s="59">
        <v>1322</v>
      </c>
      <c r="B536" s="58"/>
    </row>
    <row r="537" spans="1:2" x14ac:dyDescent="0.3">
      <c r="A537" s="60" t="s">
        <v>2048</v>
      </c>
      <c r="B537" s="58">
        <v>28656408.329999998</v>
      </c>
    </row>
    <row r="538" spans="1:2" x14ac:dyDescent="0.3">
      <c r="A538" s="59">
        <v>1411</v>
      </c>
      <c r="B538" s="58"/>
    </row>
    <row r="539" spans="1:2" x14ac:dyDescent="0.3">
      <c r="A539" s="60" t="s">
        <v>1013</v>
      </c>
      <c r="B539" s="58">
        <v>12379568.4</v>
      </c>
    </row>
    <row r="540" spans="1:2" x14ac:dyDescent="0.3">
      <c r="A540" s="59">
        <v>1421</v>
      </c>
      <c r="B540" s="58"/>
    </row>
    <row r="541" spans="1:2" x14ac:dyDescent="0.3">
      <c r="A541" s="60" t="s">
        <v>1017</v>
      </c>
      <c r="B541" s="58">
        <v>5743611.7199999997</v>
      </c>
    </row>
    <row r="542" spans="1:2" x14ac:dyDescent="0.3">
      <c r="A542" s="59">
        <v>1431</v>
      </c>
      <c r="B542" s="58"/>
    </row>
    <row r="543" spans="1:2" x14ac:dyDescent="0.3">
      <c r="A543" s="60" t="s">
        <v>1021</v>
      </c>
      <c r="B543" s="58">
        <v>3841468.16</v>
      </c>
    </row>
    <row r="544" spans="1:2" x14ac:dyDescent="0.3">
      <c r="A544" s="59">
        <v>1432</v>
      </c>
      <c r="B544" s="58"/>
    </row>
    <row r="545" spans="1:2" x14ac:dyDescent="0.3">
      <c r="A545" s="60" t="s">
        <v>1023</v>
      </c>
      <c r="B545" s="58">
        <v>33504401.700000003</v>
      </c>
    </row>
    <row r="546" spans="1:2" x14ac:dyDescent="0.3">
      <c r="A546" s="59">
        <v>1441</v>
      </c>
      <c r="B546" s="58"/>
    </row>
    <row r="547" spans="1:2" x14ac:dyDescent="0.3">
      <c r="A547" s="60" t="s">
        <v>1027</v>
      </c>
      <c r="B547" s="58">
        <v>9500000</v>
      </c>
    </row>
    <row r="548" spans="1:2" x14ac:dyDescent="0.3">
      <c r="A548" s="59">
        <v>1591</v>
      </c>
      <c r="B548" s="58"/>
    </row>
    <row r="549" spans="1:2" x14ac:dyDescent="0.3">
      <c r="A549" s="60" t="s">
        <v>2238</v>
      </c>
      <c r="B549" s="58">
        <v>28990551.5</v>
      </c>
    </row>
    <row r="550" spans="1:2" x14ac:dyDescent="0.3">
      <c r="A550" s="59">
        <v>1711</v>
      </c>
      <c r="B550" s="58"/>
    </row>
    <row r="551" spans="1:2" x14ac:dyDescent="0.3">
      <c r="A551" s="60" t="s">
        <v>1048</v>
      </c>
      <c r="B551" s="58">
        <v>25688400</v>
      </c>
    </row>
    <row r="552" spans="1:2" x14ac:dyDescent="0.3">
      <c r="A552" s="59">
        <v>2611</v>
      </c>
      <c r="B552" s="58"/>
    </row>
    <row r="553" spans="1:2" x14ac:dyDescent="0.3">
      <c r="A553" s="60" t="s">
        <v>1158</v>
      </c>
      <c r="B553" s="58">
        <v>28700000</v>
      </c>
    </row>
    <row r="554" spans="1:2" x14ac:dyDescent="0.3">
      <c r="A554" s="59">
        <v>3251</v>
      </c>
      <c r="B554" s="58"/>
    </row>
    <row r="555" spans="1:2" x14ac:dyDescent="0.3">
      <c r="A555" s="60" t="s">
        <v>1237</v>
      </c>
      <c r="B555" s="58">
        <v>68958396.959999993</v>
      </c>
    </row>
    <row r="556" spans="1:2" x14ac:dyDescent="0.3">
      <c r="A556" s="42" t="s">
        <v>1714</v>
      </c>
      <c r="B556" s="58"/>
    </row>
    <row r="557" spans="1:2" x14ac:dyDescent="0.3">
      <c r="A557" s="56" t="s">
        <v>1758</v>
      </c>
      <c r="B557" s="58"/>
    </row>
    <row r="558" spans="1:2" x14ac:dyDescent="0.3">
      <c r="A558" s="59">
        <v>2111</v>
      </c>
      <c r="B558" s="58"/>
    </row>
    <row r="559" spans="1:2" x14ac:dyDescent="0.3">
      <c r="A559" s="60" t="s">
        <v>1797</v>
      </c>
      <c r="B559" s="58">
        <v>2400000</v>
      </c>
    </row>
    <row r="560" spans="1:2" x14ac:dyDescent="0.3">
      <c r="A560" s="59">
        <v>2161</v>
      </c>
      <c r="B560" s="58"/>
    </row>
    <row r="561" spans="1:2" x14ac:dyDescent="0.3">
      <c r="A561" s="60" t="s">
        <v>1064</v>
      </c>
      <c r="B561" s="58">
        <v>655025</v>
      </c>
    </row>
    <row r="562" spans="1:2" x14ac:dyDescent="0.3">
      <c r="A562" s="59">
        <v>2211</v>
      </c>
      <c r="B562" s="58"/>
    </row>
    <row r="563" spans="1:2" x14ac:dyDescent="0.3">
      <c r="A563" s="60" t="s">
        <v>1078</v>
      </c>
      <c r="B563" s="58">
        <v>500000</v>
      </c>
    </row>
    <row r="564" spans="1:2" x14ac:dyDescent="0.3">
      <c r="A564" s="59">
        <v>2411</v>
      </c>
      <c r="B564" s="58"/>
    </row>
    <row r="565" spans="1:2" x14ac:dyDescent="0.3">
      <c r="A565" s="60" t="s">
        <v>1775</v>
      </c>
      <c r="B565" s="58">
        <v>20000</v>
      </c>
    </row>
    <row r="566" spans="1:2" x14ac:dyDescent="0.3">
      <c r="A566" s="59">
        <v>2421</v>
      </c>
      <c r="B566" s="58"/>
    </row>
    <row r="567" spans="1:2" x14ac:dyDescent="0.3">
      <c r="A567" s="60" t="s">
        <v>1106</v>
      </c>
      <c r="B567" s="58">
        <v>80000</v>
      </c>
    </row>
    <row r="568" spans="1:2" x14ac:dyDescent="0.3">
      <c r="A568" s="59">
        <v>2451</v>
      </c>
      <c r="B568" s="58"/>
    </row>
    <row r="569" spans="1:2" x14ac:dyDescent="0.3">
      <c r="A569" s="60" t="s">
        <v>1114</v>
      </c>
      <c r="B569" s="58">
        <v>25000</v>
      </c>
    </row>
    <row r="570" spans="1:2" x14ac:dyDescent="0.3">
      <c r="A570" s="59">
        <v>2461</v>
      </c>
      <c r="B570" s="58"/>
    </row>
    <row r="571" spans="1:2" x14ac:dyDescent="0.3">
      <c r="A571" s="60" t="s">
        <v>1800</v>
      </c>
      <c r="B571" s="58">
        <v>3000</v>
      </c>
    </row>
    <row r="572" spans="1:2" x14ac:dyDescent="0.3">
      <c r="A572" s="59">
        <v>2471</v>
      </c>
      <c r="B572" s="58"/>
    </row>
    <row r="573" spans="1:2" x14ac:dyDescent="0.3">
      <c r="A573" s="60" t="s">
        <v>1874</v>
      </c>
      <c r="B573" s="58">
        <v>150000</v>
      </c>
    </row>
    <row r="574" spans="1:2" x14ac:dyDescent="0.3">
      <c r="A574" s="59">
        <v>2491</v>
      </c>
      <c r="B574" s="58"/>
    </row>
    <row r="575" spans="1:2" x14ac:dyDescent="0.3">
      <c r="A575" s="60" t="s">
        <v>1824</v>
      </c>
      <c r="B575" s="58">
        <v>500000</v>
      </c>
    </row>
    <row r="576" spans="1:2" x14ac:dyDescent="0.3">
      <c r="A576" s="59">
        <v>2611</v>
      </c>
      <c r="B576" s="58"/>
    </row>
    <row r="577" spans="1:2" x14ac:dyDescent="0.3">
      <c r="A577" s="60" t="s">
        <v>1158</v>
      </c>
      <c r="B577" s="58">
        <v>41600000</v>
      </c>
    </row>
    <row r="578" spans="1:2" x14ac:dyDescent="0.3">
      <c r="A578" s="59">
        <v>2911</v>
      </c>
      <c r="B578" s="58"/>
    </row>
    <row r="579" spans="1:2" x14ac:dyDescent="0.3">
      <c r="A579" s="60" t="s">
        <v>1183</v>
      </c>
      <c r="B579" s="58">
        <v>94975</v>
      </c>
    </row>
    <row r="580" spans="1:2" x14ac:dyDescent="0.3">
      <c r="A580" s="59">
        <v>2921</v>
      </c>
      <c r="B580" s="58"/>
    </row>
    <row r="581" spans="1:2" x14ac:dyDescent="0.3">
      <c r="A581" s="60" t="s">
        <v>1187</v>
      </c>
      <c r="B581" s="58">
        <v>120000</v>
      </c>
    </row>
    <row r="582" spans="1:2" x14ac:dyDescent="0.3">
      <c r="A582" s="59">
        <v>2961</v>
      </c>
      <c r="B582" s="58"/>
    </row>
    <row r="583" spans="1:2" x14ac:dyDescent="0.3">
      <c r="A583" s="60" t="s">
        <v>1195</v>
      </c>
      <c r="B583" s="58">
        <v>1900000</v>
      </c>
    </row>
    <row r="584" spans="1:2" x14ac:dyDescent="0.3">
      <c r="A584" s="59">
        <v>2981</v>
      </c>
      <c r="B584" s="58"/>
    </row>
    <row r="585" spans="1:2" x14ac:dyDescent="0.3">
      <c r="A585" s="60" t="s">
        <v>1199</v>
      </c>
      <c r="B585" s="58">
        <v>500000</v>
      </c>
    </row>
    <row r="586" spans="1:2" x14ac:dyDescent="0.3">
      <c r="A586" s="59">
        <v>3111</v>
      </c>
      <c r="B586" s="58"/>
    </row>
    <row r="587" spans="1:2" x14ac:dyDescent="0.3">
      <c r="A587" s="60" t="s">
        <v>1780</v>
      </c>
      <c r="B587" s="58">
        <v>9000000</v>
      </c>
    </row>
    <row r="588" spans="1:2" x14ac:dyDescent="0.3">
      <c r="A588" s="59">
        <v>3141</v>
      </c>
      <c r="B588" s="58"/>
    </row>
    <row r="589" spans="1:2" x14ac:dyDescent="0.3">
      <c r="A589" s="60" t="s">
        <v>1802</v>
      </c>
      <c r="B589" s="58">
        <v>700000</v>
      </c>
    </row>
    <row r="590" spans="1:2" x14ac:dyDescent="0.3">
      <c r="A590" s="59">
        <v>3161</v>
      </c>
      <c r="B590" s="58"/>
    </row>
    <row r="591" spans="1:2" x14ac:dyDescent="0.3">
      <c r="A591" s="60" t="s">
        <v>1215</v>
      </c>
      <c r="B591" s="58">
        <v>2881314.74</v>
      </c>
    </row>
    <row r="592" spans="1:2" x14ac:dyDescent="0.3">
      <c r="A592" s="59">
        <v>3221</v>
      </c>
      <c r="B592" s="58"/>
    </row>
    <row r="593" spans="1:2" x14ac:dyDescent="0.3">
      <c r="A593" s="60" t="s">
        <v>1229</v>
      </c>
      <c r="B593" s="58">
        <v>6520000</v>
      </c>
    </row>
    <row r="594" spans="1:2" x14ac:dyDescent="0.3">
      <c r="A594" s="59">
        <v>3251</v>
      </c>
      <c r="B594" s="58"/>
    </row>
    <row r="595" spans="1:2" x14ac:dyDescent="0.3">
      <c r="A595" s="60" t="s">
        <v>1237</v>
      </c>
      <c r="B595" s="58">
        <v>51480411.920000002</v>
      </c>
    </row>
    <row r="596" spans="1:2" x14ac:dyDescent="0.3">
      <c r="A596" s="59">
        <v>3261</v>
      </c>
      <c r="B596" s="58"/>
    </row>
    <row r="597" spans="1:2" x14ac:dyDescent="0.3">
      <c r="A597" s="60" t="s">
        <v>1241</v>
      </c>
      <c r="B597" s="58">
        <v>123386058.3</v>
      </c>
    </row>
    <row r="598" spans="1:2" x14ac:dyDescent="0.3">
      <c r="A598" s="59">
        <v>3291</v>
      </c>
      <c r="B598" s="58"/>
    </row>
    <row r="599" spans="1:2" x14ac:dyDescent="0.3">
      <c r="A599" s="60" t="s">
        <v>1245</v>
      </c>
      <c r="B599" s="58">
        <v>25000</v>
      </c>
    </row>
    <row r="600" spans="1:2" x14ac:dyDescent="0.3">
      <c r="A600" s="59">
        <v>3311</v>
      </c>
      <c r="B600" s="58"/>
    </row>
    <row r="601" spans="1:2" x14ac:dyDescent="0.3">
      <c r="A601" s="60" t="s">
        <v>1798</v>
      </c>
      <c r="B601" s="58">
        <v>1800000</v>
      </c>
    </row>
    <row r="602" spans="1:2" x14ac:dyDescent="0.3">
      <c r="A602" s="59">
        <v>3331</v>
      </c>
      <c r="B602" s="58"/>
    </row>
    <row r="603" spans="1:2" x14ac:dyDescent="0.3">
      <c r="A603" s="60" t="s">
        <v>1806</v>
      </c>
      <c r="B603" s="58">
        <v>950000</v>
      </c>
    </row>
    <row r="604" spans="1:2" x14ac:dyDescent="0.3">
      <c r="A604" s="59">
        <v>3341</v>
      </c>
      <c r="B604" s="58"/>
    </row>
    <row r="605" spans="1:2" x14ac:dyDescent="0.3">
      <c r="A605" s="60" t="s">
        <v>1737</v>
      </c>
      <c r="B605" s="58">
        <v>300000</v>
      </c>
    </row>
    <row r="606" spans="1:2" x14ac:dyDescent="0.3">
      <c r="A606" s="59">
        <v>3381</v>
      </c>
      <c r="B606" s="58"/>
    </row>
    <row r="607" spans="1:2" x14ac:dyDescent="0.3">
      <c r="A607" s="60" t="s">
        <v>1271</v>
      </c>
      <c r="B607" s="58">
        <v>80942266.879999995</v>
      </c>
    </row>
    <row r="608" spans="1:2" x14ac:dyDescent="0.3">
      <c r="A608" s="59">
        <v>3441</v>
      </c>
      <c r="B608" s="58"/>
    </row>
    <row r="609" spans="1:2" x14ac:dyDescent="0.3">
      <c r="A609" s="60" t="s">
        <v>1292</v>
      </c>
      <c r="B609" s="58">
        <v>300000</v>
      </c>
    </row>
    <row r="610" spans="1:2" x14ac:dyDescent="0.3">
      <c r="A610" s="59">
        <v>3451</v>
      </c>
      <c r="B610" s="58"/>
    </row>
    <row r="611" spans="1:2" x14ac:dyDescent="0.3">
      <c r="A611" s="60" t="s">
        <v>1296</v>
      </c>
      <c r="B611" s="58">
        <v>8732945.1600000001</v>
      </c>
    </row>
    <row r="612" spans="1:2" x14ac:dyDescent="0.3">
      <c r="A612" s="59">
        <v>3481</v>
      </c>
      <c r="B612" s="58"/>
    </row>
    <row r="613" spans="1:2" x14ac:dyDescent="0.3">
      <c r="A613" s="60" t="s">
        <v>1300</v>
      </c>
      <c r="B613" s="58">
        <v>350000</v>
      </c>
    </row>
    <row r="614" spans="1:2" x14ac:dyDescent="0.3">
      <c r="A614" s="59">
        <v>3511</v>
      </c>
      <c r="B614" s="58"/>
    </row>
    <row r="615" spans="1:2" x14ac:dyDescent="0.3">
      <c r="A615" s="60" t="s">
        <v>1878</v>
      </c>
      <c r="B615" s="58">
        <v>1415000</v>
      </c>
    </row>
    <row r="616" spans="1:2" x14ac:dyDescent="0.3">
      <c r="A616" s="59">
        <v>3521</v>
      </c>
      <c r="B616" s="58"/>
    </row>
    <row r="617" spans="1:2" x14ac:dyDescent="0.3">
      <c r="A617" s="60" t="s">
        <v>1808</v>
      </c>
      <c r="B617" s="58">
        <v>40000</v>
      </c>
    </row>
    <row r="618" spans="1:2" x14ac:dyDescent="0.3">
      <c r="A618" s="59">
        <v>3551</v>
      </c>
      <c r="B618" s="58"/>
    </row>
    <row r="619" spans="1:2" x14ac:dyDescent="0.3">
      <c r="A619" s="60" t="s">
        <v>1890</v>
      </c>
      <c r="B619" s="58">
        <v>22000000</v>
      </c>
    </row>
    <row r="620" spans="1:2" x14ac:dyDescent="0.3">
      <c r="A620" s="59">
        <v>3571</v>
      </c>
      <c r="B620" s="58"/>
    </row>
    <row r="621" spans="1:2" x14ac:dyDescent="0.3">
      <c r="A621" s="60" t="s">
        <v>1835</v>
      </c>
      <c r="B621" s="58">
        <v>22000000</v>
      </c>
    </row>
    <row r="622" spans="1:2" x14ac:dyDescent="0.3">
      <c r="A622" s="59">
        <v>3581</v>
      </c>
      <c r="B622" s="58"/>
    </row>
    <row r="623" spans="1:2" x14ac:dyDescent="0.3">
      <c r="A623" s="60" t="s">
        <v>1330</v>
      </c>
      <c r="B623" s="58">
        <v>6835000</v>
      </c>
    </row>
    <row r="624" spans="1:2" x14ac:dyDescent="0.3">
      <c r="A624" s="59">
        <v>3821</v>
      </c>
      <c r="B624" s="58"/>
    </row>
    <row r="625" spans="1:2" x14ac:dyDescent="0.3">
      <c r="A625" s="60" t="s">
        <v>1376</v>
      </c>
      <c r="B625" s="58">
        <v>1000000</v>
      </c>
    </row>
    <row r="626" spans="1:2" x14ac:dyDescent="0.3">
      <c r="A626" s="59">
        <v>3922</v>
      </c>
      <c r="B626" s="58"/>
    </row>
    <row r="627" spans="1:2" x14ac:dyDescent="0.3">
      <c r="A627" s="60" t="s">
        <v>1390</v>
      </c>
      <c r="B627" s="58">
        <v>600000</v>
      </c>
    </row>
    <row r="628" spans="1:2" x14ac:dyDescent="0.3">
      <c r="A628" s="59">
        <v>3962</v>
      </c>
      <c r="B628" s="58"/>
    </row>
    <row r="629" spans="1:2" x14ac:dyDescent="0.3">
      <c r="A629" s="60" t="s">
        <v>1402</v>
      </c>
      <c r="B629" s="58">
        <v>25000</v>
      </c>
    </row>
    <row r="630" spans="1:2" x14ac:dyDescent="0.3">
      <c r="A630" s="59">
        <v>5111</v>
      </c>
      <c r="B630" s="58"/>
    </row>
    <row r="631" spans="1:2" x14ac:dyDescent="0.3">
      <c r="A631" s="60" t="s">
        <v>1761</v>
      </c>
      <c r="B631" s="58">
        <v>31878821.25</v>
      </c>
    </row>
    <row r="632" spans="1:2" x14ac:dyDescent="0.3">
      <c r="A632" s="59">
        <v>5121</v>
      </c>
      <c r="B632" s="58"/>
    </row>
    <row r="633" spans="1:2" x14ac:dyDescent="0.3">
      <c r="A633" s="60" t="s">
        <v>1891</v>
      </c>
      <c r="B633" s="58">
        <v>828438.75</v>
      </c>
    </row>
    <row r="634" spans="1:2" x14ac:dyDescent="0.3">
      <c r="A634" s="59">
        <v>5191</v>
      </c>
      <c r="B634" s="58"/>
    </row>
    <row r="635" spans="1:2" x14ac:dyDescent="0.3">
      <c r="A635" s="60" t="s">
        <v>1883</v>
      </c>
      <c r="B635" s="58">
        <v>297740</v>
      </c>
    </row>
    <row r="636" spans="1:2" x14ac:dyDescent="0.3">
      <c r="A636" s="59">
        <v>5411</v>
      </c>
      <c r="B636" s="58"/>
    </row>
    <row r="637" spans="1:2" x14ac:dyDescent="0.3">
      <c r="A637" s="60" t="s">
        <v>1488</v>
      </c>
      <c r="B637" s="58">
        <v>31700000</v>
      </c>
    </row>
    <row r="638" spans="1:2" x14ac:dyDescent="0.3">
      <c r="A638" s="59">
        <v>5641</v>
      </c>
      <c r="B638" s="58"/>
    </row>
    <row r="639" spans="1:2" x14ac:dyDescent="0.3">
      <c r="A639" s="60" t="s">
        <v>1892</v>
      </c>
      <c r="B639" s="58">
        <v>3750000</v>
      </c>
    </row>
    <row r="640" spans="1:2" x14ac:dyDescent="0.3">
      <c r="A640" s="59">
        <v>5662</v>
      </c>
      <c r="B640" s="58"/>
    </row>
    <row r="641" spans="1:2" x14ac:dyDescent="0.3">
      <c r="A641" s="60" t="s">
        <v>1828</v>
      </c>
      <c r="B641" s="58">
        <v>5000000</v>
      </c>
    </row>
    <row r="642" spans="1:2" x14ac:dyDescent="0.3">
      <c r="A642" s="56" t="s">
        <v>2124</v>
      </c>
      <c r="B642" s="58"/>
    </row>
    <row r="643" spans="1:2" x14ac:dyDescent="0.3">
      <c r="A643" s="59">
        <v>3221</v>
      </c>
      <c r="B643" s="58"/>
    </row>
    <row r="644" spans="1:2" x14ac:dyDescent="0.3">
      <c r="A644" s="60" t="s">
        <v>1229</v>
      </c>
      <c r="B644" s="58">
        <v>200000</v>
      </c>
    </row>
    <row r="645" spans="1:2" x14ac:dyDescent="0.3">
      <c r="A645" s="56" t="s">
        <v>1977</v>
      </c>
      <c r="B645" s="58"/>
    </row>
    <row r="646" spans="1:2" x14ac:dyDescent="0.3">
      <c r="A646" s="59">
        <v>1111</v>
      </c>
      <c r="B646" s="58"/>
    </row>
    <row r="647" spans="1:2" x14ac:dyDescent="0.3">
      <c r="A647" s="60" t="s">
        <v>973</v>
      </c>
      <c r="B647" s="58">
        <v>14346960</v>
      </c>
    </row>
    <row r="648" spans="1:2" x14ac:dyDescent="0.3">
      <c r="A648" s="59">
        <v>1131</v>
      </c>
      <c r="B648" s="58"/>
    </row>
    <row r="649" spans="1:2" x14ac:dyDescent="0.3">
      <c r="A649" s="60" t="s">
        <v>977</v>
      </c>
      <c r="B649" s="58">
        <v>674091666.94999993</v>
      </c>
    </row>
    <row r="650" spans="1:2" x14ac:dyDescent="0.3">
      <c r="A650" s="59">
        <v>1211</v>
      </c>
      <c r="B650" s="58"/>
    </row>
    <row r="651" spans="1:2" x14ac:dyDescent="0.3">
      <c r="A651" s="60" t="s">
        <v>983</v>
      </c>
      <c r="B651" s="58">
        <v>10000000</v>
      </c>
    </row>
    <row r="652" spans="1:2" x14ac:dyDescent="0.3">
      <c r="A652" s="59">
        <v>1221</v>
      </c>
      <c r="B652" s="58"/>
    </row>
    <row r="653" spans="1:2" x14ac:dyDescent="0.3">
      <c r="A653" s="60" t="s">
        <v>987</v>
      </c>
      <c r="B653" s="58">
        <v>174115612.82999998</v>
      </c>
    </row>
    <row r="654" spans="1:2" x14ac:dyDescent="0.3">
      <c r="A654" s="59">
        <v>1231</v>
      </c>
      <c r="B654" s="58"/>
    </row>
    <row r="655" spans="1:2" x14ac:dyDescent="0.3">
      <c r="A655" s="60" t="s">
        <v>2237</v>
      </c>
      <c r="B655" s="58">
        <v>26400</v>
      </c>
    </row>
    <row r="656" spans="1:2" x14ac:dyDescent="0.3">
      <c r="A656" s="59">
        <v>1321</v>
      </c>
      <c r="B656" s="58"/>
    </row>
    <row r="657" spans="1:2" x14ac:dyDescent="0.3">
      <c r="A657" s="60" t="s">
        <v>997</v>
      </c>
      <c r="B657" s="58">
        <v>11543345.449999999</v>
      </c>
    </row>
    <row r="658" spans="1:2" x14ac:dyDescent="0.3">
      <c r="A658" s="59">
        <v>1322</v>
      </c>
      <c r="B658" s="58"/>
    </row>
    <row r="659" spans="1:2" x14ac:dyDescent="0.3">
      <c r="A659" s="60" t="s">
        <v>2048</v>
      </c>
      <c r="B659" s="58">
        <v>100278971.25000001</v>
      </c>
    </row>
    <row r="660" spans="1:2" x14ac:dyDescent="0.3">
      <c r="A660" s="59">
        <v>1331</v>
      </c>
      <c r="B660" s="58"/>
    </row>
    <row r="661" spans="1:2" x14ac:dyDescent="0.3">
      <c r="A661" s="60" t="s">
        <v>1003</v>
      </c>
      <c r="B661" s="58">
        <v>730000</v>
      </c>
    </row>
    <row r="662" spans="1:2" x14ac:dyDescent="0.3">
      <c r="A662" s="59">
        <v>1341</v>
      </c>
      <c r="B662" s="58"/>
    </row>
    <row r="663" spans="1:2" x14ac:dyDescent="0.3">
      <c r="A663" s="60" t="s">
        <v>1007</v>
      </c>
      <c r="B663" s="58">
        <v>1500000</v>
      </c>
    </row>
    <row r="664" spans="1:2" x14ac:dyDescent="0.3">
      <c r="A664" s="59">
        <v>1411</v>
      </c>
      <c r="B664" s="58"/>
    </row>
    <row r="665" spans="1:2" x14ac:dyDescent="0.3">
      <c r="A665" s="60" t="s">
        <v>1013</v>
      </c>
      <c r="B665" s="58">
        <v>46374631.180000007</v>
      </c>
    </row>
    <row r="666" spans="1:2" x14ac:dyDescent="0.3">
      <c r="A666" s="59">
        <v>1421</v>
      </c>
      <c r="B666" s="58"/>
    </row>
    <row r="667" spans="1:2" x14ac:dyDescent="0.3">
      <c r="A667" s="60" t="s">
        <v>1017</v>
      </c>
      <c r="B667" s="58">
        <v>23187315.590000004</v>
      </c>
    </row>
    <row r="668" spans="1:2" x14ac:dyDescent="0.3">
      <c r="A668" s="59">
        <v>1431</v>
      </c>
      <c r="B668" s="58"/>
    </row>
    <row r="669" spans="1:2" x14ac:dyDescent="0.3">
      <c r="A669" s="60" t="s">
        <v>1021</v>
      </c>
      <c r="B669" s="58">
        <v>15458210.389999999</v>
      </c>
    </row>
    <row r="670" spans="1:2" x14ac:dyDescent="0.3">
      <c r="A670" s="59">
        <v>1432</v>
      </c>
      <c r="B670" s="58"/>
    </row>
    <row r="671" spans="1:2" x14ac:dyDescent="0.3">
      <c r="A671" s="60" t="s">
        <v>1023</v>
      </c>
      <c r="B671" s="58">
        <v>135259340.94</v>
      </c>
    </row>
    <row r="672" spans="1:2" x14ac:dyDescent="0.3">
      <c r="A672" s="59">
        <v>1441</v>
      </c>
      <c r="B672" s="58"/>
    </row>
    <row r="673" spans="1:2" x14ac:dyDescent="0.3">
      <c r="A673" s="60" t="s">
        <v>1027</v>
      </c>
      <c r="B673" s="58">
        <v>15000000</v>
      </c>
    </row>
    <row r="674" spans="1:2" x14ac:dyDescent="0.3">
      <c r="A674" s="59">
        <v>1521</v>
      </c>
      <c r="B674" s="58"/>
    </row>
    <row r="675" spans="1:2" x14ac:dyDescent="0.3">
      <c r="A675" s="60" t="s">
        <v>1033</v>
      </c>
      <c r="B675" s="58">
        <v>1000000</v>
      </c>
    </row>
    <row r="676" spans="1:2" x14ac:dyDescent="0.3">
      <c r="A676" s="59">
        <v>1591</v>
      </c>
      <c r="B676" s="58"/>
    </row>
    <row r="677" spans="1:2" x14ac:dyDescent="0.3">
      <c r="A677" s="60" t="s">
        <v>2238</v>
      </c>
      <c r="B677" s="58">
        <v>88769869.579999998</v>
      </c>
    </row>
    <row r="678" spans="1:2" x14ac:dyDescent="0.3">
      <c r="A678" s="59">
        <v>1611</v>
      </c>
      <c r="B678" s="58"/>
    </row>
    <row r="679" spans="1:2" x14ac:dyDescent="0.3">
      <c r="A679" s="60" t="s">
        <v>2150</v>
      </c>
      <c r="B679" s="58">
        <v>0</v>
      </c>
    </row>
    <row r="680" spans="1:2" x14ac:dyDescent="0.3">
      <c r="A680" s="59">
        <v>3391</v>
      </c>
      <c r="B680" s="58"/>
    </row>
    <row r="681" spans="1:2" x14ac:dyDescent="0.3">
      <c r="A681" s="60" t="s">
        <v>1807</v>
      </c>
      <c r="B681" s="58">
        <v>10000000</v>
      </c>
    </row>
    <row r="682" spans="1:2" x14ac:dyDescent="0.3">
      <c r="A682" s="59">
        <v>3911</v>
      </c>
      <c r="B682" s="58"/>
    </row>
    <row r="683" spans="1:2" x14ac:dyDescent="0.3">
      <c r="A683" s="60" t="s">
        <v>1386</v>
      </c>
      <c r="B683" s="58">
        <v>500000</v>
      </c>
    </row>
    <row r="684" spans="1:2" x14ac:dyDescent="0.3">
      <c r="A684" s="59">
        <v>3941</v>
      </c>
      <c r="B684" s="58"/>
    </row>
    <row r="685" spans="1:2" x14ac:dyDescent="0.3">
      <c r="A685" s="60" t="s">
        <v>1394</v>
      </c>
      <c r="B685" s="58">
        <v>18000000</v>
      </c>
    </row>
    <row r="686" spans="1:2" x14ac:dyDescent="0.3">
      <c r="A686" s="13" t="s">
        <v>733</v>
      </c>
      <c r="B686" s="58"/>
    </row>
    <row r="687" spans="1:2" x14ac:dyDescent="0.3">
      <c r="A687" s="42" t="s">
        <v>1714</v>
      </c>
      <c r="B687" s="58"/>
    </row>
    <row r="688" spans="1:2" x14ac:dyDescent="0.3">
      <c r="A688" s="56" t="s">
        <v>1963</v>
      </c>
      <c r="B688" s="58"/>
    </row>
    <row r="689" spans="1:2" x14ac:dyDescent="0.3">
      <c r="A689" s="59">
        <v>3311</v>
      </c>
      <c r="B689" s="58"/>
    </row>
    <row r="690" spans="1:2" x14ac:dyDescent="0.3">
      <c r="A690" s="60" t="s">
        <v>1798</v>
      </c>
      <c r="B690" s="58">
        <v>1500000</v>
      </c>
    </row>
    <row r="691" spans="1:2" x14ac:dyDescent="0.3">
      <c r="A691" s="59">
        <v>3341</v>
      </c>
      <c r="B691" s="58"/>
    </row>
    <row r="692" spans="1:2" x14ac:dyDescent="0.3">
      <c r="A692" s="60" t="s">
        <v>1737</v>
      </c>
      <c r="B692" s="58">
        <v>500000</v>
      </c>
    </row>
    <row r="693" spans="1:2" x14ac:dyDescent="0.3">
      <c r="A693" s="13" t="s">
        <v>20</v>
      </c>
      <c r="B693" s="58"/>
    </row>
    <row r="694" spans="1:2" x14ac:dyDescent="0.3">
      <c r="A694" s="42" t="s">
        <v>1744</v>
      </c>
      <c r="B694" s="58"/>
    </row>
    <row r="695" spans="1:2" x14ac:dyDescent="0.3">
      <c r="A695" s="56" t="s">
        <v>1859</v>
      </c>
      <c r="B695" s="58"/>
    </row>
    <row r="696" spans="1:2" x14ac:dyDescent="0.3">
      <c r="A696" s="59">
        <v>4411</v>
      </c>
      <c r="B696" s="58"/>
    </row>
    <row r="697" spans="1:2" x14ac:dyDescent="0.3">
      <c r="A697" s="60" t="s">
        <v>1430</v>
      </c>
      <c r="B697" s="58">
        <v>3800000</v>
      </c>
    </row>
    <row r="698" spans="1:2" x14ac:dyDescent="0.3">
      <c r="A698" s="59">
        <v>4451</v>
      </c>
      <c r="B698" s="58"/>
    </row>
    <row r="699" spans="1:2" x14ac:dyDescent="0.3">
      <c r="A699" s="60" t="s">
        <v>1442</v>
      </c>
      <c r="B699" s="58">
        <v>1800000</v>
      </c>
    </row>
    <row r="700" spans="1:2" x14ac:dyDescent="0.3">
      <c r="A700" s="13" t="s">
        <v>33</v>
      </c>
      <c r="B700" s="58"/>
    </row>
    <row r="701" spans="1:2" x14ac:dyDescent="0.3">
      <c r="A701" s="42" t="s">
        <v>1744</v>
      </c>
      <c r="B701" s="58"/>
    </row>
    <row r="702" spans="1:2" x14ac:dyDescent="0.3">
      <c r="A702" s="56" t="s">
        <v>1967</v>
      </c>
      <c r="B702" s="58"/>
    </row>
    <row r="703" spans="1:2" x14ac:dyDescent="0.3">
      <c r="A703" s="59">
        <v>4481</v>
      </c>
      <c r="B703" s="58"/>
    </row>
    <row r="704" spans="1:2" x14ac:dyDescent="0.3">
      <c r="A704" s="60" t="s">
        <v>1446</v>
      </c>
      <c r="B704" s="58">
        <v>3100000</v>
      </c>
    </row>
    <row r="705" spans="1:2" x14ac:dyDescent="0.3">
      <c r="A705" s="42" t="s">
        <v>1714</v>
      </c>
      <c r="B705" s="58"/>
    </row>
    <row r="706" spans="1:2" x14ac:dyDescent="0.3">
      <c r="A706" s="56" t="s">
        <v>1866</v>
      </c>
      <c r="B706" s="58"/>
    </row>
    <row r="707" spans="1:2" x14ac:dyDescent="0.3">
      <c r="A707" s="59">
        <v>2111</v>
      </c>
      <c r="B707" s="58"/>
    </row>
    <row r="708" spans="1:2" x14ac:dyDescent="0.3">
      <c r="A708" s="60" t="s">
        <v>1797</v>
      </c>
      <c r="B708" s="58">
        <v>10000</v>
      </c>
    </row>
    <row r="709" spans="1:2" x14ac:dyDescent="0.3">
      <c r="A709" s="59">
        <v>2211</v>
      </c>
      <c r="B709" s="58"/>
    </row>
    <row r="710" spans="1:2" x14ac:dyDescent="0.3">
      <c r="A710" s="60" t="s">
        <v>1078</v>
      </c>
      <c r="B710" s="58">
        <v>10000</v>
      </c>
    </row>
    <row r="711" spans="1:2" x14ac:dyDescent="0.3">
      <c r="A711" s="59">
        <v>3311</v>
      </c>
      <c r="B711" s="58"/>
    </row>
    <row r="712" spans="1:2" x14ac:dyDescent="0.3">
      <c r="A712" s="60" t="s">
        <v>1798</v>
      </c>
      <c r="B712" s="58">
        <v>1000000</v>
      </c>
    </row>
    <row r="713" spans="1:2" x14ac:dyDescent="0.3">
      <c r="A713" s="59">
        <v>3411</v>
      </c>
      <c r="B713" s="58"/>
    </row>
    <row r="714" spans="1:2" x14ac:dyDescent="0.3">
      <c r="A714" s="60" t="s">
        <v>1281</v>
      </c>
      <c r="B714" s="58">
        <v>2500000</v>
      </c>
    </row>
    <row r="715" spans="1:2" x14ac:dyDescent="0.3">
      <c r="A715" s="59">
        <v>5811</v>
      </c>
      <c r="B715" s="58"/>
    </row>
    <row r="716" spans="1:2" x14ac:dyDescent="0.3">
      <c r="A716" s="60" t="s">
        <v>1530</v>
      </c>
      <c r="B716" s="58">
        <v>32500000</v>
      </c>
    </row>
    <row r="717" spans="1:2" x14ac:dyDescent="0.3">
      <c r="A717" s="13" t="s">
        <v>739</v>
      </c>
      <c r="B717" s="58"/>
    </row>
    <row r="718" spans="1:2" x14ac:dyDescent="0.3">
      <c r="A718" s="42" t="s">
        <v>1816</v>
      </c>
      <c r="B718" s="58"/>
    </row>
    <row r="719" spans="1:2" x14ac:dyDescent="0.3">
      <c r="A719" s="56" t="s">
        <v>2114</v>
      </c>
      <c r="B719" s="58"/>
    </row>
    <row r="720" spans="1:2" x14ac:dyDescent="0.3">
      <c r="A720" s="59">
        <v>4211</v>
      </c>
      <c r="B720" s="58"/>
    </row>
    <row r="721" spans="1:2" x14ac:dyDescent="0.3">
      <c r="A721" s="60" t="s">
        <v>1410</v>
      </c>
      <c r="B721" s="58">
        <v>225000000</v>
      </c>
    </row>
    <row r="722" spans="1:2" x14ac:dyDescent="0.3">
      <c r="A722" s="13" t="s">
        <v>52</v>
      </c>
      <c r="B722" s="58"/>
    </row>
    <row r="723" spans="1:2" x14ac:dyDescent="0.3">
      <c r="A723" s="42" t="s">
        <v>1744</v>
      </c>
      <c r="B723" s="58"/>
    </row>
    <row r="724" spans="1:2" x14ac:dyDescent="0.3">
      <c r="A724" s="56" t="s">
        <v>1795</v>
      </c>
      <c r="B724" s="58"/>
    </row>
    <row r="725" spans="1:2" x14ac:dyDescent="0.3">
      <c r="A725" s="59">
        <v>2111</v>
      </c>
      <c r="B725" s="58"/>
    </row>
    <row r="726" spans="1:2" x14ac:dyDescent="0.3">
      <c r="A726" s="60" t="s">
        <v>1797</v>
      </c>
      <c r="B726" s="58">
        <v>20000</v>
      </c>
    </row>
    <row r="727" spans="1:2" x14ac:dyDescent="0.3">
      <c r="A727" s="59">
        <v>2211</v>
      </c>
      <c r="B727" s="58"/>
    </row>
    <row r="728" spans="1:2" x14ac:dyDescent="0.3">
      <c r="A728" s="60" t="s">
        <v>1078</v>
      </c>
      <c r="B728" s="58">
        <v>10000</v>
      </c>
    </row>
    <row r="729" spans="1:2" x14ac:dyDescent="0.3">
      <c r="A729" s="59">
        <v>3311</v>
      </c>
      <c r="B729" s="58"/>
    </row>
    <row r="730" spans="1:2" x14ac:dyDescent="0.3">
      <c r="A730" s="60" t="s">
        <v>1798</v>
      </c>
      <c r="B730" s="58">
        <v>3200000</v>
      </c>
    </row>
    <row r="731" spans="1:2" x14ac:dyDescent="0.3">
      <c r="A731" s="59">
        <v>3411</v>
      </c>
      <c r="B731" s="58"/>
    </row>
    <row r="732" spans="1:2" x14ac:dyDescent="0.3">
      <c r="A732" s="60" t="s">
        <v>1281</v>
      </c>
      <c r="B732" s="58">
        <v>50000</v>
      </c>
    </row>
    <row r="733" spans="1:2" x14ac:dyDescent="0.3">
      <c r="A733" s="59">
        <v>3441</v>
      </c>
      <c r="B733" s="58"/>
    </row>
    <row r="734" spans="1:2" x14ac:dyDescent="0.3">
      <c r="A734" s="60" t="s">
        <v>1292</v>
      </c>
      <c r="B734" s="58">
        <v>5000</v>
      </c>
    </row>
    <row r="735" spans="1:2" x14ac:dyDescent="0.3">
      <c r="A735" s="13" t="s">
        <v>729</v>
      </c>
      <c r="B735" s="58"/>
    </row>
    <row r="736" spans="1:2" x14ac:dyDescent="0.3">
      <c r="A736" s="42" t="s">
        <v>1732</v>
      </c>
      <c r="B736" s="58"/>
    </row>
    <row r="737" spans="1:2" x14ac:dyDescent="0.3">
      <c r="A737" s="56" t="s">
        <v>2042</v>
      </c>
      <c r="B737" s="58"/>
    </row>
    <row r="738" spans="1:2" x14ac:dyDescent="0.3">
      <c r="A738" s="59">
        <v>4211</v>
      </c>
      <c r="B738" s="58"/>
    </row>
    <row r="739" spans="1:2" x14ac:dyDescent="0.3">
      <c r="A739" s="60" t="s">
        <v>1410</v>
      </c>
      <c r="B739" s="58">
        <v>106550000</v>
      </c>
    </row>
    <row r="740" spans="1:2" x14ac:dyDescent="0.3">
      <c r="A740" s="13" t="s">
        <v>61</v>
      </c>
      <c r="B740" s="58"/>
    </row>
    <row r="741" spans="1:2" x14ac:dyDescent="0.3">
      <c r="A741" s="42" t="s">
        <v>1714</v>
      </c>
      <c r="B741" s="58"/>
    </row>
    <row r="742" spans="1:2" x14ac:dyDescent="0.3">
      <c r="A742" s="56" t="s">
        <v>1871</v>
      </c>
      <c r="B742" s="58"/>
    </row>
    <row r="743" spans="1:2" x14ac:dyDescent="0.3">
      <c r="A743" s="59">
        <v>2111</v>
      </c>
      <c r="B743" s="58"/>
    </row>
    <row r="744" spans="1:2" x14ac:dyDescent="0.3">
      <c r="A744" s="60" t="s">
        <v>1797</v>
      </c>
      <c r="B744" s="58">
        <v>100000</v>
      </c>
    </row>
    <row r="745" spans="1:2" x14ac:dyDescent="0.3">
      <c r="A745" s="59">
        <v>2141</v>
      </c>
      <c r="B745" s="58"/>
    </row>
    <row r="746" spans="1:2" x14ac:dyDescent="0.3">
      <c r="A746" s="60" t="s">
        <v>1799</v>
      </c>
      <c r="B746" s="58">
        <v>10000</v>
      </c>
    </row>
    <row r="747" spans="1:2" x14ac:dyDescent="0.3">
      <c r="A747" s="59">
        <v>2161</v>
      </c>
      <c r="B747" s="58"/>
    </row>
    <row r="748" spans="1:2" x14ac:dyDescent="0.3">
      <c r="A748" s="60" t="s">
        <v>1064</v>
      </c>
      <c r="B748" s="58">
        <v>2000.02</v>
      </c>
    </row>
    <row r="749" spans="1:2" x14ac:dyDescent="0.3">
      <c r="A749" s="59">
        <v>2181</v>
      </c>
      <c r="B749" s="58"/>
    </row>
    <row r="750" spans="1:2" x14ac:dyDescent="0.3">
      <c r="A750" s="60" t="s">
        <v>1829</v>
      </c>
      <c r="B750" s="58">
        <v>5263500</v>
      </c>
    </row>
    <row r="751" spans="1:2" x14ac:dyDescent="0.3">
      <c r="A751" s="59">
        <v>2211</v>
      </c>
      <c r="B751" s="58"/>
    </row>
    <row r="752" spans="1:2" x14ac:dyDescent="0.3">
      <c r="A752" s="60" t="s">
        <v>1078</v>
      </c>
      <c r="B752" s="58">
        <v>25000</v>
      </c>
    </row>
    <row r="753" spans="1:2" x14ac:dyDescent="0.3">
      <c r="A753" s="59">
        <v>2441</v>
      </c>
      <c r="B753" s="58"/>
    </row>
    <row r="754" spans="1:2" x14ac:dyDescent="0.3">
      <c r="A754" s="60" t="s">
        <v>1110</v>
      </c>
      <c r="B754" s="58">
        <v>4000</v>
      </c>
    </row>
    <row r="755" spans="1:2" x14ac:dyDescent="0.3">
      <c r="A755" s="59">
        <v>2461</v>
      </c>
      <c r="B755" s="58"/>
    </row>
    <row r="756" spans="1:2" x14ac:dyDescent="0.3">
      <c r="A756" s="60" t="s">
        <v>1800</v>
      </c>
      <c r="B756" s="58">
        <v>500</v>
      </c>
    </row>
    <row r="757" spans="1:2" x14ac:dyDescent="0.3">
      <c r="A757" s="59">
        <v>2471</v>
      </c>
      <c r="B757" s="58"/>
    </row>
    <row r="758" spans="1:2" x14ac:dyDescent="0.3">
      <c r="A758" s="60" t="s">
        <v>1874</v>
      </c>
      <c r="B758" s="58">
        <v>11000</v>
      </c>
    </row>
    <row r="759" spans="1:2" x14ac:dyDescent="0.3">
      <c r="A759" s="59">
        <v>2721</v>
      </c>
      <c r="B759" s="58"/>
    </row>
    <row r="760" spans="1:2" x14ac:dyDescent="0.3">
      <c r="A760" s="60" t="s">
        <v>1791</v>
      </c>
      <c r="B760" s="58">
        <v>15000</v>
      </c>
    </row>
    <row r="761" spans="1:2" x14ac:dyDescent="0.3">
      <c r="A761" s="59">
        <v>2911</v>
      </c>
      <c r="B761" s="58"/>
    </row>
    <row r="762" spans="1:2" x14ac:dyDescent="0.3">
      <c r="A762" s="60" t="s">
        <v>1183</v>
      </c>
      <c r="B762" s="58">
        <v>10000</v>
      </c>
    </row>
    <row r="763" spans="1:2" x14ac:dyDescent="0.3">
      <c r="A763" s="59">
        <v>2921</v>
      </c>
      <c r="B763" s="58"/>
    </row>
    <row r="764" spans="1:2" x14ac:dyDescent="0.3">
      <c r="A764" s="60" t="s">
        <v>1187</v>
      </c>
      <c r="B764" s="58">
        <v>3000</v>
      </c>
    </row>
    <row r="765" spans="1:2" x14ac:dyDescent="0.3">
      <c r="A765" s="59">
        <v>2941</v>
      </c>
      <c r="B765" s="58"/>
    </row>
    <row r="766" spans="1:2" x14ac:dyDescent="0.3">
      <c r="A766" s="60" t="s">
        <v>1801</v>
      </c>
      <c r="B766" s="58">
        <v>15000</v>
      </c>
    </row>
    <row r="767" spans="1:2" x14ac:dyDescent="0.3">
      <c r="A767" s="59">
        <v>2961</v>
      </c>
      <c r="B767" s="58"/>
    </row>
    <row r="768" spans="1:2" x14ac:dyDescent="0.3">
      <c r="A768" s="60" t="s">
        <v>1195</v>
      </c>
      <c r="B768" s="58">
        <v>8000</v>
      </c>
    </row>
    <row r="769" spans="1:2" x14ac:dyDescent="0.3">
      <c r="A769" s="59">
        <v>3181</v>
      </c>
      <c r="B769" s="58"/>
    </row>
    <row r="770" spans="1:2" x14ac:dyDescent="0.3">
      <c r="A770" s="60" t="s">
        <v>1875</v>
      </c>
      <c r="B770" s="58">
        <v>7000</v>
      </c>
    </row>
    <row r="771" spans="1:2" x14ac:dyDescent="0.3">
      <c r="A771" s="59">
        <v>3311</v>
      </c>
      <c r="B771" s="58"/>
    </row>
    <row r="772" spans="1:2" x14ac:dyDescent="0.3">
      <c r="A772" s="60" t="s">
        <v>1798</v>
      </c>
      <c r="B772" s="58">
        <v>1616888</v>
      </c>
    </row>
    <row r="773" spans="1:2" x14ac:dyDescent="0.3">
      <c r="A773" s="59">
        <v>3331</v>
      </c>
      <c r="B773" s="58"/>
    </row>
    <row r="774" spans="1:2" x14ac:dyDescent="0.3">
      <c r="A774" s="60" t="s">
        <v>1806</v>
      </c>
      <c r="B774" s="58">
        <v>833112</v>
      </c>
    </row>
    <row r="775" spans="1:2" x14ac:dyDescent="0.3">
      <c r="A775" s="59">
        <v>3361</v>
      </c>
      <c r="B775" s="58"/>
    </row>
    <row r="776" spans="1:2" x14ac:dyDescent="0.3">
      <c r="A776" s="60" t="s">
        <v>1830</v>
      </c>
      <c r="B776" s="58">
        <v>4323</v>
      </c>
    </row>
    <row r="777" spans="1:2" x14ac:dyDescent="0.3">
      <c r="A777" s="59">
        <v>3411</v>
      </c>
      <c r="B777" s="58"/>
    </row>
    <row r="778" spans="1:2" x14ac:dyDescent="0.3">
      <c r="A778" s="60" t="s">
        <v>1281</v>
      </c>
      <c r="B778" s="58">
        <v>22846677</v>
      </c>
    </row>
    <row r="779" spans="1:2" x14ac:dyDescent="0.3">
      <c r="A779" s="59">
        <v>3421</v>
      </c>
      <c r="B779" s="58"/>
    </row>
    <row r="780" spans="1:2" x14ac:dyDescent="0.3">
      <c r="A780" s="60" t="s">
        <v>1876</v>
      </c>
      <c r="B780" s="58">
        <v>40000000</v>
      </c>
    </row>
    <row r="781" spans="1:2" x14ac:dyDescent="0.3">
      <c r="A781" s="59">
        <v>3431</v>
      </c>
      <c r="B781" s="58"/>
    </row>
    <row r="782" spans="1:2" x14ac:dyDescent="0.3">
      <c r="A782" s="60" t="s">
        <v>1877</v>
      </c>
      <c r="B782" s="58">
        <v>4100000</v>
      </c>
    </row>
    <row r="783" spans="1:2" x14ac:dyDescent="0.3">
      <c r="A783" s="59">
        <v>3511</v>
      </c>
      <c r="B783" s="58"/>
    </row>
    <row r="784" spans="1:2" x14ac:dyDescent="0.3">
      <c r="A784" s="60" t="s">
        <v>1878</v>
      </c>
      <c r="B784" s="58">
        <v>21000000</v>
      </c>
    </row>
    <row r="785" spans="1:2" x14ac:dyDescent="0.3">
      <c r="A785" s="59">
        <v>3571</v>
      </c>
      <c r="B785" s="58"/>
    </row>
    <row r="786" spans="1:2" x14ac:dyDescent="0.3">
      <c r="A786" s="60" t="s">
        <v>1835</v>
      </c>
      <c r="B786" s="58">
        <v>10000000</v>
      </c>
    </row>
    <row r="787" spans="1:2" x14ac:dyDescent="0.3">
      <c r="A787" s="59">
        <v>3711</v>
      </c>
      <c r="B787" s="58"/>
    </row>
    <row r="788" spans="1:2" x14ac:dyDescent="0.3">
      <c r="A788" s="60" t="s">
        <v>1358</v>
      </c>
      <c r="B788" s="58">
        <v>45000</v>
      </c>
    </row>
    <row r="789" spans="1:2" x14ac:dyDescent="0.3">
      <c r="A789" s="59">
        <v>3721</v>
      </c>
      <c r="B789" s="58"/>
    </row>
    <row r="790" spans="1:2" x14ac:dyDescent="0.3">
      <c r="A790" s="60" t="s">
        <v>1362</v>
      </c>
      <c r="B790" s="58">
        <v>2000</v>
      </c>
    </row>
    <row r="791" spans="1:2" x14ac:dyDescent="0.3">
      <c r="A791" s="59">
        <v>3751</v>
      </c>
      <c r="B791" s="58"/>
    </row>
    <row r="792" spans="1:2" x14ac:dyDescent="0.3">
      <c r="A792" s="60" t="s">
        <v>1881</v>
      </c>
      <c r="B792" s="58">
        <v>2000</v>
      </c>
    </row>
    <row r="793" spans="1:2" x14ac:dyDescent="0.3">
      <c r="A793" s="59">
        <v>3941</v>
      </c>
      <c r="B793" s="58"/>
    </row>
    <row r="794" spans="1:2" x14ac:dyDescent="0.3">
      <c r="A794" s="60" t="s">
        <v>1394</v>
      </c>
      <c r="B794" s="58">
        <v>500000</v>
      </c>
    </row>
    <row r="795" spans="1:2" x14ac:dyDescent="0.3">
      <c r="A795" s="59">
        <v>3961</v>
      </c>
      <c r="B795" s="58"/>
    </row>
    <row r="796" spans="1:2" x14ac:dyDescent="0.3">
      <c r="A796" s="60" t="s">
        <v>1400</v>
      </c>
      <c r="B796" s="58">
        <v>50000</v>
      </c>
    </row>
    <row r="797" spans="1:2" x14ac:dyDescent="0.3">
      <c r="A797" s="59">
        <v>5151</v>
      </c>
      <c r="B797" s="58"/>
    </row>
    <row r="798" spans="1:2" x14ac:dyDescent="0.3">
      <c r="A798" s="60" t="s">
        <v>1882</v>
      </c>
      <c r="B798" s="58">
        <v>6135240</v>
      </c>
    </row>
    <row r="799" spans="1:2" x14ac:dyDescent="0.3">
      <c r="A799" s="59">
        <v>5191</v>
      </c>
      <c r="B799" s="58"/>
    </row>
    <row r="800" spans="1:2" x14ac:dyDescent="0.3">
      <c r="A800" s="60" t="s">
        <v>1883</v>
      </c>
      <c r="B800" s="58">
        <v>238000</v>
      </c>
    </row>
    <row r="801" spans="1:2" x14ac:dyDescent="0.3">
      <c r="A801" s="59">
        <v>5811</v>
      </c>
      <c r="B801" s="58"/>
    </row>
    <row r="802" spans="1:2" x14ac:dyDescent="0.3">
      <c r="A802" s="60" t="s">
        <v>1530</v>
      </c>
      <c r="B802" s="58">
        <v>5000000</v>
      </c>
    </row>
    <row r="803" spans="1:2" x14ac:dyDescent="0.3">
      <c r="A803" s="59">
        <v>5911</v>
      </c>
      <c r="B803" s="58"/>
    </row>
    <row r="804" spans="1:2" x14ac:dyDescent="0.3">
      <c r="A804" s="60" t="s">
        <v>1536</v>
      </c>
      <c r="B804" s="58">
        <v>3010000</v>
      </c>
    </row>
    <row r="805" spans="1:2" x14ac:dyDescent="0.3">
      <c r="A805" s="59">
        <v>5971</v>
      </c>
      <c r="B805" s="58"/>
    </row>
    <row r="806" spans="1:2" x14ac:dyDescent="0.3">
      <c r="A806" s="60" t="s">
        <v>1813</v>
      </c>
      <c r="B806" s="58">
        <v>8526</v>
      </c>
    </row>
    <row r="807" spans="1:2" x14ac:dyDescent="0.3">
      <c r="A807" s="59">
        <v>6321</v>
      </c>
      <c r="B807" s="58"/>
    </row>
    <row r="808" spans="1:2" x14ac:dyDescent="0.3">
      <c r="A808" s="60" t="s">
        <v>1885</v>
      </c>
      <c r="B808" s="58">
        <v>118680360</v>
      </c>
    </row>
    <row r="809" spans="1:2" x14ac:dyDescent="0.3">
      <c r="A809" s="59">
        <v>7991</v>
      </c>
      <c r="B809" s="58"/>
    </row>
    <row r="810" spans="1:2" x14ac:dyDescent="0.3">
      <c r="A810" s="60" t="s">
        <v>1888</v>
      </c>
      <c r="B810" s="58">
        <v>13000000</v>
      </c>
    </row>
    <row r="811" spans="1:2" x14ac:dyDescent="0.3">
      <c r="A811" s="56" t="s">
        <v>1889</v>
      </c>
      <c r="B811" s="58"/>
    </row>
    <row r="812" spans="1:2" x14ac:dyDescent="0.3">
      <c r="A812" s="59">
        <v>3391</v>
      </c>
      <c r="B812" s="58"/>
    </row>
    <row r="813" spans="1:2" x14ac:dyDescent="0.3">
      <c r="A813" s="60" t="s">
        <v>1807</v>
      </c>
      <c r="B813" s="58">
        <v>17000000</v>
      </c>
    </row>
    <row r="814" spans="1:2" x14ac:dyDescent="0.3">
      <c r="A814" s="56" t="s">
        <v>1751</v>
      </c>
      <c r="B814" s="58"/>
    </row>
    <row r="815" spans="1:2" x14ac:dyDescent="0.3">
      <c r="A815" s="59">
        <v>3921</v>
      </c>
      <c r="B815" s="58"/>
    </row>
    <row r="816" spans="1:2" x14ac:dyDescent="0.3">
      <c r="A816" s="60" t="s">
        <v>1390</v>
      </c>
      <c r="B816" s="58">
        <v>7758843.5199999996</v>
      </c>
    </row>
    <row r="817" spans="1:2" x14ac:dyDescent="0.3">
      <c r="A817" s="59">
        <v>4211</v>
      </c>
      <c r="B817" s="58"/>
    </row>
    <row r="818" spans="1:2" x14ac:dyDescent="0.3">
      <c r="A818" s="60" t="s">
        <v>1410</v>
      </c>
      <c r="B818" s="58">
        <v>2500000</v>
      </c>
    </row>
    <row r="819" spans="1:2" x14ac:dyDescent="0.3">
      <c r="A819" s="59">
        <v>4251</v>
      </c>
      <c r="B819" s="58"/>
    </row>
    <row r="820" spans="1:2" x14ac:dyDescent="0.3">
      <c r="A820" s="60" t="s">
        <v>1414</v>
      </c>
      <c r="B820" s="58">
        <v>24999999.989999998</v>
      </c>
    </row>
    <row r="821" spans="1:2" x14ac:dyDescent="0.3">
      <c r="A821" s="59">
        <v>9111</v>
      </c>
      <c r="B821" s="58"/>
    </row>
    <row r="822" spans="1:2" x14ac:dyDescent="0.3">
      <c r="A822" s="60" t="s">
        <v>1754</v>
      </c>
      <c r="B822" s="58">
        <v>24713862.890000001</v>
      </c>
    </row>
    <row r="823" spans="1:2" x14ac:dyDescent="0.3">
      <c r="A823" s="59">
        <v>9211</v>
      </c>
      <c r="B823" s="58"/>
    </row>
    <row r="824" spans="1:2" x14ac:dyDescent="0.3">
      <c r="A824" s="60" t="s">
        <v>1583</v>
      </c>
      <c r="B824" s="58">
        <v>11000000</v>
      </c>
    </row>
    <row r="825" spans="1:2" x14ac:dyDescent="0.3">
      <c r="A825" s="56" t="s">
        <v>1869</v>
      </c>
      <c r="B825" s="58"/>
    </row>
    <row r="826" spans="1:2" x14ac:dyDescent="0.3">
      <c r="A826" s="59">
        <v>2181</v>
      </c>
      <c r="B826" s="58"/>
    </row>
    <row r="827" spans="1:2" x14ac:dyDescent="0.3">
      <c r="A827" s="60" t="s">
        <v>1829</v>
      </c>
      <c r="B827" s="58">
        <v>5954000</v>
      </c>
    </row>
    <row r="828" spans="1:2" x14ac:dyDescent="0.3">
      <c r="A828" s="59">
        <v>3941</v>
      </c>
      <c r="B828" s="58"/>
    </row>
    <row r="829" spans="1:2" x14ac:dyDescent="0.3">
      <c r="A829" s="60" t="s">
        <v>1394</v>
      </c>
      <c r="B829" s="58">
        <v>22500000</v>
      </c>
    </row>
    <row r="830" spans="1:2" x14ac:dyDescent="0.3">
      <c r="A830" s="59">
        <v>3942</v>
      </c>
      <c r="B830" s="58"/>
    </row>
    <row r="831" spans="1:2" x14ac:dyDescent="0.3">
      <c r="A831" s="60" t="s">
        <v>1396</v>
      </c>
      <c r="B831" s="58">
        <v>150000</v>
      </c>
    </row>
    <row r="832" spans="1:2" x14ac:dyDescent="0.3">
      <c r="A832" s="13" t="s">
        <v>2118</v>
      </c>
      <c r="B832" s="58">
        <v>6588040654.3600006</v>
      </c>
    </row>
  </sheetData>
  <pageMargins left="0.7" right="0.7" top="0.92708333333333337" bottom="0.75" header="0.3" footer="0.3"/>
  <pageSetup orientation="landscape" horizontalDpi="360" verticalDpi="360" r:id="rId2"/>
  <headerFooter>
    <oddHeader>&amp;C&amp;"-,Negrita"MUNICIPIO DE TLAJOMULCO DE ZÚÑIGA, JALISCO.
3RA MODIFICACIÓN PRESUPUESTAL 2026
ESTADO DEL PRESUPUESTO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EC481-166F-4B06-830A-78BE0C466356}">
  <dimension ref="A1:G305"/>
  <sheetViews>
    <sheetView zoomScaleNormal="100" workbookViewId="0">
      <selection activeCell="P11" sqref="P11"/>
    </sheetView>
  </sheetViews>
  <sheetFormatPr baseColWidth="10" defaultRowHeight="14.4" x14ac:dyDescent="0.3"/>
  <cols>
    <col min="1" max="1" width="11" bestFit="1" customWidth="1"/>
    <col min="2" max="2" width="81.33203125" customWidth="1"/>
    <col min="3" max="3" width="25.77734375" style="103" bestFit="1" customWidth="1"/>
    <col min="4" max="4" width="23.44140625" style="103" bestFit="1" customWidth="1"/>
    <col min="5" max="5" width="26.21875" style="103" bestFit="1" customWidth="1"/>
    <col min="7" max="7" width="15.33203125" bestFit="1" customWidth="1"/>
  </cols>
  <sheetData>
    <row r="1" spans="1:7" ht="16.2" customHeight="1" x14ac:dyDescent="0.3">
      <c r="A1" s="159" t="s">
        <v>2250</v>
      </c>
      <c r="B1" s="160"/>
      <c r="C1" s="160"/>
      <c r="D1" s="160"/>
      <c r="E1" s="161"/>
    </row>
    <row r="2" spans="1:7" ht="16.2" customHeight="1" x14ac:dyDescent="0.3">
      <c r="A2" s="162" t="s">
        <v>2251</v>
      </c>
      <c r="B2" s="163"/>
      <c r="C2" s="163"/>
      <c r="D2" s="163"/>
      <c r="E2" s="164"/>
    </row>
    <row r="3" spans="1:7" ht="14.4" customHeight="1" x14ac:dyDescent="0.3">
      <c r="A3" s="165" t="s">
        <v>2252</v>
      </c>
      <c r="B3" s="165" t="s">
        <v>2253</v>
      </c>
      <c r="C3" s="167" t="s">
        <v>2240</v>
      </c>
      <c r="D3" s="167" t="s">
        <v>10</v>
      </c>
      <c r="E3" s="167" t="s">
        <v>2254</v>
      </c>
    </row>
    <row r="4" spans="1:7" ht="15" customHeight="1" thickBot="1" x14ac:dyDescent="0.35">
      <c r="A4" s="166"/>
      <c r="B4" s="166"/>
      <c r="C4" s="168"/>
      <c r="D4" s="168"/>
      <c r="E4" s="168"/>
    </row>
    <row r="5" spans="1:7" ht="16.2" thickBot="1" x14ac:dyDescent="0.35">
      <c r="A5" s="100"/>
      <c r="B5" s="101" t="s">
        <v>2255</v>
      </c>
      <c r="C5" s="102">
        <f>SUM(C6+C51+C57+C62+C192+C216+C239+C251+C286+C297)</f>
        <v>6191079647.3999996</v>
      </c>
      <c r="D5" s="102">
        <f>SUM(D6+D51+D57+D62+D192+D216+D239+D251+D286+D297)</f>
        <v>396961006.96000004</v>
      </c>
      <c r="E5" s="102">
        <f>SUM(E6+E51+E57+E62+E192+E216+E239+E251+E286+E297)</f>
        <v>6588040654.3600006</v>
      </c>
      <c r="G5" s="103"/>
    </row>
    <row r="6" spans="1:7" ht="16.2" thickBot="1" x14ac:dyDescent="0.35">
      <c r="A6" s="104">
        <v>1</v>
      </c>
      <c r="B6" s="101" t="s">
        <v>2256</v>
      </c>
      <c r="C6" s="102">
        <f>SUM(C7+C16+C27+C28+C29+C30+C31+C50)</f>
        <v>1992359057</v>
      </c>
      <c r="D6" s="102">
        <f>SUM(D7+D16+D27+D28+D29+D30+D31+D50)</f>
        <v>134221006.96000001</v>
      </c>
      <c r="E6" s="102">
        <f>SUM(E7+E16+E27+E28+E29+E30+E31+E50)</f>
        <v>2126580063.96</v>
      </c>
    </row>
    <row r="7" spans="1:7" ht="16.2" thickBot="1" x14ac:dyDescent="0.35">
      <c r="A7" s="105">
        <v>1.1000000000000001</v>
      </c>
      <c r="B7" s="106" t="s">
        <v>2257</v>
      </c>
      <c r="C7" s="107">
        <f>SUM(C8)</f>
        <v>23318765</v>
      </c>
      <c r="D7" s="107">
        <f>SUM(D8)</f>
        <v>0</v>
      </c>
      <c r="E7" s="108">
        <f>SUM(E8)</f>
        <v>23318765</v>
      </c>
    </row>
    <row r="8" spans="1:7" ht="16.2" thickBot="1" x14ac:dyDescent="0.35">
      <c r="A8" s="109" t="s">
        <v>2258</v>
      </c>
      <c r="B8" s="110" t="s">
        <v>2259</v>
      </c>
      <c r="C8" s="111">
        <f>SUM(C9:C15)</f>
        <v>23318765</v>
      </c>
      <c r="D8" s="111">
        <f>SUM(D9:D15)</f>
        <v>0</v>
      </c>
      <c r="E8" s="112">
        <f>SUM(E9:E15)</f>
        <v>23318765</v>
      </c>
    </row>
    <row r="9" spans="1:7" ht="15.6" thickBot="1" x14ac:dyDescent="0.35">
      <c r="A9" s="113" t="s">
        <v>2260</v>
      </c>
      <c r="B9" s="114" t="s">
        <v>2261</v>
      </c>
      <c r="C9" s="115">
        <v>0</v>
      </c>
      <c r="D9" s="115"/>
      <c r="E9" s="116">
        <f>C9+D9</f>
        <v>0</v>
      </c>
    </row>
    <row r="10" spans="1:7" ht="30.6" thickBot="1" x14ac:dyDescent="0.35">
      <c r="A10" s="113" t="s">
        <v>2262</v>
      </c>
      <c r="B10" s="114" t="s">
        <v>2263</v>
      </c>
      <c r="C10" s="115">
        <v>23318765</v>
      </c>
      <c r="D10" s="115"/>
      <c r="E10" s="116">
        <f t="shared" ref="E10:E15" si="0">C10+D10</f>
        <v>23318765</v>
      </c>
    </row>
    <row r="11" spans="1:7" ht="15.6" thickBot="1" x14ac:dyDescent="0.35">
      <c r="A11" s="113" t="s">
        <v>2264</v>
      </c>
      <c r="B11" s="114" t="s">
        <v>2265</v>
      </c>
      <c r="C11" s="115">
        <v>0</v>
      </c>
      <c r="D11" s="115"/>
      <c r="E11" s="116">
        <f t="shared" si="0"/>
        <v>0</v>
      </c>
      <c r="G11" s="103"/>
    </row>
    <row r="12" spans="1:7" ht="15.6" thickBot="1" x14ac:dyDescent="0.35">
      <c r="A12" s="113" t="s">
        <v>2266</v>
      </c>
      <c r="B12" s="114" t="s">
        <v>2267</v>
      </c>
      <c r="C12" s="115">
        <v>0</v>
      </c>
      <c r="D12" s="115"/>
      <c r="E12" s="116">
        <f t="shared" si="0"/>
        <v>0</v>
      </c>
    </row>
    <row r="13" spans="1:7" ht="15.6" thickBot="1" x14ac:dyDescent="0.35">
      <c r="A13" s="113" t="s">
        <v>2268</v>
      </c>
      <c r="B13" s="114" t="s">
        <v>2269</v>
      </c>
      <c r="C13" s="115">
        <v>0</v>
      </c>
      <c r="D13" s="115"/>
      <c r="E13" s="116">
        <f t="shared" si="0"/>
        <v>0</v>
      </c>
    </row>
    <row r="14" spans="1:7" ht="15.6" thickBot="1" x14ac:dyDescent="0.35">
      <c r="A14" s="113" t="s">
        <v>2270</v>
      </c>
      <c r="B14" s="114" t="s">
        <v>2271</v>
      </c>
      <c r="C14" s="115">
        <v>0</v>
      </c>
      <c r="D14" s="115"/>
      <c r="E14" s="116">
        <f t="shared" si="0"/>
        <v>0</v>
      </c>
    </row>
    <row r="15" spans="1:7" ht="15.6" thickBot="1" x14ac:dyDescent="0.35">
      <c r="A15" s="113" t="s">
        <v>2272</v>
      </c>
      <c r="B15" s="114" t="s">
        <v>2273</v>
      </c>
      <c r="C15" s="115">
        <v>0</v>
      </c>
      <c r="D15" s="115"/>
      <c r="E15" s="116">
        <f t="shared" si="0"/>
        <v>0</v>
      </c>
    </row>
    <row r="16" spans="1:7" ht="16.2" thickBot="1" x14ac:dyDescent="0.35">
      <c r="A16" s="105">
        <v>1.2</v>
      </c>
      <c r="B16" s="117" t="s">
        <v>2274</v>
      </c>
      <c r="C16" s="107">
        <f>SUM(C17,C20,C23)</f>
        <v>1774993130</v>
      </c>
      <c r="D16" s="107">
        <f>SUM(D17,D20,D23)</f>
        <v>134221006.96000001</v>
      </c>
      <c r="E16" s="108">
        <f>SUM(E17,E20,E23)</f>
        <v>1909214136.96</v>
      </c>
    </row>
    <row r="17" spans="1:5" ht="16.2" thickBot="1" x14ac:dyDescent="0.35">
      <c r="A17" s="109" t="s">
        <v>2275</v>
      </c>
      <c r="B17" s="110" t="s">
        <v>2276</v>
      </c>
      <c r="C17" s="111">
        <f>SUM(C18:C19)</f>
        <v>1257200787</v>
      </c>
      <c r="D17" s="111">
        <f>SUM(D18:D19)</f>
        <v>0</v>
      </c>
      <c r="E17" s="112">
        <f>SUM(E18:E19)</f>
        <v>1257200787</v>
      </c>
    </row>
    <row r="18" spans="1:5" ht="15.6" thickBot="1" x14ac:dyDescent="0.35">
      <c r="A18" s="113" t="s">
        <v>2277</v>
      </c>
      <c r="B18" s="114" t="s">
        <v>2278</v>
      </c>
      <c r="C18" s="115">
        <v>177465795</v>
      </c>
      <c r="D18" s="115"/>
      <c r="E18" s="116">
        <f>C18+D18</f>
        <v>177465795</v>
      </c>
    </row>
    <row r="19" spans="1:5" ht="15.6" thickBot="1" x14ac:dyDescent="0.35">
      <c r="A19" s="113" t="s">
        <v>2279</v>
      </c>
      <c r="B19" s="114" t="s">
        <v>2280</v>
      </c>
      <c r="C19" s="115">
        <v>1079734992</v>
      </c>
      <c r="D19" s="115"/>
      <c r="E19" s="116">
        <f>C19+D19</f>
        <v>1079734992</v>
      </c>
    </row>
    <row r="20" spans="1:5" ht="16.2" thickBot="1" x14ac:dyDescent="0.35">
      <c r="A20" s="109" t="s">
        <v>2281</v>
      </c>
      <c r="B20" s="110" t="s">
        <v>2282</v>
      </c>
      <c r="C20" s="111">
        <f>SUM(C21:C22)</f>
        <v>447691650</v>
      </c>
      <c r="D20" s="111">
        <f>SUM(D21:D22)</f>
        <v>134221006.96000001</v>
      </c>
      <c r="E20" s="112">
        <f>SUM(E21:E22)</f>
        <v>581912656.96000004</v>
      </c>
    </row>
    <row r="21" spans="1:5" ht="15.6" thickBot="1" x14ac:dyDescent="0.35">
      <c r="A21" s="113" t="s">
        <v>2283</v>
      </c>
      <c r="B21" s="114" t="s">
        <v>2284</v>
      </c>
      <c r="C21" s="115">
        <v>444812347</v>
      </c>
      <c r="D21" s="115">
        <v>134221006.96000001</v>
      </c>
      <c r="E21" s="116">
        <f>C21+D21</f>
        <v>579033353.96000004</v>
      </c>
    </row>
    <row r="22" spans="1:5" ht="15.6" thickBot="1" x14ac:dyDescent="0.35">
      <c r="A22" s="113" t="s">
        <v>2285</v>
      </c>
      <c r="B22" s="114" t="s">
        <v>2286</v>
      </c>
      <c r="C22" s="115">
        <v>2879303</v>
      </c>
      <c r="D22" s="115"/>
      <c r="E22" s="116">
        <f>C22+D22</f>
        <v>2879303</v>
      </c>
    </row>
    <row r="23" spans="1:5" ht="16.2" thickBot="1" x14ac:dyDescent="0.35">
      <c r="A23" s="109" t="s">
        <v>2287</v>
      </c>
      <c r="B23" s="110" t="s">
        <v>2288</v>
      </c>
      <c r="C23" s="111">
        <f>SUM(C24:C26)</f>
        <v>70100693</v>
      </c>
      <c r="D23" s="111">
        <f>SUM(D24:D26)</f>
        <v>0</v>
      </c>
      <c r="E23" s="112">
        <f>SUM(E24:E26)</f>
        <v>70100693</v>
      </c>
    </row>
    <row r="24" spans="1:5" ht="15.6" thickBot="1" x14ac:dyDescent="0.35">
      <c r="A24" s="113" t="s">
        <v>2289</v>
      </c>
      <c r="B24" s="114" t="s">
        <v>2290</v>
      </c>
      <c r="C24" s="115">
        <v>66134955</v>
      </c>
      <c r="D24" s="115"/>
      <c r="E24" s="116">
        <f>C24+D24</f>
        <v>66134955</v>
      </c>
    </row>
    <row r="25" spans="1:5" ht="15.6" thickBot="1" x14ac:dyDescent="0.35">
      <c r="A25" s="113" t="s">
        <v>2291</v>
      </c>
      <c r="B25" s="114" t="s">
        <v>2292</v>
      </c>
      <c r="C25" s="115">
        <v>26506</v>
      </c>
      <c r="D25" s="115"/>
      <c r="E25" s="116">
        <f>C25+D25</f>
        <v>26506</v>
      </c>
    </row>
    <row r="26" spans="1:5" ht="15.6" thickBot="1" x14ac:dyDescent="0.35">
      <c r="A26" s="113" t="s">
        <v>2293</v>
      </c>
      <c r="B26" s="114" t="s">
        <v>2294</v>
      </c>
      <c r="C26" s="115">
        <v>3939232</v>
      </c>
      <c r="D26" s="115"/>
      <c r="E26" s="116">
        <f>C26+D26</f>
        <v>3939232</v>
      </c>
    </row>
    <row r="27" spans="1:5" ht="31.8" thickBot="1" x14ac:dyDescent="0.35">
      <c r="A27" s="105">
        <v>1.3</v>
      </c>
      <c r="B27" s="117" t="s">
        <v>2295</v>
      </c>
      <c r="C27" s="107">
        <v>0</v>
      </c>
      <c r="D27" s="107">
        <v>0</v>
      </c>
      <c r="E27" s="108">
        <v>0</v>
      </c>
    </row>
    <row r="28" spans="1:5" ht="16.2" thickBot="1" x14ac:dyDescent="0.35">
      <c r="A28" s="105">
        <v>1.4</v>
      </c>
      <c r="B28" s="117" t="s">
        <v>2296</v>
      </c>
      <c r="C28" s="107">
        <v>0</v>
      </c>
      <c r="D28" s="107">
        <v>0</v>
      </c>
      <c r="E28" s="108">
        <v>0</v>
      </c>
    </row>
    <row r="29" spans="1:5" ht="16.2" thickBot="1" x14ac:dyDescent="0.35">
      <c r="A29" s="105">
        <v>1.5</v>
      </c>
      <c r="B29" s="117" t="s">
        <v>2297</v>
      </c>
      <c r="C29" s="107">
        <v>0</v>
      </c>
      <c r="D29" s="107">
        <v>0</v>
      </c>
      <c r="E29" s="108">
        <v>0</v>
      </c>
    </row>
    <row r="30" spans="1:5" ht="16.2" thickBot="1" x14ac:dyDescent="0.35">
      <c r="A30" s="105">
        <v>1.6</v>
      </c>
      <c r="B30" s="117" t="s">
        <v>2298</v>
      </c>
      <c r="C30" s="107">
        <v>0</v>
      </c>
      <c r="D30" s="107">
        <v>0</v>
      </c>
      <c r="E30" s="108">
        <v>0</v>
      </c>
    </row>
    <row r="31" spans="1:5" ht="16.2" thickBot="1" x14ac:dyDescent="0.35">
      <c r="A31" s="105">
        <v>1.7</v>
      </c>
      <c r="B31" s="117" t="s">
        <v>2299</v>
      </c>
      <c r="C31" s="107">
        <f>SUM(C32+C34+C36+C38+C42+C44)</f>
        <v>194047162</v>
      </c>
      <c r="D31" s="107">
        <f>SUM(D32+D34+D36+D38+D42+D44)</f>
        <v>0</v>
      </c>
      <c r="E31" s="108">
        <f>SUM(E32+E34+E36+E38+E42+E44)</f>
        <v>194047162</v>
      </c>
    </row>
    <row r="32" spans="1:5" ht="16.2" thickBot="1" x14ac:dyDescent="0.35">
      <c r="A32" s="109" t="s">
        <v>1729</v>
      </c>
      <c r="B32" s="110" t="s">
        <v>2300</v>
      </c>
      <c r="C32" s="111">
        <f>SUM(C33)</f>
        <v>47989612</v>
      </c>
      <c r="D32" s="111">
        <f>SUM(D33)</f>
        <v>0</v>
      </c>
      <c r="E32" s="112">
        <f>SUM(E33)</f>
        <v>47989612</v>
      </c>
    </row>
    <row r="33" spans="1:5" ht="15.6" thickBot="1" x14ac:dyDescent="0.35">
      <c r="A33" s="113" t="s">
        <v>2301</v>
      </c>
      <c r="B33" s="114" t="s">
        <v>2302</v>
      </c>
      <c r="C33" s="115">
        <v>47989612</v>
      </c>
      <c r="D33" s="115"/>
      <c r="E33" s="116">
        <f>C33+D33</f>
        <v>47989612</v>
      </c>
    </row>
    <row r="34" spans="1:5" ht="16.2" thickBot="1" x14ac:dyDescent="0.35">
      <c r="A34" s="109" t="s">
        <v>1742</v>
      </c>
      <c r="B34" s="110" t="s">
        <v>2303</v>
      </c>
      <c r="C34" s="111">
        <f>SUM(C35)</f>
        <v>79170434</v>
      </c>
      <c r="D34" s="111">
        <f>SUM(D35)</f>
        <v>0</v>
      </c>
      <c r="E34" s="112">
        <f>SUM(E35)</f>
        <v>79170434</v>
      </c>
    </row>
    <row r="35" spans="1:5" ht="15.6" thickBot="1" x14ac:dyDescent="0.35">
      <c r="A35" s="113" t="s">
        <v>2304</v>
      </c>
      <c r="B35" s="114" t="s">
        <v>2305</v>
      </c>
      <c r="C35" s="115">
        <v>79170434</v>
      </c>
      <c r="D35" s="115"/>
      <c r="E35" s="116">
        <f>C35+D35</f>
        <v>79170434</v>
      </c>
    </row>
    <row r="36" spans="1:5" ht="16.2" thickBot="1" x14ac:dyDescent="0.35">
      <c r="A36" s="109" t="s">
        <v>2306</v>
      </c>
      <c r="B36" s="110" t="s">
        <v>2307</v>
      </c>
      <c r="C36" s="111">
        <f>SUM(C37)</f>
        <v>0</v>
      </c>
      <c r="D36" s="111">
        <f>SUM(D37)</f>
        <v>0</v>
      </c>
      <c r="E36" s="112">
        <f>SUM(E37)</f>
        <v>0</v>
      </c>
    </row>
    <row r="37" spans="1:5" ht="15.6" thickBot="1" x14ac:dyDescent="0.35">
      <c r="A37" s="113" t="s">
        <v>2308</v>
      </c>
      <c r="B37" s="114" t="s">
        <v>2309</v>
      </c>
      <c r="C37" s="115">
        <v>0</v>
      </c>
      <c r="D37" s="115"/>
      <c r="E37" s="116">
        <f>C37+D37</f>
        <v>0</v>
      </c>
    </row>
    <row r="38" spans="1:5" ht="16.2" thickBot="1" x14ac:dyDescent="0.35">
      <c r="A38" s="109" t="s">
        <v>2310</v>
      </c>
      <c r="B38" s="110" t="s">
        <v>2311</v>
      </c>
      <c r="C38" s="111">
        <f>SUM(C39:C41)</f>
        <v>34808086</v>
      </c>
      <c r="D38" s="111">
        <f>SUM(D39:D41)</f>
        <v>0</v>
      </c>
      <c r="E38" s="112">
        <f>SUM(E39:E41)</f>
        <v>34808086</v>
      </c>
    </row>
    <row r="39" spans="1:5" ht="15.6" thickBot="1" x14ac:dyDescent="0.35">
      <c r="A39" s="113" t="s">
        <v>2312</v>
      </c>
      <c r="B39" s="114" t="s">
        <v>2313</v>
      </c>
      <c r="C39" s="115">
        <v>34808086</v>
      </c>
      <c r="D39" s="115"/>
      <c r="E39" s="116">
        <f>C39+D39</f>
        <v>34808086</v>
      </c>
    </row>
    <row r="40" spans="1:5" ht="15.6" thickBot="1" x14ac:dyDescent="0.35">
      <c r="A40" s="113" t="s">
        <v>2314</v>
      </c>
      <c r="B40" s="114" t="s">
        <v>2315</v>
      </c>
      <c r="C40" s="115">
        <v>0</v>
      </c>
      <c r="D40" s="115"/>
      <c r="E40" s="116">
        <f>C40+D40</f>
        <v>0</v>
      </c>
    </row>
    <row r="41" spans="1:5" ht="15.6" thickBot="1" x14ac:dyDescent="0.35">
      <c r="A41" s="113" t="s">
        <v>2316</v>
      </c>
      <c r="B41" s="114" t="s">
        <v>2317</v>
      </c>
      <c r="C41" s="115">
        <v>0</v>
      </c>
      <c r="D41" s="115"/>
      <c r="E41" s="116">
        <f>C41+D41</f>
        <v>0</v>
      </c>
    </row>
    <row r="42" spans="1:5" ht="16.2" thickBot="1" x14ac:dyDescent="0.35">
      <c r="A42" s="109" t="s">
        <v>2318</v>
      </c>
      <c r="B42" s="110" t="s">
        <v>2319</v>
      </c>
      <c r="C42" s="111">
        <f>SUM(C43)</f>
        <v>32079030</v>
      </c>
      <c r="D42" s="111">
        <f>SUM(D43)</f>
        <v>0</v>
      </c>
      <c r="E42" s="112">
        <f>SUM(E43)</f>
        <v>32079030</v>
      </c>
    </row>
    <row r="43" spans="1:5" ht="15.6" thickBot="1" x14ac:dyDescent="0.35">
      <c r="A43" s="113" t="s">
        <v>2320</v>
      </c>
      <c r="B43" s="114" t="s">
        <v>2319</v>
      </c>
      <c r="C43" s="115">
        <v>32079030</v>
      </c>
      <c r="D43" s="115"/>
      <c r="E43" s="116">
        <f>C43+D43</f>
        <v>32079030</v>
      </c>
    </row>
    <row r="44" spans="1:5" ht="16.2" thickBot="1" x14ac:dyDescent="0.35">
      <c r="A44" s="109" t="s">
        <v>2321</v>
      </c>
      <c r="B44" s="110" t="s">
        <v>2322</v>
      </c>
      <c r="C44" s="111">
        <f>SUM(C45)</f>
        <v>0</v>
      </c>
      <c r="D44" s="111">
        <f>SUM(D45)</f>
        <v>0</v>
      </c>
      <c r="E44" s="112">
        <f>SUM(E45)</f>
        <v>0</v>
      </c>
    </row>
    <row r="45" spans="1:5" ht="15.6" thickBot="1" x14ac:dyDescent="0.35">
      <c r="A45" s="113" t="s">
        <v>2323</v>
      </c>
      <c r="B45" s="114" t="s">
        <v>2324</v>
      </c>
      <c r="C45" s="115">
        <v>0</v>
      </c>
      <c r="D45" s="115"/>
      <c r="E45" s="116">
        <f>C45+D45</f>
        <v>0</v>
      </c>
    </row>
    <row r="46" spans="1:5" ht="16.2" thickBot="1" x14ac:dyDescent="0.35">
      <c r="A46" s="105">
        <v>1.8</v>
      </c>
      <c r="B46" s="117" t="s">
        <v>2325</v>
      </c>
      <c r="C46" s="107">
        <f>SUM(C47)</f>
        <v>0</v>
      </c>
      <c r="D46" s="107">
        <f>SUM(D47)</f>
        <v>0</v>
      </c>
      <c r="E46" s="108">
        <f>SUM(E47)</f>
        <v>0</v>
      </c>
    </row>
    <row r="47" spans="1:5" ht="16.2" thickBot="1" x14ac:dyDescent="0.35">
      <c r="A47" s="105" t="s">
        <v>2326</v>
      </c>
      <c r="B47" s="117" t="s">
        <v>2327</v>
      </c>
      <c r="C47" s="107">
        <f>SUM(C48:C49)</f>
        <v>0</v>
      </c>
      <c r="D47" s="107">
        <f>SUM(D48:D49)</f>
        <v>0</v>
      </c>
      <c r="E47" s="108">
        <f>SUM(E48:E49)</f>
        <v>0</v>
      </c>
    </row>
    <row r="48" spans="1:5" ht="15.6" thickBot="1" x14ac:dyDescent="0.35">
      <c r="A48" s="113" t="s">
        <v>2328</v>
      </c>
      <c r="B48" s="114" t="s">
        <v>2327</v>
      </c>
      <c r="C48" s="115">
        <v>0</v>
      </c>
      <c r="D48" s="115"/>
      <c r="E48" s="116">
        <f>C48+D48</f>
        <v>0</v>
      </c>
    </row>
    <row r="49" spans="1:5" ht="15.6" thickBot="1" x14ac:dyDescent="0.35">
      <c r="A49" s="113" t="s">
        <v>2329</v>
      </c>
      <c r="B49" s="114" t="s">
        <v>2330</v>
      </c>
      <c r="C49" s="115">
        <v>0</v>
      </c>
      <c r="D49" s="115"/>
      <c r="E49" s="116">
        <f>C49+D49</f>
        <v>0</v>
      </c>
    </row>
    <row r="50" spans="1:5" ht="47.4" thickBot="1" x14ac:dyDescent="0.35">
      <c r="A50" s="105">
        <v>1.9</v>
      </c>
      <c r="B50" s="117" t="s">
        <v>2331</v>
      </c>
      <c r="C50" s="107">
        <v>0</v>
      </c>
      <c r="D50" s="107">
        <v>0</v>
      </c>
      <c r="E50" s="108">
        <v>0</v>
      </c>
    </row>
    <row r="51" spans="1:5" ht="16.2" thickBot="1" x14ac:dyDescent="0.35">
      <c r="A51" s="118">
        <v>2</v>
      </c>
      <c r="B51" s="119" t="s">
        <v>2332</v>
      </c>
      <c r="C51" s="120">
        <f>SUM(C52+C53+C54+C55+C56)</f>
        <v>0</v>
      </c>
      <c r="D51" s="120">
        <f>SUM(D52+D53+D54+D55+D56)</f>
        <v>0</v>
      </c>
      <c r="E51" s="121">
        <f>SUM(E52+E53+E54+E55+E56)</f>
        <v>0</v>
      </c>
    </row>
    <row r="52" spans="1:5" ht="16.2" thickBot="1" x14ac:dyDescent="0.35">
      <c r="A52" s="105">
        <v>2.1</v>
      </c>
      <c r="B52" s="117" t="s">
        <v>2333</v>
      </c>
      <c r="C52" s="107">
        <v>0</v>
      </c>
      <c r="D52" s="107">
        <v>0</v>
      </c>
      <c r="E52" s="108">
        <v>0</v>
      </c>
    </row>
    <row r="53" spans="1:5" ht="16.2" thickBot="1" x14ac:dyDescent="0.35">
      <c r="A53" s="105">
        <v>2.2000000000000002</v>
      </c>
      <c r="B53" s="117" t="s">
        <v>2334</v>
      </c>
      <c r="C53" s="107">
        <v>0</v>
      </c>
      <c r="D53" s="107">
        <v>0</v>
      </c>
      <c r="E53" s="108">
        <v>0</v>
      </c>
    </row>
    <row r="54" spans="1:5" ht="16.2" thickBot="1" x14ac:dyDescent="0.35">
      <c r="A54" s="105">
        <v>2.2999999999999998</v>
      </c>
      <c r="B54" s="117" t="s">
        <v>2335</v>
      </c>
      <c r="C54" s="107">
        <v>0</v>
      </c>
      <c r="D54" s="107">
        <v>0</v>
      </c>
      <c r="E54" s="108">
        <v>0</v>
      </c>
    </row>
    <row r="55" spans="1:5" ht="16.2" thickBot="1" x14ac:dyDescent="0.35">
      <c r="A55" s="105">
        <v>2.4</v>
      </c>
      <c r="B55" s="117" t="s">
        <v>2336</v>
      </c>
      <c r="C55" s="107">
        <v>0</v>
      </c>
      <c r="D55" s="107">
        <v>0</v>
      </c>
      <c r="E55" s="108">
        <v>0</v>
      </c>
    </row>
    <row r="56" spans="1:5" ht="16.2" thickBot="1" x14ac:dyDescent="0.35">
      <c r="A56" s="105">
        <v>2.5</v>
      </c>
      <c r="B56" s="117" t="s">
        <v>2337</v>
      </c>
      <c r="C56" s="107">
        <v>0</v>
      </c>
      <c r="D56" s="107">
        <v>0</v>
      </c>
      <c r="E56" s="108">
        <v>0</v>
      </c>
    </row>
    <row r="57" spans="1:5" ht="16.2" thickBot="1" x14ac:dyDescent="0.35">
      <c r="A57" s="118">
        <v>3</v>
      </c>
      <c r="B57" s="119" t="s">
        <v>2338</v>
      </c>
      <c r="C57" s="120">
        <f>SUM(C58+C61)</f>
        <v>0</v>
      </c>
      <c r="D57" s="120">
        <f>SUM(D58+D61)</f>
        <v>0</v>
      </c>
      <c r="E57" s="121">
        <f>SUM(E58+E61)</f>
        <v>0</v>
      </c>
    </row>
    <row r="58" spans="1:5" ht="16.2" thickBot="1" x14ac:dyDescent="0.35">
      <c r="A58" s="105">
        <v>3.1</v>
      </c>
      <c r="B58" s="117" t="s">
        <v>2339</v>
      </c>
      <c r="C58" s="107">
        <f t="shared" ref="C58:E59" si="1">SUM(C59)</f>
        <v>0</v>
      </c>
      <c r="D58" s="107">
        <f t="shared" si="1"/>
        <v>0</v>
      </c>
      <c r="E58" s="108">
        <f t="shared" si="1"/>
        <v>0</v>
      </c>
    </row>
    <row r="59" spans="1:5" ht="16.2" thickBot="1" x14ac:dyDescent="0.35">
      <c r="A59" s="109" t="s">
        <v>2340</v>
      </c>
      <c r="B59" s="110" t="s">
        <v>2341</v>
      </c>
      <c r="C59" s="111">
        <f t="shared" si="1"/>
        <v>0</v>
      </c>
      <c r="D59" s="111">
        <f t="shared" si="1"/>
        <v>0</v>
      </c>
      <c r="E59" s="112">
        <f t="shared" si="1"/>
        <v>0</v>
      </c>
    </row>
    <row r="60" spans="1:5" ht="15.6" thickBot="1" x14ac:dyDescent="0.35">
      <c r="A60" s="113" t="s">
        <v>2342</v>
      </c>
      <c r="B60" s="114" t="s">
        <v>2343</v>
      </c>
      <c r="C60" s="115">
        <v>0</v>
      </c>
      <c r="D60" s="115"/>
      <c r="E60" s="116">
        <f>C60+D60</f>
        <v>0</v>
      </c>
    </row>
    <row r="61" spans="1:5" ht="47.4" thickBot="1" x14ac:dyDescent="0.35">
      <c r="A61" s="105">
        <v>3.9</v>
      </c>
      <c r="B61" s="117" t="s">
        <v>2344</v>
      </c>
      <c r="C61" s="107">
        <v>0</v>
      </c>
      <c r="D61" s="107">
        <v>0</v>
      </c>
      <c r="E61" s="108">
        <v>0</v>
      </c>
    </row>
    <row r="62" spans="1:5" ht="16.2" thickBot="1" x14ac:dyDescent="0.35">
      <c r="A62" s="118">
        <v>4</v>
      </c>
      <c r="B62" s="119" t="s">
        <v>2345</v>
      </c>
      <c r="C62" s="120">
        <f>SUM(C63+C83+C167+C174+C189)</f>
        <v>1415160915.3699999</v>
      </c>
      <c r="D62" s="120">
        <f>SUM(D63+D83+D167+D174+D189)</f>
        <v>0</v>
      </c>
      <c r="E62" s="121">
        <f>SUM(E63+E83+E167+E174+E189)</f>
        <v>1415160915.3699999</v>
      </c>
    </row>
    <row r="63" spans="1:5" ht="31.8" thickBot="1" x14ac:dyDescent="0.35">
      <c r="A63" s="105">
        <v>4.0999999999999996</v>
      </c>
      <c r="B63" s="117" t="s">
        <v>2346</v>
      </c>
      <c r="C63" s="107">
        <f>SUM(C64+C70+C72+C77)</f>
        <v>28540752</v>
      </c>
      <c r="D63" s="107">
        <f>SUM(D64+D70+D72+D77)</f>
        <v>0</v>
      </c>
      <c r="E63" s="108">
        <f>SUM(E64+E70+E72+E77)</f>
        <v>28540752</v>
      </c>
    </row>
    <row r="64" spans="1:5" ht="16.2" thickBot="1" x14ac:dyDescent="0.35">
      <c r="A64" s="109" t="s">
        <v>2347</v>
      </c>
      <c r="B64" s="110" t="s">
        <v>2348</v>
      </c>
      <c r="C64" s="111">
        <f>SUM(C65:C69)</f>
        <v>23074682</v>
      </c>
      <c r="D64" s="111">
        <f>SUM(D65:D69)</f>
        <v>0</v>
      </c>
      <c r="E64" s="112">
        <f>SUM(E65:E69)</f>
        <v>23074682</v>
      </c>
    </row>
    <row r="65" spans="1:5" ht="15.6" thickBot="1" x14ac:dyDescent="0.35">
      <c r="A65" s="113" t="s">
        <v>2349</v>
      </c>
      <c r="B65" s="114" t="s">
        <v>2350</v>
      </c>
      <c r="C65" s="115">
        <v>86009</v>
      </c>
      <c r="D65" s="115"/>
      <c r="E65" s="116">
        <f>C65+D65</f>
        <v>86009</v>
      </c>
    </row>
    <row r="66" spans="1:5" ht="15.6" thickBot="1" x14ac:dyDescent="0.35">
      <c r="A66" s="113" t="s">
        <v>2351</v>
      </c>
      <c r="B66" s="114" t="s">
        <v>2352</v>
      </c>
      <c r="C66" s="115">
        <v>5405422</v>
      </c>
      <c r="D66" s="115"/>
      <c r="E66" s="116">
        <f>C66+D66</f>
        <v>5405422</v>
      </c>
    </row>
    <row r="67" spans="1:5" ht="15.6" thickBot="1" x14ac:dyDescent="0.35">
      <c r="A67" s="113" t="s">
        <v>2353</v>
      </c>
      <c r="B67" s="114" t="s">
        <v>2354</v>
      </c>
      <c r="C67" s="115">
        <v>17335274</v>
      </c>
      <c r="D67" s="115"/>
      <c r="E67" s="116">
        <f>C67+D67</f>
        <v>17335274</v>
      </c>
    </row>
    <row r="68" spans="1:5" ht="15.6" thickBot="1" x14ac:dyDescent="0.35">
      <c r="A68" s="113" t="s">
        <v>2355</v>
      </c>
      <c r="B68" s="114" t="s">
        <v>2356</v>
      </c>
      <c r="C68" s="115">
        <v>190652</v>
      </c>
      <c r="D68" s="115"/>
      <c r="E68" s="116">
        <f>C68+D68</f>
        <v>190652</v>
      </c>
    </row>
    <row r="69" spans="1:5" ht="15.6" thickBot="1" x14ac:dyDescent="0.35">
      <c r="A69" s="113" t="s">
        <v>2357</v>
      </c>
      <c r="B69" s="114" t="s">
        <v>2358</v>
      </c>
      <c r="C69" s="115">
        <v>57325</v>
      </c>
      <c r="D69" s="115"/>
      <c r="E69" s="116">
        <f>C69+D69</f>
        <v>57325</v>
      </c>
    </row>
    <row r="70" spans="1:5" ht="16.2" thickBot="1" x14ac:dyDescent="0.35">
      <c r="A70" s="109" t="s">
        <v>2359</v>
      </c>
      <c r="B70" s="110" t="s">
        <v>2360</v>
      </c>
      <c r="C70" s="111">
        <f>SUM(C71)</f>
        <v>2775205</v>
      </c>
      <c r="D70" s="111">
        <f>SUM(D71)</f>
        <v>0</v>
      </c>
      <c r="E70" s="112">
        <f>SUM(E71)</f>
        <v>2775205</v>
      </c>
    </row>
    <row r="71" spans="1:5" ht="15.6" thickBot="1" x14ac:dyDescent="0.35">
      <c r="A71" s="113" t="s">
        <v>2361</v>
      </c>
      <c r="B71" s="114" t="s">
        <v>2362</v>
      </c>
      <c r="C71" s="115">
        <v>2775205</v>
      </c>
      <c r="D71" s="115"/>
      <c r="E71" s="116">
        <f>C71+D71</f>
        <v>2775205</v>
      </c>
    </row>
    <row r="72" spans="1:5" ht="16.2" thickBot="1" x14ac:dyDescent="0.35">
      <c r="A72" s="109" t="s">
        <v>2363</v>
      </c>
      <c r="B72" s="110" t="s">
        <v>2364</v>
      </c>
      <c r="C72" s="111">
        <f>SUM(C73:C76)</f>
        <v>2096585</v>
      </c>
      <c r="D72" s="111">
        <f>SUM(D73:D76)</f>
        <v>0</v>
      </c>
      <c r="E72" s="112">
        <f>SUM(E73:E76)</f>
        <v>2096585</v>
      </c>
    </row>
    <row r="73" spans="1:5" ht="15.6" thickBot="1" x14ac:dyDescent="0.35">
      <c r="A73" s="113" t="s">
        <v>2365</v>
      </c>
      <c r="B73" s="114" t="s">
        <v>2366</v>
      </c>
      <c r="C73" s="115">
        <v>588951</v>
      </c>
      <c r="D73" s="115"/>
      <c r="E73" s="116">
        <f>C73+D73</f>
        <v>588951</v>
      </c>
    </row>
    <row r="74" spans="1:5" ht="15.6" thickBot="1" x14ac:dyDescent="0.35">
      <c r="A74" s="113" t="s">
        <v>2367</v>
      </c>
      <c r="B74" s="122" t="s">
        <v>2368</v>
      </c>
      <c r="C74" s="115">
        <v>1422608</v>
      </c>
      <c r="D74" s="115"/>
      <c r="E74" s="116">
        <f>C74+D74</f>
        <v>1422608</v>
      </c>
    </row>
    <row r="75" spans="1:5" ht="15.6" thickBot="1" x14ac:dyDescent="0.35">
      <c r="A75" s="113" t="s">
        <v>2369</v>
      </c>
      <c r="B75" s="114" t="s">
        <v>2370</v>
      </c>
      <c r="C75" s="115">
        <v>0</v>
      </c>
      <c r="D75" s="115"/>
      <c r="E75" s="116">
        <f>C75+D75</f>
        <v>0</v>
      </c>
    </row>
    <row r="76" spans="1:5" ht="15.6" thickBot="1" x14ac:dyDescent="0.35">
      <c r="A76" s="113" t="s">
        <v>2371</v>
      </c>
      <c r="B76" s="114" t="s">
        <v>2372</v>
      </c>
      <c r="C76" s="115">
        <v>85026</v>
      </c>
      <c r="D76" s="115"/>
      <c r="E76" s="116">
        <f>C76+D76</f>
        <v>85026</v>
      </c>
    </row>
    <row r="77" spans="1:5" ht="31.8" thickBot="1" x14ac:dyDescent="0.35">
      <c r="A77" s="109" t="s">
        <v>2373</v>
      </c>
      <c r="B77" s="110" t="s">
        <v>2374</v>
      </c>
      <c r="C77" s="111">
        <f>SUM(C78:C82)</f>
        <v>594280</v>
      </c>
      <c r="D77" s="111">
        <f>SUM(D78:D82)</f>
        <v>0</v>
      </c>
      <c r="E77" s="112">
        <f>SUM(E78:E82)</f>
        <v>594280</v>
      </c>
    </row>
    <row r="78" spans="1:5" ht="15.6" thickBot="1" x14ac:dyDescent="0.35">
      <c r="A78" s="113" t="s">
        <v>2375</v>
      </c>
      <c r="B78" s="114" t="s">
        <v>2376</v>
      </c>
      <c r="C78" s="115">
        <v>594280</v>
      </c>
      <c r="D78" s="115"/>
      <c r="E78" s="116">
        <f>C78+D78</f>
        <v>594280</v>
      </c>
    </row>
    <row r="79" spans="1:5" ht="15.6" thickBot="1" x14ac:dyDescent="0.35">
      <c r="A79" s="113" t="s">
        <v>2377</v>
      </c>
      <c r="B79" s="114" t="s">
        <v>2378</v>
      </c>
      <c r="C79" s="115">
        <v>0</v>
      </c>
      <c r="D79" s="115"/>
      <c r="E79" s="116">
        <f>C79+D79</f>
        <v>0</v>
      </c>
    </row>
    <row r="80" spans="1:5" ht="15.6" thickBot="1" x14ac:dyDescent="0.35">
      <c r="A80" s="113" t="s">
        <v>2379</v>
      </c>
      <c r="B80" s="114" t="s">
        <v>2380</v>
      </c>
      <c r="C80" s="115">
        <v>0</v>
      </c>
      <c r="D80" s="115"/>
      <c r="E80" s="116">
        <f>C80+D80</f>
        <v>0</v>
      </c>
    </row>
    <row r="81" spans="1:5" ht="15.6" thickBot="1" x14ac:dyDescent="0.35">
      <c r="A81" s="113" t="s">
        <v>2381</v>
      </c>
      <c r="B81" s="114" t="s">
        <v>2382</v>
      </c>
      <c r="C81" s="115">
        <v>0</v>
      </c>
      <c r="D81" s="115"/>
      <c r="E81" s="116">
        <f>C81+D81</f>
        <v>0</v>
      </c>
    </row>
    <row r="82" spans="1:5" ht="15.6" thickBot="1" x14ac:dyDescent="0.35">
      <c r="A82" s="113" t="s">
        <v>2383</v>
      </c>
      <c r="B82" s="114" t="s">
        <v>2384</v>
      </c>
      <c r="C82" s="115">
        <v>0</v>
      </c>
      <c r="D82" s="115"/>
      <c r="E82" s="116">
        <f>C82+D82</f>
        <v>0</v>
      </c>
    </row>
    <row r="83" spans="1:5" ht="16.2" thickBot="1" x14ac:dyDescent="0.35">
      <c r="A83" s="105">
        <v>4.3</v>
      </c>
      <c r="B83" s="117" t="s">
        <v>2385</v>
      </c>
      <c r="C83" s="107">
        <f>SUM(C84+C89+C93+C101+C106+C112+C116+C120+C125+C132+C142+C151+C155+C160)</f>
        <v>1283108733.3699999</v>
      </c>
      <c r="D83" s="107">
        <f>SUM(D84+D89+D93+D101+D106+D112+D116+D120+D125+D132+D142+D151+D155+D160)</f>
        <v>0</v>
      </c>
      <c r="E83" s="108">
        <f>SUM(E84+E89+E93+E101+E106+E112+E116+E120+E125+E132+E142+E151+E155+E160)</f>
        <v>1283108733.3699999</v>
      </c>
    </row>
    <row r="84" spans="1:5" ht="16.2" thickBot="1" x14ac:dyDescent="0.35">
      <c r="A84" s="109" t="s">
        <v>2386</v>
      </c>
      <c r="B84" s="110" t="s">
        <v>2387</v>
      </c>
      <c r="C84" s="111">
        <f>SUM(C85:C88)</f>
        <v>83298485.879999995</v>
      </c>
      <c r="D84" s="111">
        <f>SUM(D85:D88)</f>
        <v>0</v>
      </c>
      <c r="E84" s="112">
        <f>SUM(E85:E88)</f>
        <v>83298485.879999995</v>
      </c>
    </row>
    <row r="85" spans="1:5" ht="15.6" thickBot="1" x14ac:dyDescent="0.35">
      <c r="A85" s="113" t="s">
        <v>2388</v>
      </c>
      <c r="B85" s="114" t="s">
        <v>2389</v>
      </c>
      <c r="C85" s="115">
        <v>58603704.879999995</v>
      </c>
      <c r="D85" s="115"/>
      <c r="E85" s="116">
        <f>C85+D85</f>
        <v>58603704.879999995</v>
      </c>
    </row>
    <row r="86" spans="1:5" ht="15.6" thickBot="1" x14ac:dyDescent="0.35">
      <c r="A86" s="113" t="s">
        <v>2390</v>
      </c>
      <c r="B86" s="114" t="s">
        <v>2391</v>
      </c>
      <c r="C86" s="115">
        <v>11939195</v>
      </c>
      <c r="D86" s="115"/>
      <c r="E86" s="116">
        <f>C86+D86</f>
        <v>11939195</v>
      </c>
    </row>
    <row r="87" spans="1:5" ht="30.6" thickBot="1" x14ac:dyDescent="0.35">
      <c r="A87" s="113" t="s">
        <v>2392</v>
      </c>
      <c r="B87" s="114" t="s">
        <v>2393</v>
      </c>
      <c r="C87" s="115">
        <v>5193146</v>
      </c>
      <c r="D87" s="115"/>
      <c r="E87" s="116">
        <f>C87+D87</f>
        <v>5193146</v>
      </c>
    </row>
    <row r="88" spans="1:5" ht="15.6" thickBot="1" x14ac:dyDescent="0.35">
      <c r="A88" s="113" t="s">
        <v>2394</v>
      </c>
      <c r="B88" s="114" t="s">
        <v>2395</v>
      </c>
      <c r="C88" s="115">
        <v>7562440</v>
      </c>
      <c r="D88" s="115"/>
      <c r="E88" s="116">
        <f>C88+D88</f>
        <v>7562440</v>
      </c>
    </row>
    <row r="89" spans="1:5" ht="16.2" thickBot="1" x14ac:dyDescent="0.35">
      <c r="A89" s="109" t="s">
        <v>2396</v>
      </c>
      <c r="B89" s="110" t="s">
        <v>2397</v>
      </c>
      <c r="C89" s="111">
        <f>SUM(C90:C92)</f>
        <v>41944017</v>
      </c>
      <c r="D89" s="111">
        <f>SUM(D90:D92)</f>
        <v>0</v>
      </c>
      <c r="E89" s="112">
        <f>SUM(E90:E92)</f>
        <v>41944017</v>
      </c>
    </row>
    <row r="90" spans="1:5" ht="15.6" thickBot="1" x14ac:dyDescent="0.35">
      <c r="A90" s="113" t="s">
        <v>2398</v>
      </c>
      <c r="B90" s="114" t="s">
        <v>2399</v>
      </c>
      <c r="C90" s="115">
        <v>34325340</v>
      </c>
      <c r="D90" s="115"/>
      <c r="E90" s="116">
        <f>C90+D90</f>
        <v>34325340</v>
      </c>
    </row>
    <row r="91" spans="1:5" ht="15.6" thickBot="1" x14ac:dyDescent="0.35">
      <c r="A91" s="113" t="s">
        <v>2400</v>
      </c>
      <c r="B91" s="114" t="s">
        <v>2401</v>
      </c>
      <c r="C91" s="115">
        <v>7618677</v>
      </c>
      <c r="D91" s="115"/>
      <c r="E91" s="116">
        <f>C91+D91</f>
        <v>7618677</v>
      </c>
    </row>
    <row r="92" spans="1:5" ht="15.6" thickBot="1" x14ac:dyDescent="0.35">
      <c r="A92" s="113" t="s">
        <v>2402</v>
      </c>
      <c r="B92" s="114" t="s">
        <v>2403</v>
      </c>
      <c r="C92" s="115">
        <v>0</v>
      </c>
      <c r="D92" s="115"/>
      <c r="E92" s="116">
        <f>C92+D92</f>
        <v>0</v>
      </c>
    </row>
    <row r="93" spans="1:5" ht="31.8" thickBot="1" x14ac:dyDescent="0.35">
      <c r="A93" s="109" t="s">
        <v>2404</v>
      </c>
      <c r="B93" s="110" t="s">
        <v>2405</v>
      </c>
      <c r="C93" s="111">
        <f>SUM(C94:C100)</f>
        <v>142463853</v>
      </c>
      <c r="D93" s="111">
        <f>SUM(D94:D100)</f>
        <v>0</v>
      </c>
      <c r="E93" s="112">
        <f>SUM(E94:E100)</f>
        <v>142463853</v>
      </c>
    </row>
    <row r="94" spans="1:5" ht="15.6" thickBot="1" x14ac:dyDescent="0.35">
      <c r="A94" s="113" t="s">
        <v>2406</v>
      </c>
      <c r="B94" s="114" t="s">
        <v>2407</v>
      </c>
      <c r="C94" s="115">
        <v>108234411</v>
      </c>
      <c r="D94" s="115"/>
      <c r="E94" s="116">
        <f t="shared" ref="E94:E100" si="2">C94+D94</f>
        <v>108234411</v>
      </c>
    </row>
    <row r="95" spans="1:5" ht="15.6" thickBot="1" x14ac:dyDescent="0.35">
      <c r="A95" s="113" t="s">
        <v>2408</v>
      </c>
      <c r="B95" s="114" t="s">
        <v>2409</v>
      </c>
      <c r="C95" s="115">
        <v>1329963</v>
      </c>
      <c r="D95" s="115"/>
      <c r="E95" s="116">
        <f t="shared" si="2"/>
        <v>1329963</v>
      </c>
    </row>
    <row r="96" spans="1:5" ht="15.6" thickBot="1" x14ac:dyDescent="0.35">
      <c r="A96" s="113" t="s">
        <v>2410</v>
      </c>
      <c r="B96" s="114" t="s">
        <v>2411</v>
      </c>
      <c r="C96" s="115">
        <v>229412</v>
      </c>
      <c r="D96" s="115"/>
      <c r="E96" s="116">
        <f>C96+D96</f>
        <v>229412</v>
      </c>
    </row>
    <row r="97" spans="1:5" ht="15.6" thickBot="1" x14ac:dyDescent="0.35">
      <c r="A97" s="113" t="s">
        <v>2412</v>
      </c>
      <c r="B97" s="114" t="s">
        <v>2413</v>
      </c>
      <c r="C97" s="115">
        <v>0</v>
      </c>
      <c r="D97" s="115"/>
      <c r="E97" s="116">
        <f t="shared" si="2"/>
        <v>0</v>
      </c>
    </row>
    <row r="98" spans="1:5" ht="15.6" thickBot="1" x14ac:dyDescent="0.35">
      <c r="A98" s="113" t="s">
        <v>2414</v>
      </c>
      <c r="B98" s="114" t="s">
        <v>2415</v>
      </c>
      <c r="C98" s="115">
        <v>0</v>
      </c>
      <c r="D98" s="115"/>
      <c r="E98" s="116">
        <f t="shared" si="2"/>
        <v>0</v>
      </c>
    </row>
    <row r="99" spans="1:5" ht="15.6" thickBot="1" x14ac:dyDescent="0.35">
      <c r="A99" s="113" t="s">
        <v>2416</v>
      </c>
      <c r="B99" s="114" t="s">
        <v>2417</v>
      </c>
      <c r="C99" s="115">
        <v>10261505</v>
      </c>
      <c r="D99" s="115"/>
      <c r="E99" s="116">
        <f t="shared" si="2"/>
        <v>10261505</v>
      </c>
    </row>
    <row r="100" spans="1:5" ht="15.6" thickBot="1" x14ac:dyDescent="0.35">
      <c r="A100" s="113" t="s">
        <v>2418</v>
      </c>
      <c r="B100" s="114" t="s">
        <v>2419</v>
      </c>
      <c r="C100" s="115">
        <v>22408562</v>
      </c>
      <c r="D100" s="115"/>
      <c r="E100" s="116">
        <f t="shared" si="2"/>
        <v>22408562</v>
      </c>
    </row>
    <row r="101" spans="1:5" ht="16.2" thickBot="1" x14ac:dyDescent="0.35">
      <c r="A101" s="109" t="s">
        <v>2420</v>
      </c>
      <c r="B101" s="110" t="s">
        <v>2421</v>
      </c>
      <c r="C101" s="111">
        <f>SUM(C102:C105)</f>
        <v>1329301</v>
      </c>
      <c r="D101" s="111">
        <f>SUM(D102:D105)</f>
        <v>0</v>
      </c>
      <c r="E101" s="112">
        <f>SUM(E102:E105)</f>
        <v>1329301</v>
      </c>
    </row>
    <row r="102" spans="1:5" ht="15.6" thickBot="1" x14ac:dyDescent="0.35">
      <c r="A102" s="113" t="s">
        <v>2422</v>
      </c>
      <c r="B102" s="114" t="s">
        <v>2423</v>
      </c>
      <c r="C102" s="115">
        <v>1039562</v>
      </c>
      <c r="D102" s="115"/>
      <c r="E102" s="116">
        <f>C102+D102</f>
        <v>1039562</v>
      </c>
    </row>
    <row r="103" spans="1:5" ht="15.6" thickBot="1" x14ac:dyDescent="0.35">
      <c r="A103" s="113" t="s">
        <v>2424</v>
      </c>
      <c r="B103" s="114" t="s">
        <v>2425</v>
      </c>
      <c r="C103" s="115">
        <v>289739</v>
      </c>
      <c r="D103" s="115"/>
      <c r="E103" s="116">
        <f>C103+D103</f>
        <v>289739</v>
      </c>
    </row>
    <row r="104" spans="1:5" ht="15.6" thickBot="1" x14ac:dyDescent="0.35">
      <c r="A104" s="113" t="s">
        <v>2426</v>
      </c>
      <c r="B104" s="114" t="s">
        <v>2427</v>
      </c>
      <c r="C104" s="115">
        <v>0</v>
      </c>
      <c r="D104" s="115"/>
      <c r="E104" s="116">
        <f>C104+D104</f>
        <v>0</v>
      </c>
    </row>
    <row r="105" spans="1:5" ht="15.6" thickBot="1" x14ac:dyDescent="0.35">
      <c r="A105" s="113" t="s">
        <v>2428</v>
      </c>
      <c r="B105" s="114" t="s">
        <v>2429</v>
      </c>
      <c r="C105" s="115">
        <v>0</v>
      </c>
      <c r="D105" s="115"/>
      <c r="E105" s="116">
        <f>C105+D105</f>
        <v>0</v>
      </c>
    </row>
    <row r="106" spans="1:5" ht="16.2" thickBot="1" x14ac:dyDescent="0.35">
      <c r="A106" s="109" t="s">
        <v>2430</v>
      </c>
      <c r="B106" s="110" t="s">
        <v>2431</v>
      </c>
      <c r="C106" s="111">
        <f>SUM(C107:C111)</f>
        <v>81806363</v>
      </c>
      <c r="D106" s="111">
        <f>SUM(D107:D111)</f>
        <v>0</v>
      </c>
      <c r="E106" s="112">
        <f>SUM(E107:E111)</f>
        <v>81806363</v>
      </c>
    </row>
    <row r="107" spans="1:5" ht="15.6" thickBot="1" x14ac:dyDescent="0.35">
      <c r="A107" s="113" t="s">
        <v>2432</v>
      </c>
      <c r="B107" s="114" t="s">
        <v>2433</v>
      </c>
      <c r="C107" s="115">
        <v>2262963</v>
      </c>
      <c r="D107" s="115"/>
      <c r="E107" s="116">
        <f>C107+D107</f>
        <v>2262963</v>
      </c>
    </row>
    <row r="108" spans="1:5" ht="15.6" thickBot="1" x14ac:dyDescent="0.35">
      <c r="A108" s="113" t="s">
        <v>2434</v>
      </c>
      <c r="B108" s="114" t="s">
        <v>2435</v>
      </c>
      <c r="C108" s="115">
        <v>74591235</v>
      </c>
      <c r="D108" s="115"/>
      <c r="E108" s="116">
        <f>C108+D108</f>
        <v>74591235</v>
      </c>
    </row>
    <row r="109" spans="1:5" ht="15.6" thickBot="1" x14ac:dyDescent="0.35">
      <c r="A109" s="113" t="s">
        <v>2436</v>
      </c>
      <c r="B109" s="114" t="s">
        <v>2437</v>
      </c>
      <c r="C109" s="115">
        <v>0</v>
      </c>
      <c r="D109" s="115"/>
      <c r="E109" s="116">
        <f>C109+D109</f>
        <v>0</v>
      </c>
    </row>
    <row r="110" spans="1:5" ht="15.6" thickBot="1" x14ac:dyDescent="0.35">
      <c r="A110" s="113" t="s">
        <v>2438</v>
      </c>
      <c r="B110" s="114" t="s">
        <v>2439</v>
      </c>
      <c r="C110" s="115">
        <v>3648246</v>
      </c>
      <c r="D110" s="115"/>
      <c r="E110" s="116">
        <f>C110+D110</f>
        <v>3648246</v>
      </c>
    </row>
    <row r="111" spans="1:5" ht="15.6" thickBot="1" x14ac:dyDescent="0.35">
      <c r="A111" s="113" t="s">
        <v>2440</v>
      </c>
      <c r="B111" s="114" t="s">
        <v>2441</v>
      </c>
      <c r="C111" s="115">
        <v>1303919</v>
      </c>
      <c r="D111" s="115"/>
      <c r="E111" s="116">
        <f>C111+D111</f>
        <v>1303919</v>
      </c>
    </row>
    <row r="112" spans="1:5" ht="16.2" thickBot="1" x14ac:dyDescent="0.35">
      <c r="A112" s="109" t="s">
        <v>2442</v>
      </c>
      <c r="B112" s="110" t="s">
        <v>2443</v>
      </c>
      <c r="C112" s="111">
        <f>SUM(C113:C115)</f>
        <v>38839</v>
      </c>
      <c r="D112" s="111">
        <f>SUM(D113:D115)</f>
        <v>0</v>
      </c>
      <c r="E112" s="112">
        <f>SUM(E113:E115)</f>
        <v>38839</v>
      </c>
    </row>
    <row r="113" spans="1:5" ht="15.6" thickBot="1" x14ac:dyDescent="0.35">
      <c r="A113" s="113" t="s">
        <v>2444</v>
      </c>
      <c r="B113" s="114" t="s">
        <v>2445</v>
      </c>
      <c r="C113" s="115">
        <v>0</v>
      </c>
      <c r="D113" s="115"/>
      <c r="E113" s="116">
        <f>C113+D113</f>
        <v>0</v>
      </c>
    </row>
    <row r="114" spans="1:5" ht="15.6" thickBot="1" x14ac:dyDescent="0.35">
      <c r="A114" s="113" t="s">
        <v>2446</v>
      </c>
      <c r="B114" s="114" t="s">
        <v>2447</v>
      </c>
      <c r="C114" s="115">
        <v>38839</v>
      </c>
      <c r="D114" s="115"/>
      <c r="E114" s="116">
        <f>C114+D114</f>
        <v>38839</v>
      </c>
    </row>
    <row r="115" spans="1:5" ht="15.6" thickBot="1" x14ac:dyDescent="0.35">
      <c r="A115" s="113" t="s">
        <v>2448</v>
      </c>
      <c r="B115" s="114" t="s">
        <v>2449</v>
      </c>
      <c r="C115" s="115">
        <v>0</v>
      </c>
      <c r="D115" s="115"/>
      <c r="E115" s="116">
        <f>C115+D115</f>
        <v>0</v>
      </c>
    </row>
    <row r="116" spans="1:5" ht="16.2" thickBot="1" x14ac:dyDescent="0.35">
      <c r="A116" s="109" t="s">
        <v>2450</v>
      </c>
      <c r="B116" s="110" t="s">
        <v>2451</v>
      </c>
      <c r="C116" s="111">
        <f>SUM(C117:C119)</f>
        <v>0</v>
      </c>
      <c r="D116" s="111">
        <f>SUM(D117:D119)</f>
        <v>0</v>
      </c>
      <c r="E116" s="112">
        <f>SUM(E117:E119)</f>
        <v>0</v>
      </c>
    </row>
    <row r="117" spans="1:5" ht="30.6" thickBot="1" x14ac:dyDescent="0.35">
      <c r="A117" s="113" t="s">
        <v>2452</v>
      </c>
      <c r="B117" s="114" t="s">
        <v>2453</v>
      </c>
      <c r="C117" s="115">
        <v>0</v>
      </c>
      <c r="D117" s="115"/>
      <c r="E117" s="116">
        <f>C117+D117</f>
        <v>0</v>
      </c>
    </row>
    <row r="118" spans="1:5" ht="30.6" thickBot="1" x14ac:dyDescent="0.35">
      <c r="A118" s="113" t="s">
        <v>2454</v>
      </c>
      <c r="B118" s="114" t="s">
        <v>2455</v>
      </c>
      <c r="C118" s="115">
        <v>0</v>
      </c>
      <c r="D118" s="115"/>
      <c r="E118" s="116">
        <f>C118+D118</f>
        <v>0</v>
      </c>
    </row>
    <row r="119" spans="1:5" ht="30.6" thickBot="1" x14ac:dyDescent="0.35">
      <c r="A119" s="113" t="s">
        <v>2456</v>
      </c>
      <c r="B119" s="114" t="s">
        <v>2457</v>
      </c>
      <c r="C119" s="115">
        <v>0</v>
      </c>
      <c r="D119" s="115"/>
      <c r="E119" s="116">
        <f>C119+D119</f>
        <v>0</v>
      </c>
    </row>
    <row r="120" spans="1:5" ht="16.2" thickBot="1" x14ac:dyDescent="0.35">
      <c r="A120" s="109" t="s">
        <v>2458</v>
      </c>
      <c r="B120" s="110" t="s">
        <v>2459</v>
      </c>
      <c r="C120" s="111">
        <f>SUM(C121:C124)</f>
        <v>120256</v>
      </c>
      <c r="D120" s="111">
        <f>SUM(D121:D124)</f>
        <v>0</v>
      </c>
      <c r="E120" s="112">
        <f>SUM(E121:E124)</f>
        <v>120256</v>
      </c>
    </row>
    <row r="121" spans="1:5" ht="15.6" thickBot="1" x14ac:dyDescent="0.35">
      <c r="A121" s="113" t="s">
        <v>2460</v>
      </c>
      <c r="B121" s="114" t="s">
        <v>2461</v>
      </c>
      <c r="C121" s="115">
        <v>114239</v>
      </c>
      <c r="D121" s="115"/>
      <c r="E121" s="116">
        <f>C121+D121</f>
        <v>114239</v>
      </c>
    </row>
    <row r="122" spans="1:5" ht="15.6" thickBot="1" x14ac:dyDescent="0.35">
      <c r="A122" s="113" t="s">
        <v>2462</v>
      </c>
      <c r="B122" s="114" t="s">
        <v>2463</v>
      </c>
      <c r="C122" s="115">
        <v>916</v>
      </c>
      <c r="D122" s="115"/>
      <c r="E122" s="116">
        <f>C122+D122</f>
        <v>916</v>
      </c>
    </row>
    <row r="123" spans="1:5" ht="15.6" thickBot="1" x14ac:dyDescent="0.35">
      <c r="A123" s="113" t="s">
        <v>2464</v>
      </c>
      <c r="B123" s="114" t="s">
        <v>2465</v>
      </c>
      <c r="C123" s="115">
        <v>0</v>
      </c>
      <c r="D123" s="115"/>
      <c r="E123" s="116">
        <f>C123+D123</f>
        <v>0</v>
      </c>
    </row>
    <row r="124" spans="1:5" ht="15.6" thickBot="1" x14ac:dyDescent="0.35">
      <c r="A124" s="113" t="s">
        <v>2466</v>
      </c>
      <c r="B124" s="114" t="s">
        <v>2467</v>
      </c>
      <c r="C124" s="115">
        <v>5101</v>
      </c>
      <c r="D124" s="115"/>
      <c r="E124" s="116">
        <f>C124+D124</f>
        <v>5101</v>
      </c>
    </row>
    <row r="125" spans="1:5" ht="31.8" thickBot="1" x14ac:dyDescent="0.35">
      <c r="A125" s="109" t="s">
        <v>2468</v>
      </c>
      <c r="B125" s="110" t="s">
        <v>2469</v>
      </c>
      <c r="C125" s="111">
        <f>SUM(C126:C131)</f>
        <v>23806640</v>
      </c>
      <c r="D125" s="111">
        <f>SUM(D126:D131)</f>
        <v>0</v>
      </c>
      <c r="E125" s="112">
        <f>SUM(E126:E131)</f>
        <v>23806640</v>
      </c>
    </row>
    <row r="126" spans="1:5" ht="15.6" thickBot="1" x14ac:dyDescent="0.35">
      <c r="A126" s="113" t="s">
        <v>2470</v>
      </c>
      <c r="B126" s="114" t="s">
        <v>2471</v>
      </c>
      <c r="C126" s="115">
        <v>168507</v>
      </c>
      <c r="D126" s="115"/>
      <c r="E126" s="116">
        <f t="shared" ref="E126:E131" si="3">C126+D126</f>
        <v>168507</v>
      </c>
    </row>
    <row r="127" spans="1:5" ht="15.6" thickBot="1" x14ac:dyDescent="0.35">
      <c r="A127" s="113" t="s">
        <v>2472</v>
      </c>
      <c r="B127" s="114" t="s">
        <v>2473</v>
      </c>
      <c r="C127" s="115">
        <v>0</v>
      </c>
      <c r="D127" s="115"/>
      <c r="E127" s="116">
        <f t="shared" si="3"/>
        <v>0</v>
      </c>
    </row>
    <row r="128" spans="1:5" ht="15.6" thickBot="1" x14ac:dyDescent="0.35">
      <c r="A128" s="113" t="s">
        <v>2474</v>
      </c>
      <c r="B128" s="114" t="s">
        <v>2475</v>
      </c>
      <c r="C128" s="115">
        <v>0</v>
      </c>
      <c r="D128" s="115"/>
      <c r="E128" s="116">
        <f t="shared" si="3"/>
        <v>0</v>
      </c>
    </row>
    <row r="129" spans="1:5" ht="15.6" thickBot="1" x14ac:dyDescent="0.35">
      <c r="A129" s="113" t="s">
        <v>2476</v>
      </c>
      <c r="B129" s="114" t="s">
        <v>2477</v>
      </c>
      <c r="C129" s="115">
        <v>0</v>
      </c>
      <c r="D129" s="115"/>
      <c r="E129" s="116">
        <f t="shared" si="3"/>
        <v>0</v>
      </c>
    </row>
    <row r="130" spans="1:5" ht="15.6" thickBot="1" x14ac:dyDescent="0.35">
      <c r="A130" s="113" t="s">
        <v>2478</v>
      </c>
      <c r="B130" s="114" t="s">
        <v>2479</v>
      </c>
      <c r="C130" s="115">
        <v>40878</v>
      </c>
      <c r="D130" s="115"/>
      <c r="E130" s="116">
        <f t="shared" si="3"/>
        <v>40878</v>
      </c>
    </row>
    <row r="131" spans="1:5" ht="15.6" thickBot="1" x14ac:dyDescent="0.35">
      <c r="A131" s="113" t="s">
        <v>2480</v>
      </c>
      <c r="B131" s="114" t="s">
        <v>2429</v>
      </c>
      <c r="C131" s="115">
        <v>23597255</v>
      </c>
      <c r="D131" s="115"/>
      <c r="E131" s="116">
        <f t="shared" si="3"/>
        <v>23597255</v>
      </c>
    </row>
    <row r="132" spans="1:5" ht="16.2" thickBot="1" x14ac:dyDescent="0.35">
      <c r="A132" s="109" t="s">
        <v>2481</v>
      </c>
      <c r="B132" s="110" t="s">
        <v>2482</v>
      </c>
      <c r="C132" s="111">
        <f>SUM(C133:C141)</f>
        <v>858057539.49000001</v>
      </c>
      <c r="D132" s="111">
        <f>SUM(D133:D141)</f>
        <v>0</v>
      </c>
      <c r="E132" s="112">
        <f>SUM(E133:E141)</f>
        <v>858057539.49000001</v>
      </c>
    </row>
    <row r="133" spans="1:5" ht="15.6" thickBot="1" x14ac:dyDescent="0.35">
      <c r="A133" s="113" t="s">
        <v>2483</v>
      </c>
      <c r="B133" s="114" t="s">
        <v>2484</v>
      </c>
      <c r="C133" s="115">
        <v>359470264.49000001</v>
      </c>
      <c r="D133" s="115"/>
      <c r="E133" s="116">
        <f t="shared" ref="E133:E141" si="4">C133+D133</f>
        <v>359470264.49000001</v>
      </c>
    </row>
    <row r="134" spans="1:5" ht="15.6" thickBot="1" x14ac:dyDescent="0.35">
      <c r="A134" s="113" t="s">
        <v>2485</v>
      </c>
      <c r="B134" s="114" t="s">
        <v>2486</v>
      </c>
      <c r="C134" s="115">
        <v>74911392</v>
      </c>
      <c r="D134" s="115"/>
      <c r="E134" s="116">
        <f t="shared" si="4"/>
        <v>74911392</v>
      </c>
    </row>
    <row r="135" spans="1:5" ht="15.6" thickBot="1" x14ac:dyDescent="0.35">
      <c r="A135" s="113" t="s">
        <v>2487</v>
      </c>
      <c r="B135" s="114" t="s">
        <v>2488</v>
      </c>
      <c r="C135" s="115">
        <v>49623584</v>
      </c>
      <c r="D135" s="115"/>
      <c r="E135" s="116">
        <f t="shared" si="4"/>
        <v>49623584</v>
      </c>
    </row>
    <row r="136" spans="1:5" ht="15.6" thickBot="1" x14ac:dyDescent="0.35">
      <c r="A136" s="113" t="s">
        <v>2489</v>
      </c>
      <c r="B136" s="114" t="s">
        <v>2490</v>
      </c>
      <c r="C136" s="115">
        <v>14418692</v>
      </c>
      <c r="D136" s="115"/>
      <c r="E136" s="116">
        <f t="shared" si="4"/>
        <v>14418692</v>
      </c>
    </row>
    <row r="137" spans="1:5" ht="15.6" thickBot="1" x14ac:dyDescent="0.35">
      <c r="A137" s="113" t="s">
        <v>2491</v>
      </c>
      <c r="B137" s="114" t="s">
        <v>2492</v>
      </c>
      <c r="C137" s="115">
        <v>114104877</v>
      </c>
      <c r="D137" s="115"/>
      <c r="E137" s="116">
        <f t="shared" si="4"/>
        <v>114104877</v>
      </c>
    </row>
    <row r="138" spans="1:5" ht="15.6" thickBot="1" x14ac:dyDescent="0.35">
      <c r="A138" s="113" t="s">
        <v>2493</v>
      </c>
      <c r="B138" s="114" t="s">
        <v>2494</v>
      </c>
      <c r="C138" s="115">
        <v>22797876</v>
      </c>
      <c r="D138" s="115"/>
      <c r="E138" s="116">
        <f t="shared" si="4"/>
        <v>22797876</v>
      </c>
    </row>
    <row r="139" spans="1:5" ht="15.6" thickBot="1" x14ac:dyDescent="0.35">
      <c r="A139" s="113" t="s">
        <v>2495</v>
      </c>
      <c r="B139" s="114" t="s">
        <v>2496</v>
      </c>
      <c r="C139" s="115">
        <v>217202059</v>
      </c>
      <c r="D139" s="115"/>
      <c r="E139" s="116">
        <f t="shared" si="4"/>
        <v>217202059</v>
      </c>
    </row>
    <row r="140" spans="1:5" ht="15.6" thickBot="1" x14ac:dyDescent="0.35">
      <c r="A140" s="113" t="s">
        <v>2497</v>
      </c>
      <c r="B140" s="114" t="s">
        <v>2498</v>
      </c>
      <c r="C140" s="115">
        <v>5355700</v>
      </c>
      <c r="D140" s="115"/>
      <c r="E140" s="116">
        <f t="shared" si="4"/>
        <v>5355700</v>
      </c>
    </row>
    <row r="141" spans="1:5" ht="15.6" thickBot="1" x14ac:dyDescent="0.35">
      <c r="A141" s="113" t="s">
        <v>2499</v>
      </c>
      <c r="B141" s="114" t="s">
        <v>2500</v>
      </c>
      <c r="C141" s="115">
        <v>173095</v>
      </c>
      <c r="D141" s="115"/>
      <c r="E141" s="116">
        <f t="shared" si="4"/>
        <v>173095</v>
      </c>
    </row>
    <row r="142" spans="1:5" ht="16.2" thickBot="1" x14ac:dyDescent="0.35">
      <c r="A142" s="109" t="s">
        <v>2501</v>
      </c>
      <c r="B142" s="110" t="s">
        <v>2502</v>
      </c>
      <c r="C142" s="111">
        <f>SUM(C143:C150)</f>
        <v>1917605</v>
      </c>
      <c r="D142" s="111">
        <f>SUM(D143:D150)</f>
        <v>0</v>
      </c>
      <c r="E142" s="112">
        <f>SUM(E143:E150)</f>
        <v>1917605</v>
      </c>
    </row>
    <row r="143" spans="1:5" ht="15.6" thickBot="1" x14ac:dyDescent="0.35">
      <c r="A143" s="113" t="s">
        <v>2503</v>
      </c>
      <c r="B143" s="114" t="s">
        <v>2504</v>
      </c>
      <c r="C143" s="115">
        <v>260690</v>
      </c>
      <c r="D143" s="115"/>
      <c r="E143" s="116">
        <f t="shared" ref="E143:E150" si="5">C143+D143</f>
        <v>260690</v>
      </c>
    </row>
    <row r="144" spans="1:5" ht="15.6" thickBot="1" x14ac:dyDescent="0.35">
      <c r="A144" s="113" t="s">
        <v>2505</v>
      </c>
      <c r="B144" s="114" t="s">
        <v>2506</v>
      </c>
      <c r="C144" s="115">
        <v>15</v>
      </c>
      <c r="D144" s="115"/>
      <c r="E144" s="116">
        <f t="shared" si="5"/>
        <v>15</v>
      </c>
    </row>
    <row r="145" spans="1:5" ht="15.6" thickBot="1" x14ac:dyDescent="0.35">
      <c r="A145" s="113" t="s">
        <v>2507</v>
      </c>
      <c r="B145" s="114" t="s">
        <v>2508</v>
      </c>
      <c r="C145" s="115">
        <v>0</v>
      </c>
      <c r="D145" s="115"/>
      <c r="E145" s="116">
        <f t="shared" si="5"/>
        <v>0</v>
      </c>
    </row>
    <row r="146" spans="1:5" ht="15.6" thickBot="1" x14ac:dyDescent="0.35">
      <c r="A146" s="113" t="s">
        <v>2509</v>
      </c>
      <c r="B146" s="114" t="s">
        <v>2510</v>
      </c>
      <c r="C146" s="115">
        <v>0</v>
      </c>
      <c r="D146" s="115"/>
      <c r="E146" s="116">
        <f t="shared" si="5"/>
        <v>0</v>
      </c>
    </row>
    <row r="147" spans="1:5" ht="15.6" thickBot="1" x14ac:dyDescent="0.35">
      <c r="A147" s="113" t="s">
        <v>2511</v>
      </c>
      <c r="B147" s="114" t="s">
        <v>2512</v>
      </c>
      <c r="C147" s="115">
        <v>0</v>
      </c>
      <c r="D147" s="115"/>
      <c r="E147" s="116">
        <f t="shared" si="5"/>
        <v>0</v>
      </c>
    </row>
    <row r="148" spans="1:5" ht="15.6" thickBot="1" x14ac:dyDescent="0.35">
      <c r="A148" s="113" t="s">
        <v>2513</v>
      </c>
      <c r="B148" s="114" t="s">
        <v>2514</v>
      </c>
      <c r="C148" s="115">
        <v>1600696</v>
      </c>
      <c r="D148" s="115"/>
      <c r="E148" s="116">
        <f t="shared" si="5"/>
        <v>1600696</v>
      </c>
    </row>
    <row r="149" spans="1:5" ht="15.6" thickBot="1" x14ac:dyDescent="0.35">
      <c r="A149" s="113" t="s">
        <v>2515</v>
      </c>
      <c r="B149" s="114" t="s">
        <v>2516</v>
      </c>
      <c r="C149" s="115">
        <v>0</v>
      </c>
      <c r="D149" s="115"/>
      <c r="E149" s="116">
        <f t="shared" si="5"/>
        <v>0</v>
      </c>
    </row>
    <row r="150" spans="1:5" ht="15.6" thickBot="1" x14ac:dyDescent="0.35">
      <c r="A150" s="113" t="s">
        <v>2517</v>
      </c>
      <c r="B150" s="114" t="s">
        <v>2518</v>
      </c>
      <c r="C150" s="115">
        <v>56204</v>
      </c>
      <c r="D150" s="115"/>
      <c r="E150" s="116">
        <f t="shared" si="5"/>
        <v>56204</v>
      </c>
    </row>
    <row r="151" spans="1:5" ht="16.2" thickBot="1" x14ac:dyDescent="0.35">
      <c r="A151" s="109" t="s">
        <v>2519</v>
      </c>
      <c r="B151" s="110" t="s">
        <v>2520</v>
      </c>
      <c r="C151" s="111">
        <f>SUM(C152:C154)</f>
        <v>676357</v>
      </c>
      <c r="D151" s="111">
        <f>SUM(D152:D154)</f>
        <v>0</v>
      </c>
      <c r="E151" s="112">
        <f>SUM(E152:E154)</f>
        <v>676357</v>
      </c>
    </row>
    <row r="152" spans="1:5" ht="15.6" thickBot="1" x14ac:dyDescent="0.35">
      <c r="A152" s="113" t="s">
        <v>2521</v>
      </c>
      <c r="B152" s="114" t="s">
        <v>2522</v>
      </c>
      <c r="C152" s="115">
        <v>114670</v>
      </c>
      <c r="D152" s="115"/>
      <c r="E152" s="116">
        <f>C152+D152</f>
        <v>114670</v>
      </c>
    </row>
    <row r="153" spans="1:5" ht="15.6" thickBot="1" x14ac:dyDescent="0.35">
      <c r="A153" s="113" t="s">
        <v>2523</v>
      </c>
      <c r="B153" s="114" t="s">
        <v>2524</v>
      </c>
      <c r="C153" s="115">
        <v>405634</v>
      </c>
      <c r="D153" s="115"/>
      <c r="E153" s="116">
        <f>C153+D153</f>
        <v>405634</v>
      </c>
    </row>
    <row r="154" spans="1:5" ht="15.6" thickBot="1" x14ac:dyDescent="0.35">
      <c r="A154" s="113" t="s">
        <v>2525</v>
      </c>
      <c r="B154" s="114" t="s">
        <v>2526</v>
      </c>
      <c r="C154" s="115">
        <v>156053</v>
      </c>
      <c r="D154" s="115"/>
      <c r="E154" s="116">
        <f>C154+D154</f>
        <v>156053</v>
      </c>
    </row>
    <row r="155" spans="1:5" ht="16.2" thickBot="1" x14ac:dyDescent="0.35">
      <c r="A155" s="109" t="s">
        <v>2527</v>
      </c>
      <c r="B155" s="110" t="s">
        <v>2528</v>
      </c>
      <c r="C155" s="111">
        <f>SUM(C156:C159)</f>
        <v>39850832</v>
      </c>
      <c r="D155" s="111">
        <f>SUM(D156:D159)</f>
        <v>0</v>
      </c>
      <c r="E155" s="112">
        <f>SUM(E156:E159)</f>
        <v>39850832</v>
      </c>
    </row>
    <row r="156" spans="1:5" ht="15.6" thickBot="1" x14ac:dyDescent="0.35">
      <c r="A156" s="113" t="s">
        <v>2529</v>
      </c>
      <c r="B156" s="114" t="s">
        <v>2530</v>
      </c>
      <c r="C156" s="115">
        <v>19154385</v>
      </c>
      <c r="D156" s="115"/>
      <c r="E156" s="116">
        <f>C156+D156</f>
        <v>19154385</v>
      </c>
    </row>
    <row r="157" spans="1:5" ht="15.6" thickBot="1" x14ac:dyDescent="0.35">
      <c r="A157" s="113" t="s">
        <v>2531</v>
      </c>
      <c r="B157" s="114" t="s">
        <v>2532</v>
      </c>
      <c r="C157" s="115">
        <v>0</v>
      </c>
      <c r="D157" s="115"/>
      <c r="E157" s="116">
        <f>C157+D157</f>
        <v>0</v>
      </c>
    </row>
    <row r="158" spans="1:5" ht="15.6" thickBot="1" x14ac:dyDescent="0.35">
      <c r="A158" s="113" t="s">
        <v>2533</v>
      </c>
      <c r="B158" s="114" t="s">
        <v>2534</v>
      </c>
      <c r="C158" s="115">
        <v>2703671</v>
      </c>
      <c r="D158" s="115"/>
      <c r="E158" s="116">
        <f>C158+D158</f>
        <v>2703671</v>
      </c>
    </row>
    <row r="159" spans="1:5" ht="15.6" thickBot="1" x14ac:dyDescent="0.35">
      <c r="A159" s="113" t="s">
        <v>2535</v>
      </c>
      <c r="B159" s="114" t="s">
        <v>2536</v>
      </c>
      <c r="C159" s="115">
        <v>17992776</v>
      </c>
      <c r="D159" s="115"/>
      <c r="E159" s="116">
        <f>C159+D159</f>
        <v>17992776</v>
      </c>
    </row>
    <row r="160" spans="1:5" ht="16.2" thickBot="1" x14ac:dyDescent="0.35">
      <c r="A160" s="109" t="s">
        <v>2537</v>
      </c>
      <c r="B160" s="110" t="s">
        <v>2538</v>
      </c>
      <c r="C160" s="111">
        <f>SUM(C161:C166)</f>
        <v>7798645</v>
      </c>
      <c r="D160" s="111">
        <f>SUM(D161:D166)</f>
        <v>0</v>
      </c>
      <c r="E160" s="112">
        <f>SUM(E161:E166)</f>
        <v>7798645</v>
      </c>
    </row>
    <row r="161" spans="1:5" ht="15.6" thickBot="1" x14ac:dyDescent="0.35">
      <c r="A161" s="113" t="s">
        <v>2539</v>
      </c>
      <c r="B161" s="114" t="s">
        <v>2540</v>
      </c>
      <c r="C161" s="115">
        <v>31329</v>
      </c>
      <c r="D161" s="115"/>
      <c r="E161" s="116">
        <f t="shared" ref="E161:E166" si="6">C161+D161</f>
        <v>31329</v>
      </c>
    </row>
    <row r="162" spans="1:5" ht="15.6" thickBot="1" x14ac:dyDescent="0.35">
      <c r="A162" s="113" t="s">
        <v>2541</v>
      </c>
      <c r="B162" s="114" t="s">
        <v>2542</v>
      </c>
      <c r="C162" s="115">
        <v>330997</v>
      </c>
      <c r="D162" s="115"/>
      <c r="E162" s="116">
        <f t="shared" si="6"/>
        <v>330997</v>
      </c>
    </row>
    <row r="163" spans="1:5" ht="15.6" thickBot="1" x14ac:dyDescent="0.35">
      <c r="A163" s="113" t="s">
        <v>2543</v>
      </c>
      <c r="B163" s="114" t="s">
        <v>2544</v>
      </c>
      <c r="C163" s="115">
        <v>1751</v>
      </c>
      <c r="D163" s="115"/>
      <c r="E163" s="116">
        <f t="shared" si="6"/>
        <v>1751</v>
      </c>
    </row>
    <row r="164" spans="1:5" ht="15.6" thickBot="1" x14ac:dyDescent="0.35">
      <c r="A164" s="113" t="s">
        <v>2545</v>
      </c>
      <c r="B164" s="114" t="s">
        <v>2546</v>
      </c>
      <c r="C164" s="115">
        <v>0</v>
      </c>
      <c r="D164" s="115"/>
      <c r="E164" s="116">
        <f t="shared" si="6"/>
        <v>0</v>
      </c>
    </row>
    <row r="165" spans="1:5" ht="15.6" thickBot="1" x14ac:dyDescent="0.35">
      <c r="A165" s="113" t="s">
        <v>2547</v>
      </c>
      <c r="B165" s="114" t="s">
        <v>2548</v>
      </c>
      <c r="C165" s="115">
        <v>3188733</v>
      </c>
      <c r="D165" s="115"/>
      <c r="E165" s="116">
        <f t="shared" si="6"/>
        <v>3188733</v>
      </c>
    </row>
    <row r="166" spans="1:5" ht="15.6" thickBot="1" x14ac:dyDescent="0.35">
      <c r="A166" s="113" t="s">
        <v>2549</v>
      </c>
      <c r="B166" s="114" t="s">
        <v>2550</v>
      </c>
      <c r="C166" s="115">
        <v>4245835</v>
      </c>
      <c r="D166" s="115"/>
      <c r="E166" s="116">
        <f t="shared" si="6"/>
        <v>4245835</v>
      </c>
    </row>
    <row r="167" spans="1:5" ht="16.2" thickBot="1" x14ac:dyDescent="0.35">
      <c r="A167" s="105">
        <v>4.4000000000000004</v>
      </c>
      <c r="B167" s="117" t="s">
        <v>2551</v>
      </c>
      <c r="C167" s="107">
        <f>SUM(C168)</f>
        <v>15797604</v>
      </c>
      <c r="D167" s="107">
        <f>SUM(D168)</f>
        <v>0</v>
      </c>
      <c r="E167" s="108">
        <f>SUM(E168)</f>
        <v>15797604</v>
      </c>
    </row>
    <row r="168" spans="1:5" ht="16.2" thickBot="1" x14ac:dyDescent="0.35">
      <c r="A168" s="109" t="s">
        <v>2552</v>
      </c>
      <c r="B168" s="110" t="s">
        <v>2553</v>
      </c>
      <c r="C168" s="111">
        <f>SUM(C169:C173)</f>
        <v>15797604</v>
      </c>
      <c r="D168" s="111">
        <f>SUM(D169:D173)</f>
        <v>0</v>
      </c>
      <c r="E168" s="112">
        <f>SUM(E169:E173)</f>
        <v>15797604</v>
      </c>
    </row>
    <row r="169" spans="1:5" ht="15.6" thickBot="1" x14ac:dyDescent="0.35">
      <c r="A169" s="113" t="s">
        <v>2554</v>
      </c>
      <c r="B169" s="114" t="s">
        <v>2555</v>
      </c>
      <c r="C169" s="115">
        <v>13796</v>
      </c>
      <c r="D169" s="115"/>
      <c r="E169" s="116">
        <f>C169+D169</f>
        <v>13796</v>
      </c>
    </row>
    <row r="170" spans="1:5" ht="15.6" thickBot="1" x14ac:dyDescent="0.35">
      <c r="A170" s="113" t="s">
        <v>2556</v>
      </c>
      <c r="B170" s="114" t="s">
        <v>2557</v>
      </c>
      <c r="C170" s="115">
        <v>548828</v>
      </c>
      <c r="D170" s="115"/>
      <c r="E170" s="116">
        <f>C170+D170</f>
        <v>548828</v>
      </c>
    </row>
    <row r="171" spans="1:5" ht="15.6" thickBot="1" x14ac:dyDescent="0.35">
      <c r="A171" s="113" t="s">
        <v>2558</v>
      </c>
      <c r="B171" s="114" t="s">
        <v>2559</v>
      </c>
      <c r="C171" s="115">
        <v>0</v>
      </c>
      <c r="D171" s="115"/>
      <c r="E171" s="116">
        <f>C171+D171</f>
        <v>0</v>
      </c>
    </row>
    <row r="172" spans="1:5" ht="15.6" thickBot="1" x14ac:dyDescent="0.35">
      <c r="A172" s="113" t="s">
        <v>2560</v>
      </c>
      <c r="B172" s="114" t="s">
        <v>2561</v>
      </c>
      <c r="C172" s="115">
        <v>12365661</v>
      </c>
      <c r="D172" s="115"/>
      <c r="E172" s="116">
        <f>C172+D172</f>
        <v>12365661</v>
      </c>
    </row>
    <row r="173" spans="1:5" ht="15.6" thickBot="1" x14ac:dyDescent="0.35">
      <c r="A173" s="113" t="s">
        <v>2562</v>
      </c>
      <c r="B173" s="114" t="s">
        <v>2563</v>
      </c>
      <c r="C173" s="115">
        <v>2869319</v>
      </c>
      <c r="D173" s="115"/>
      <c r="E173" s="116">
        <f>C173+D173</f>
        <v>2869319</v>
      </c>
    </row>
    <row r="174" spans="1:5" ht="16.2" thickBot="1" x14ac:dyDescent="0.35">
      <c r="A174" s="105">
        <v>4.5</v>
      </c>
      <c r="B174" s="117" t="s">
        <v>2564</v>
      </c>
      <c r="C174" s="107">
        <f>SUM(C175+C177+C179+C181+C185+C187)</f>
        <v>87713826</v>
      </c>
      <c r="D174" s="107">
        <f>SUM(D175+D177+D179+D181+D185+D187)</f>
        <v>0</v>
      </c>
      <c r="E174" s="108">
        <f>SUM(E175+E177+E179+E181+E185+E187)</f>
        <v>87713826</v>
      </c>
    </row>
    <row r="175" spans="1:5" ht="16.2" thickBot="1" x14ac:dyDescent="0.35">
      <c r="A175" s="109" t="s">
        <v>2565</v>
      </c>
      <c r="B175" s="110" t="s">
        <v>2300</v>
      </c>
      <c r="C175" s="111">
        <f>SUM(C176)</f>
        <v>21770454</v>
      </c>
      <c r="D175" s="111">
        <f>SUM(D176)</f>
        <v>0</v>
      </c>
      <c r="E175" s="112">
        <f>SUM(E176)</f>
        <v>21770454</v>
      </c>
    </row>
    <row r="176" spans="1:5" ht="15.6" thickBot="1" x14ac:dyDescent="0.35">
      <c r="A176" s="113" t="s">
        <v>2566</v>
      </c>
      <c r="B176" s="114" t="s">
        <v>2302</v>
      </c>
      <c r="C176" s="115">
        <v>21770454</v>
      </c>
      <c r="D176" s="115"/>
      <c r="E176" s="116">
        <f>C176+D176</f>
        <v>21770454</v>
      </c>
    </row>
    <row r="177" spans="1:5" ht="16.2" thickBot="1" x14ac:dyDescent="0.35">
      <c r="A177" s="109" t="s">
        <v>2567</v>
      </c>
      <c r="B177" s="110" t="s">
        <v>2303</v>
      </c>
      <c r="C177" s="111">
        <f>SUM(C178)</f>
        <v>29818884</v>
      </c>
      <c r="D177" s="111">
        <f>SUM(D178)</f>
        <v>0</v>
      </c>
      <c r="E177" s="112">
        <f>SUM(E178)</f>
        <v>29818884</v>
      </c>
    </row>
    <row r="178" spans="1:5" ht="15.6" thickBot="1" x14ac:dyDescent="0.35">
      <c r="A178" s="113" t="s">
        <v>2568</v>
      </c>
      <c r="B178" s="114" t="s">
        <v>2305</v>
      </c>
      <c r="C178" s="115">
        <v>29818884</v>
      </c>
      <c r="D178" s="115"/>
      <c r="E178" s="116">
        <f>C178+D178</f>
        <v>29818884</v>
      </c>
    </row>
    <row r="179" spans="1:5" ht="16.2" thickBot="1" x14ac:dyDescent="0.35">
      <c r="A179" s="109" t="s">
        <v>2569</v>
      </c>
      <c r="B179" s="110" t="s">
        <v>2307</v>
      </c>
      <c r="C179" s="111">
        <f>SUM(C180)</f>
        <v>4313166</v>
      </c>
      <c r="D179" s="111">
        <f>SUM(D180)</f>
        <v>0</v>
      </c>
      <c r="E179" s="112">
        <f>SUM(E180)</f>
        <v>4313166</v>
      </c>
    </row>
    <row r="180" spans="1:5" ht="15.6" thickBot="1" x14ac:dyDescent="0.35">
      <c r="A180" s="113" t="s">
        <v>2570</v>
      </c>
      <c r="B180" s="114" t="s">
        <v>2309</v>
      </c>
      <c r="C180" s="115">
        <v>4313166</v>
      </c>
      <c r="D180" s="115"/>
      <c r="E180" s="116">
        <f>C180+D180</f>
        <v>4313166</v>
      </c>
    </row>
    <row r="181" spans="1:5" ht="16.2" thickBot="1" x14ac:dyDescent="0.35">
      <c r="A181" s="109" t="s">
        <v>2571</v>
      </c>
      <c r="B181" s="110" t="s">
        <v>2311</v>
      </c>
      <c r="C181" s="111">
        <f>SUM(C182:C184)</f>
        <v>10191550</v>
      </c>
      <c r="D181" s="111">
        <f>SUM(D182:D184)</f>
        <v>0</v>
      </c>
      <c r="E181" s="112">
        <f>SUM(E182:E184)</f>
        <v>10191550</v>
      </c>
    </row>
    <row r="182" spans="1:5" ht="15.6" thickBot="1" x14ac:dyDescent="0.35">
      <c r="A182" s="113" t="s">
        <v>2572</v>
      </c>
      <c r="B182" s="114" t="s">
        <v>2313</v>
      </c>
      <c r="C182" s="115">
        <v>10191550</v>
      </c>
      <c r="D182" s="115"/>
      <c r="E182" s="116">
        <f>C182+D182</f>
        <v>10191550</v>
      </c>
    </row>
    <row r="183" spans="1:5" ht="15.6" thickBot="1" x14ac:dyDescent="0.35">
      <c r="A183" s="113" t="s">
        <v>2573</v>
      </c>
      <c r="B183" s="114" t="s">
        <v>2315</v>
      </c>
      <c r="C183" s="115">
        <v>0</v>
      </c>
      <c r="D183" s="115"/>
      <c r="E183" s="116">
        <f>C183+D183</f>
        <v>0</v>
      </c>
    </row>
    <row r="184" spans="1:5" ht="15.6" thickBot="1" x14ac:dyDescent="0.35">
      <c r="A184" s="113" t="s">
        <v>2574</v>
      </c>
      <c r="B184" s="114" t="s">
        <v>2317</v>
      </c>
      <c r="C184" s="115">
        <v>0</v>
      </c>
      <c r="D184" s="115"/>
      <c r="E184" s="116">
        <f>C184+D184</f>
        <v>0</v>
      </c>
    </row>
    <row r="185" spans="1:5" ht="16.2" thickBot="1" x14ac:dyDescent="0.35">
      <c r="A185" s="109" t="s">
        <v>2575</v>
      </c>
      <c r="B185" s="110" t="s">
        <v>2319</v>
      </c>
      <c r="C185" s="111">
        <f>SUM(C186)</f>
        <v>21619772</v>
      </c>
      <c r="D185" s="111">
        <f>SUM(D186)</f>
        <v>0</v>
      </c>
      <c r="E185" s="112">
        <f>SUM(E186)</f>
        <v>21619772</v>
      </c>
    </row>
    <row r="186" spans="1:5" ht="15.6" thickBot="1" x14ac:dyDescent="0.35">
      <c r="A186" s="113" t="s">
        <v>2576</v>
      </c>
      <c r="B186" s="114" t="s">
        <v>2319</v>
      </c>
      <c r="C186" s="115">
        <v>21619772</v>
      </c>
      <c r="D186" s="115"/>
      <c r="E186" s="116">
        <f>C186+D186</f>
        <v>21619772</v>
      </c>
    </row>
    <row r="187" spans="1:5" ht="16.2" thickBot="1" x14ac:dyDescent="0.35">
      <c r="A187" s="109" t="s">
        <v>2577</v>
      </c>
      <c r="B187" s="110" t="s">
        <v>2322</v>
      </c>
      <c r="C187" s="111">
        <f>SUM(C188)</f>
        <v>0</v>
      </c>
      <c r="D187" s="111">
        <f>SUM(D188)</f>
        <v>0</v>
      </c>
      <c r="E187" s="112">
        <f>SUM(E188)</f>
        <v>0</v>
      </c>
    </row>
    <row r="188" spans="1:5" ht="15.6" thickBot="1" x14ac:dyDescent="0.35">
      <c r="A188" s="113" t="s">
        <v>2578</v>
      </c>
      <c r="B188" s="114" t="s">
        <v>2324</v>
      </c>
      <c r="C188" s="115">
        <v>0</v>
      </c>
      <c r="D188" s="115"/>
      <c r="E188" s="116">
        <f>C188+D188</f>
        <v>0</v>
      </c>
    </row>
    <row r="189" spans="1:5" ht="47.4" thickBot="1" x14ac:dyDescent="0.35">
      <c r="A189" s="105">
        <v>4.9000000000000004</v>
      </c>
      <c r="B189" s="117" t="s">
        <v>2579</v>
      </c>
      <c r="C189" s="107">
        <f t="shared" ref="C189:E190" si="7">SUM(C190)</f>
        <v>0</v>
      </c>
      <c r="D189" s="107">
        <f t="shared" si="7"/>
        <v>0</v>
      </c>
      <c r="E189" s="108">
        <f t="shared" si="7"/>
        <v>0</v>
      </c>
    </row>
    <row r="190" spans="1:5" ht="31.8" thickBot="1" x14ac:dyDescent="0.35">
      <c r="A190" s="109" t="s">
        <v>2580</v>
      </c>
      <c r="B190" s="110" t="s">
        <v>2581</v>
      </c>
      <c r="C190" s="111">
        <f t="shared" si="7"/>
        <v>0</v>
      </c>
      <c r="D190" s="111">
        <f t="shared" si="7"/>
        <v>0</v>
      </c>
      <c r="E190" s="112">
        <f t="shared" si="7"/>
        <v>0</v>
      </c>
    </row>
    <row r="191" spans="1:5" ht="30.6" thickBot="1" x14ac:dyDescent="0.35">
      <c r="A191" s="113" t="s">
        <v>2582</v>
      </c>
      <c r="B191" s="114" t="s">
        <v>2583</v>
      </c>
      <c r="C191" s="115">
        <v>0</v>
      </c>
      <c r="D191" s="115"/>
      <c r="E191" s="116">
        <f>C191+D191</f>
        <v>0</v>
      </c>
    </row>
    <row r="192" spans="1:5" ht="16.2" thickBot="1" x14ac:dyDescent="0.35">
      <c r="A192" s="118">
        <v>5</v>
      </c>
      <c r="B192" s="119" t="s">
        <v>2584</v>
      </c>
      <c r="C192" s="120">
        <f>SUM(C193+C215)</f>
        <v>82833350</v>
      </c>
      <c r="D192" s="120">
        <f>SUM(D193+D215)</f>
        <v>0</v>
      </c>
      <c r="E192" s="121">
        <f>SUM(E193+E215)</f>
        <v>82833350</v>
      </c>
    </row>
    <row r="193" spans="1:5" ht="16.2" thickBot="1" x14ac:dyDescent="0.35">
      <c r="A193" s="105">
        <v>5.0999999999999996</v>
      </c>
      <c r="B193" s="117" t="s">
        <v>2584</v>
      </c>
      <c r="C193" s="107">
        <f>SUM(C194+C200+C205)</f>
        <v>82833350</v>
      </c>
      <c r="D193" s="107">
        <f>SUM(D194+D200+D205)</f>
        <v>0</v>
      </c>
      <c r="E193" s="108">
        <f>SUM(E194+E200+E205)</f>
        <v>82833350</v>
      </c>
    </row>
    <row r="194" spans="1:5" ht="16.2" thickBot="1" x14ac:dyDescent="0.35">
      <c r="A194" s="109" t="s">
        <v>2585</v>
      </c>
      <c r="B194" s="110" t="s">
        <v>2586</v>
      </c>
      <c r="C194" s="111">
        <f>SUM(C195:C199)</f>
        <v>1387921</v>
      </c>
      <c r="D194" s="111">
        <f>SUM(D195:D199)</f>
        <v>0</v>
      </c>
      <c r="E194" s="112">
        <f>SUM(E195:E199)</f>
        <v>1387921</v>
      </c>
    </row>
    <row r="195" spans="1:5" ht="15.6" thickBot="1" x14ac:dyDescent="0.35">
      <c r="A195" s="113" t="s">
        <v>2587</v>
      </c>
      <c r="B195" s="114" t="s">
        <v>2376</v>
      </c>
      <c r="C195" s="115">
        <v>0</v>
      </c>
      <c r="D195" s="115"/>
      <c r="E195" s="116">
        <f>C195+D195</f>
        <v>0</v>
      </c>
    </row>
    <row r="196" spans="1:5" ht="15.6" thickBot="1" x14ac:dyDescent="0.35">
      <c r="A196" s="113" t="s">
        <v>2588</v>
      </c>
      <c r="B196" s="114" t="s">
        <v>2378</v>
      </c>
      <c r="C196" s="115">
        <v>0</v>
      </c>
      <c r="D196" s="115"/>
      <c r="E196" s="116">
        <f>C196+D196</f>
        <v>0</v>
      </c>
    </row>
    <row r="197" spans="1:5" ht="15.6" thickBot="1" x14ac:dyDescent="0.35">
      <c r="A197" s="113" t="s">
        <v>2589</v>
      </c>
      <c r="B197" s="114" t="s">
        <v>2380</v>
      </c>
      <c r="C197" s="115">
        <v>0</v>
      </c>
      <c r="D197" s="115"/>
      <c r="E197" s="116">
        <f>C197+D197</f>
        <v>0</v>
      </c>
    </row>
    <row r="198" spans="1:5" ht="15.6" thickBot="1" x14ac:dyDescent="0.35">
      <c r="A198" s="113" t="s">
        <v>2590</v>
      </c>
      <c r="B198" s="114" t="s">
        <v>2382</v>
      </c>
      <c r="C198" s="115">
        <v>0</v>
      </c>
      <c r="D198" s="115"/>
      <c r="E198" s="116">
        <f>C198+D198</f>
        <v>0</v>
      </c>
    </row>
    <row r="199" spans="1:5" ht="15.6" thickBot="1" x14ac:dyDescent="0.35">
      <c r="A199" s="113" t="s">
        <v>2591</v>
      </c>
      <c r="B199" s="114" t="s">
        <v>2384</v>
      </c>
      <c r="C199" s="115">
        <v>1387921</v>
      </c>
      <c r="D199" s="115"/>
      <c r="E199" s="116">
        <f>C199+D199</f>
        <v>1387921</v>
      </c>
    </row>
    <row r="200" spans="1:5" ht="16.2" thickBot="1" x14ac:dyDescent="0.35">
      <c r="A200" s="109" t="s">
        <v>2592</v>
      </c>
      <c r="B200" s="110" t="s">
        <v>2593</v>
      </c>
      <c r="C200" s="111">
        <f>SUM(C201:C204)</f>
        <v>0</v>
      </c>
      <c r="D200" s="111">
        <f>SUM(D201:D204)</f>
        <v>0</v>
      </c>
      <c r="E200" s="112">
        <f>SUM(E201:E204)</f>
        <v>0</v>
      </c>
    </row>
    <row r="201" spans="1:5" ht="15.6" thickBot="1" x14ac:dyDescent="0.35">
      <c r="A201" s="113" t="s">
        <v>2594</v>
      </c>
      <c r="B201" s="114" t="s">
        <v>2366</v>
      </c>
      <c r="C201" s="115">
        <v>0</v>
      </c>
      <c r="D201" s="115"/>
      <c r="E201" s="116">
        <f>C201+D201</f>
        <v>0</v>
      </c>
    </row>
    <row r="202" spans="1:5" ht="15.6" thickBot="1" x14ac:dyDescent="0.35">
      <c r="A202" s="113" t="s">
        <v>2595</v>
      </c>
      <c r="B202" s="114" t="s">
        <v>2368</v>
      </c>
      <c r="C202" s="115">
        <v>0</v>
      </c>
      <c r="D202" s="115"/>
      <c r="E202" s="116">
        <f>C202+D202</f>
        <v>0</v>
      </c>
    </row>
    <row r="203" spans="1:5" ht="15.6" thickBot="1" x14ac:dyDescent="0.35">
      <c r="A203" s="113" t="s">
        <v>2596</v>
      </c>
      <c r="B203" s="114" t="s">
        <v>2370</v>
      </c>
      <c r="C203" s="115">
        <v>0</v>
      </c>
      <c r="D203" s="115"/>
      <c r="E203" s="116">
        <f>C203+D203</f>
        <v>0</v>
      </c>
    </row>
    <row r="204" spans="1:5" ht="15.6" thickBot="1" x14ac:dyDescent="0.35">
      <c r="A204" s="113" t="s">
        <v>2597</v>
      </c>
      <c r="B204" s="114" t="s">
        <v>2598</v>
      </c>
      <c r="C204" s="115">
        <v>0</v>
      </c>
      <c r="D204" s="115"/>
      <c r="E204" s="116">
        <f>C204+D204</f>
        <v>0</v>
      </c>
    </row>
    <row r="205" spans="1:5" ht="16.2" thickBot="1" x14ac:dyDescent="0.35">
      <c r="A205" s="109" t="s">
        <v>2599</v>
      </c>
      <c r="B205" s="110" t="s">
        <v>2600</v>
      </c>
      <c r="C205" s="111">
        <f>SUM(C206:C214)</f>
        <v>81445429</v>
      </c>
      <c r="D205" s="111">
        <f>SUM(D206:D214)</f>
        <v>0</v>
      </c>
      <c r="E205" s="112">
        <f>SUM(E206:E214)</f>
        <v>81445429</v>
      </c>
    </row>
    <row r="206" spans="1:5" ht="15.6" thickBot="1" x14ac:dyDescent="0.35">
      <c r="A206" s="113" t="s">
        <v>2601</v>
      </c>
      <c r="B206" s="114" t="s">
        <v>2602</v>
      </c>
      <c r="C206" s="115">
        <v>6955990</v>
      </c>
      <c r="D206" s="115"/>
      <c r="E206" s="116">
        <f t="shared" ref="E206:E214" si="8">C206+D206</f>
        <v>6955990</v>
      </c>
    </row>
    <row r="207" spans="1:5" ht="15.6" thickBot="1" x14ac:dyDescent="0.35">
      <c r="A207" s="113" t="s">
        <v>2603</v>
      </c>
      <c r="B207" s="114" t="s">
        <v>2604</v>
      </c>
      <c r="C207" s="115">
        <v>45440</v>
      </c>
      <c r="D207" s="115"/>
      <c r="E207" s="116">
        <f t="shared" si="8"/>
        <v>45440</v>
      </c>
    </row>
    <row r="208" spans="1:5" ht="15.6" thickBot="1" x14ac:dyDescent="0.35">
      <c r="A208" s="113" t="s">
        <v>2605</v>
      </c>
      <c r="B208" s="114" t="s">
        <v>2606</v>
      </c>
      <c r="C208" s="115">
        <v>0</v>
      </c>
      <c r="D208" s="115"/>
      <c r="E208" s="116">
        <f t="shared" si="8"/>
        <v>0</v>
      </c>
    </row>
    <row r="209" spans="1:5" ht="15.6" thickBot="1" x14ac:dyDescent="0.35">
      <c r="A209" s="113" t="s">
        <v>2607</v>
      </c>
      <c r="B209" s="114" t="s">
        <v>2608</v>
      </c>
      <c r="C209" s="115">
        <v>0</v>
      </c>
      <c r="D209" s="115"/>
      <c r="E209" s="116">
        <f t="shared" si="8"/>
        <v>0</v>
      </c>
    </row>
    <row r="210" spans="1:5" ht="15.6" thickBot="1" x14ac:dyDescent="0.35">
      <c r="A210" s="113" t="s">
        <v>2609</v>
      </c>
      <c r="B210" s="114" t="s">
        <v>2610</v>
      </c>
      <c r="C210" s="115">
        <v>0</v>
      </c>
      <c r="D210" s="115"/>
      <c r="E210" s="116">
        <f t="shared" si="8"/>
        <v>0</v>
      </c>
    </row>
    <row r="211" spans="1:5" ht="15.6" thickBot="1" x14ac:dyDescent="0.35">
      <c r="A211" s="113" t="s">
        <v>2611</v>
      </c>
      <c r="B211" s="114" t="s">
        <v>2612</v>
      </c>
      <c r="C211" s="115">
        <v>0</v>
      </c>
      <c r="D211" s="115"/>
      <c r="E211" s="116">
        <f t="shared" si="8"/>
        <v>0</v>
      </c>
    </row>
    <row r="212" spans="1:5" ht="15.6" thickBot="1" x14ac:dyDescent="0.35">
      <c r="A212" s="113" t="s">
        <v>2613</v>
      </c>
      <c r="B212" s="114" t="s">
        <v>2614</v>
      </c>
      <c r="C212" s="115">
        <v>0</v>
      </c>
      <c r="D212" s="115"/>
      <c r="E212" s="116">
        <f t="shared" si="8"/>
        <v>0</v>
      </c>
    </row>
    <row r="213" spans="1:5" ht="15.6" thickBot="1" x14ac:dyDescent="0.35">
      <c r="A213" s="113" t="s">
        <v>2615</v>
      </c>
      <c r="B213" s="114" t="s">
        <v>2616</v>
      </c>
      <c r="C213" s="115">
        <v>32163</v>
      </c>
      <c r="D213" s="115"/>
      <c r="E213" s="116">
        <f t="shared" si="8"/>
        <v>32163</v>
      </c>
    </row>
    <row r="214" spans="1:5" ht="15.6" thickBot="1" x14ac:dyDescent="0.35">
      <c r="A214" s="113" t="s">
        <v>2617</v>
      </c>
      <c r="B214" s="114" t="s">
        <v>2618</v>
      </c>
      <c r="C214" s="115">
        <v>74411836</v>
      </c>
      <c r="D214" s="115"/>
      <c r="E214" s="116">
        <f t="shared" si="8"/>
        <v>74411836</v>
      </c>
    </row>
    <row r="215" spans="1:5" ht="47.4" thickBot="1" x14ac:dyDescent="0.35">
      <c r="A215" s="105">
        <v>5.9</v>
      </c>
      <c r="B215" s="117" t="s">
        <v>2619</v>
      </c>
      <c r="C215" s="107">
        <v>0</v>
      </c>
      <c r="D215" s="107">
        <v>0</v>
      </c>
      <c r="E215" s="108">
        <v>0</v>
      </c>
    </row>
    <row r="216" spans="1:5" ht="16.2" thickBot="1" x14ac:dyDescent="0.35">
      <c r="A216" s="118">
        <v>6</v>
      </c>
      <c r="B216" s="119" t="s">
        <v>2620</v>
      </c>
      <c r="C216" s="120">
        <f>SUM(C217+C232+C233+C236)</f>
        <v>121894220.52</v>
      </c>
      <c r="D216" s="120">
        <f>SUM(D217+D232+D233+D236)</f>
        <v>0</v>
      </c>
      <c r="E216" s="121">
        <f>SUM(E217+E232+E233+E236)</f>
        <v>121894220.52</v>
      </c>
    </row>
    <row r="217" spans="1:5" ht="16.2" thickBot="1" x14ac:dyDescent="0.35">
      <c r="A217" s="105">
        <v>6.1</v>
      </c>
      <c r="B217" s="117" t="s">
        <v>2620</v>
      </c>
      <c r="C217" s="107">
        <f>SUM(C218+C220+C222+C224+C226+C228+C230)</f>
        <v>121355822.52</v>
      </c>
      <c r="D217" s="107">
        <f>SUM(D218+D220+D222+D224+D226+D228+D230)</f>
        <v>0</v>
      </c>
      <c r="E217" s="108">
        <f>SUM(E218+E220+E222+E224+E226+E228+E230)</f>
        <v>121355822.52</v>
      </c>
    </row>
    <row r="218" spans="1:5" ht="16.2" thickBot="1" x14ac:dyDescent="0.35">
      <c r="A218" s="109" t="s">
        <v>2621</v>
      </c>
      <c r="B218" s="110" t="s">
        <v>2303</v>
      </c>
      <c r="C218" s="111">
        <f>SUM(C219)</f>
        <v>8675928</v>
      </c>
      <c r="D218" s="111">
        <f>SUM(D219)</f>
        <v>0</v>
      </c>
      <c r="E218" s="112">
        <f>SUM(E219)</f>
        <v>8675928</v>
      </c>
    </row>
    <row r="219" spans="1:5" ht="15.6" thickBot="1" x14ac:dyDescent="0.35">
      <c r="A219" s="113" t="s">
        <v>2622</v>
      </c>
      <c r="B219" s="114" t="s">
        <v>2305</v>
      </c>
      <c r="C219" s="115">
        <v>8675928</v>
      </c>
      <c r="D219" s="115"/>
      <c r="E219" s="116">
        <f>C219+D219</f>
        <v>8675928</v>
      </c>
    </row>
    <row r="220" spans="1:5" ht="16.2" thickBot="1" x14ac:dyDescent="0.35">
      <c r="A220" s="109" t="s">
        <v>2623</v>
      </c>
      <c r="B220" s="110" t="s">
        <v>1031</v>
      </c>
      <c r="C220" s="111">
        <f>SUM(C221)</f>
        <v>917738</v>
      </c>
      <c r="D220" s="111">
        <f>SUM(D221)</f>
        <v>0</v>
      </c>
      <c r="E220" s="112">
        <f>SUM(E221)</f>
        <v>917738</v>
      </c>
    </row>
    <row r="221" spans="1:5" ht="15.6" thickBot="1" x14ac:dyDescent="0.35">
      <c r="A221" s="113" t="s">
        <v>2624</v>
      </c>
      <c r="B221" s="114" t="s">
        <v>1031</v>
      </c>
      <c r="C221" s="115">
        <v>917738</v>
      </c>
      <c r="D221" s="115"/>
      <c r="E221" s="116">
        <f>C221+D221</f>
        <v>917738</v>
      </c>
    </row>
    <row r="222" spans="1:5" ht="16.2" thickBot="1" x14ac:dyDescent="0.35">
      <c r="A222" s="109" t="s">
        <v>2625</v>
      </c>
      <c r="B222" s="110" t="s">
        <v>2626</v>
      </c>
      <c r="C222" s="111">
        <f>SUM(C223)</f>
        <v>7758843.5200000005</v>
      </c>
      <c r="D222" s="111">
        <f>SUM(D223)</f>
        <v>0</v>
      </c>
      <c r="E222" s="112">
        <f>SUM(E223)</f>
        <v>7758843.5200000005</v>
      </c>
    </row>
    <row r="223" spans="1:5" ht="15.6" thickBot="1" x14ac:dyDescent="0.35">
      <c r="A223" s="113" t="s">
        <v>2627</v>
      </c>
      <c r="B223" s="114" t="s">
        <v>2626</v>
      </c>
      <c r="C223" s="115">
        <v>7758843.5200000005</v>
      </c>
      <c r="D223" s="115"/>
      <c r="E223" s="116">
        <f>C223+D223</f>
        <v>7758843.5200000005</v>
      </c>
    </row>
    <row r="224" spans="1:5" ht="16.2" thickBot="1" x14ac:dyDescent="0.35">
      <c r="A224" s="109" t="s">
        <v>2628</v>
      </c>
      <c r="B224" s="110" t="s">
        <v>2629</v>
      </c>
      <c r="C224" s="111">
        <f>SUM(C225)</f>
        <v>0</v>
      </c>
      <c r="D224" s="111">
        <f>SUM(D225)</f>
        <v>0</v>
      </c>
      <c r="E224" s="112">
        <f>SUM(E225)</f>
        <v>0</v>
      </c>
    </row>
    <row r="225" spans="1:5" ht="15.6" thickBot="1" x14ac:dyDescent="0.35">
      <c r="A225" s="113" t="s">
        <v>2630</v>
      </c>
      <c r="B225" s="114" t="s">
        <v>2631</v>
      </c>
      <c r="C225" s="115">
        <v>0</v>
      </c>
      <c r="D225" s="115"/>
      <c r="E225" s="116">
        <f>C225+D225</f>
        <v>0</v>
      </c>
    </row>
    <row r="226" spans="1:5" ht="16.2" thickBot="1" x14ac:dyDescent="0.35">
      <c r="A226" s="109" t="s">
        <v>2632</v>
      </c>
      <c r="B226" s="110" t="s">
        <v>2633</v>
      </c>
      <c r="C226" s="111">
        <f>SUM(C227)</f>
        <v>0</v>
      </c>
      <c r="D226" s="111">
        <f>SUM(D227)</f>
        <v>0</v>
      </c>
      <c r="E226" s="112">
        <f>SUM(E227)</f>
        <v>0</v>
      </c>
    </row>
    <row r="227" spans="1:5" ht="15.6" thickBot="1" x14ac:dyDescent="0.35">
      <c r="A227" s="113" t="s">
        <v>2634</v>
      </c>
      <c r="B227" s="114" t="s">
        <v>2633</v>
      </c>
      <c r="C227" s="115">
        <v>0</v>
      </c>
      <c r="D227" s="115"/>
      <c r="E227" s="116">
        <f>C227+D227</f>
        <v>0</v>
      </c>
    </row>
    <row r="228" spans="1:5" ht="16.2" thickBot="1" x14ac:dyDescent="0.35">
      <c r="A228" s="109" t="s">
        <v>2635</v>
      </c>
      <c r="B228" s="110" t="s">
        <v>2636</v>
      </c>
      <c r="C228" s="111">
        <f>SUM(C229)</f>
        <v>0</v>
      </c>
      <c r="D228" s="111">
        <f>SUM(D229)</f>
        <v>0</v>
      </c>
      <c r="E228" s="112">
        <f>SUM(E229)</f>
        <v>0</v>
      </c>
    </row>
    <row r="229" spans="1:5" ht="15.6" thickBot="1" x14ac:dyDescent="0.35">
      <c r="A229" s="113" t="s">
        <v>2637</v>
      </c>
      <c r="B229" s="114" t="s">
        <v>2636</v>
      </c>
      <c r="C229" s="115">
        <v>0</v>
      </c>
      <c r="D229" s="115"/>
      <c r="E229" s="116">
        <f>C229+D229</f>
        <v>0</v>
      </c>
    </row>
    <row r="230" spans="1:5" ht="16.2" thickBot="1" x14ac:dyDescent="0.35">
      <c r="A230" s="109" t="s">
        <v>2638</v>
      </c>
      <c r="B230" s="110" t="s">
        <v>2639</v>
      </c>
      <c r="C230" s="111">
        <f>SUM(C231)</f>
        <v>104003313</v>
      </c>
      <c r="D230" s="111">
        <f>SUM(D231)</f>
        <v>0</v>
      </c>
      <c r="E230" s="112">
        <f>SUM(E231)</f>
        <v>104003313</v>
      </c>
    </row>
    <row r="231" spans="1:5" ht="15.6" thickBot="1" x14ac:dyDescent="0.35">
      <c r="A231" s="113" t="s">
        <v>2640</v>
      </c>
      <c r="B231" s="114" t="s">
        <v>2641</v>
      </c>
      <c r="C231" s="115">
        <v>104003313</v>
      </c>
      <c r="D231" s="115"/>
      <c r="E231" s="116">
        <f>C231+D231</f>
        <v>104003313</v>
      </c>
    </row>
    <row r="232" spans="1:5" ht="16.2" thickBot="1" x14ac:dyDescent="0.35">
      <c r="A232" s="105">
        <v>6.2</v>
      </c>
      <c r="B232" s="117" t="s">
        <v>2642</v>
      </c>
      <c r="C232" s="107">
        <v>0</v>
      </c>
      <c r="D232" s="107">
        <v>0</v>
      </c>
      <c r="E232" s="108">
        <v>0</v>
      </c>
    </row>
    <row r="233" spans="1:5" ht="16.2" thickBot="1" x14ac:dyDescent="0.35">
      <c r="A233" s="105">
        <v>6.3</v>
      </c>
      <c r="B233" s="117" t="s">
        <v>2643</v>
      </c>
      <c r="C233" s="107">
        <f t="shared" ref="C233:E234" si="9">SUM(C234)</f>
        <v>538398</v>
      </c>
      <c r="D233" s="107">
        <f t="shared" si="9"/>
        <v>0</v>
      </c>
      <c r="E233" s="108">
        <f t="shared" si="9"/>
        <v>538398</v>
      </c>
    </row>
    <row r="234" spans="1:5" ht="16.2" thickBot="1" x14ac:dyDescent="0.35">
      <c r="A234" s="109" t="s">
        <v>2644</v>
      </c>
      <c r="B234" s="110" t="s">
        <v>2322</v>
      </c>
      <c r="C234" s="111">
        <f t="shared" si="9"/>
        <v>538398</v>
      </c>
      <c r="D234" s="111">
        <f t="shared" si="9"/>
        <v>0</v>
      </c>
      <c r="E234" s="112">
        <f t="shared" si="9"/>
        <v>538398</v>
      </c>
    </row>
    <row r="235" spans="1:5" ht="15.6" thickBot="1" x14ac:dyDescent="0.35">
      <c r="A235" s="113" t="s">
        <v>2645</v>
      </c>
      <c r="B235" s="114" t="s">
        <v>2646</v>
      </c>
      <c r="C235" s="115">
        <v>538398</v>
      </c>
      <c r="D235" s="115"/>
      <c r="E235" s="116">
        <f>C235+D235</f>
        <v>538398</v>
      </c>
    </row>
    <row r="236" spans="1:5" ht="47.4" thickBot="1" x14ac:dyDescent="0.35">
      <c r="A236" s="105">
        <v>6.9</v>
      </c>
      <c r="B236" s="117" t="s">
        <v>2647</v>
      </c>
      <c r="C236" s="107">
        <f t="shared" ref="C236:E237" si="10">SUM(C237)</f>
        <v>0</v>
      </c>
      <c r="D236" s="107">
        <f t="shared" si="10"/>
        <v>0</v>
      </c>
      <c r="E236" s="108">
        <f t="shared" si="10"/>
        <v>0</v>
      </c>
    </row>
    <row r="237" spans="1:5" ht="31.8" thickBot="1" x14ac:dyDescent="0.35">
      <c r="A237" s="105" t="s">
        <v>2648</v>
      </c>
      <c r="B237" s="117" t="s">
        <v>2649</v>
      </c>
      <c r="C237" s="107">
        <f t="shared" si="10"/>
        <v>0</v>
      </c>
      <c r="D237" s="107">
        <f t="shared" si="10"/>
        <v>0</v>
      </c>
      <c r="E237" s="108">
        <f t="shared" si="10"/>
        <v>0</v>
      </c>
    </row>
    <row r="238" spans="1:5" ht="30.6" thickBot="1" x14ac:dyDescent="0.35">
      <c r="A238" s="113" t="s">
        <v>2650</v>
      </c>
      <c r="B238" s="114" t="s">
        <v>2651</v>
      </c>
      <c r="C238" s="115">
        <v>0</v>
      </c>
      <c r="D238" s="115"/>
      <c r="E238" s="116">
        <f>C238+D238</f>
        <v>0</v>
      </c>
    </row>
    <row r="239" spans="1:5" ht="31.8" thickBot="1" x14ac:dyDescent="0.35">
      <c r="A239" s="118">
        <v>7</v>
      </c>
      <c r="B239" s="119" t="s">
        <v>2652</v>
      </c>
      <c r="C239" s="120">
        <f>SUM(C240+C241+C242+C243+C244+C245+C246+C247+C248+C249)</f>
        <v>0</v>
      </c>
      <c r="D239" s="120">
        <f>SUM(D240+D241+D242+D243+D244+D245+D246+D247+D248+D249)</f>
        <v>0</v>
      </c>
      <c r="E239" s="121">
        <f>SUM(E240+E241+E242+E243+E244+E245+E246+E247+E248+E249)</f>
        <v>0</v>
      </c>
    </row>
    <row r="240" spans="1:5" ht="31.8" thickBot="1" x14ac:dyDescent="0.35">
      <c r="A240" s="105">
        <v>7.1</v>
      </c>
      <c r="B240" s="117" t="s">
        <v>2653</v>
      </c>
      <c r="C240" s="107">
        <v>0</v>
      </c>
      <c r="D240" s="107">
        <v>0</v>
      </c>
      <c r="E240" s="108">
        <v>0</v>
      </c>
    </row>
    <row r="241" spans="1:5" ht="31.8" thickBot="1" x14ac:dyDescent="0.35">
      <c r="A241" s="105">
        <v>7.2</v>
      </c>
      <c r="B241" s="117" t="s">
        <v>2654</v>
      </c>
      <c r="C241" s="107">
        <v>0</v>
      </c>
      <c r="D241" s="107">
        <v>0</v>
      </c>
      <c r="E241" s="108">
        <v>0</v>
      </c>
    </row>
    <row r="242" spans="1:5" ht="47.4" thickBot="1" x14ac:dyDescent="0.35">
      <c r="A242" s="105">
        <v>7.3</v>
      </c>
      <c r="B242" s="117" t="s">
        <v>2655</v>
      </c>
      <c r="C242" s="107">
        <v>0</v>
      </c>
      <c r="D242" s="107">
        <v>0</v>
      </c>
      <c r="E242" s="108">
        <v>0</v>
      </c>
    </row>
    <row r="243" spans="1:5" ht="47.4" thickBot="1" x14ac:dyDescent="0.35">
      <c r="A243" s="105">
        <v>7.4</v>
      </c>
      <c r="B243" s="117" t="s">
        <v>2656</v>
      </c>
      <c r="C243" s="107">
        <v>0</v>
      </c>
      <c r="D243" s="107">
        <v>0</v>
      </c>
      <c r="E243" s="108">
        <v>0</v>
      </c>
    </row>
    <row r="244" spans="1:5" ht="47.4" thickBot="1" x14ac:dyDescent="0.35">
      <c r="A244" s="105">
        <v>7.5</v>
      </c>
      <c r="B244" s="117" t="s">
        <v>2657</v>
      </c>
      <c r="C244" s="107">
        <v>0</v>
      </c>
      <c r="D244" s="107">
        <v>0</v>
      </c>
      <c r="E244" s="108">
        <v>0</v>
      </c>
    </row>
    <row r="245" spans="1:5" ht="47.4" thickBot="1" x14ac:dyDescent="0.35">
      <c r="A245" s="105">
        <v>7.6</v>
      </c>
      <c r="B245" s="117" t="s">
        <v>2658</v>
      </c>
      <c r="C245" s="107">
        <v>0</v>
      </c>
      <c r="D245" s="107">
        <v>0</v>
      </c>
      <c r="E245" s="108">
        <v>0</v>
      </c>
    </row>
    <row r="246" spans="1:5" ht="47.4" thickBot="1" x14ac:dyDescent="0.35">
      <c r="A246" s="105">
        <v>7.7</v>
      </c>
      <c r="B246" s="117" t="s">
        <v>2659</v>
      </c>
      <c r="C246" s="107">
        <v>0</v>
      </c>
      <c r="D246" s="107">
        <v>0</v>
      </c>
      <c r="E246" s="108">
        <v>0</v>
      </c>
    </row>
    <row r="247" spans="1:5" ht="47.4" thickBot="1" x14ac:dyDescent="0.35">
      <c r="A247" s="105">
        <v>7.8</v>
      </c>
      <c r="B247" s="117" t="s">
        <v>2660</v>
      </c>
      <c r="C247" s="107">
        <v>0</v>
      </c>
      <c r="D247" s="107">
        <v>0</v>
      </c>
      <c r="E247" s="108">
        <v>0</v>
      </c>
    </row>
    <row r="248" spans="1:5" ht="16.2" thickBot="1" x14ac:dyDescent="0.35">
      <c r="A248" s="105">
        <v>7.9</v>
      </c>
      <c r="B248" s="117" t="s">
        <v>2661</v>
      </c>
      <c r="C248" s="107">
        <f t="shared" ref="C248:E249" si="11">SUM(C249)</f>
        <v>0</v>
      </c>
      <c r="D248" s="107">
        <f t="shared" si="11"/>
        <v>0</v>
      </c>
      <c r="E248" s="108">
        <f t="shared" si="11"/>
        <v>0</v>
      </c>
    </row>
    <row r="249" spans="1:5" ht="16.2" thickBot="1" x14ac:dyDescent="0.35">
      <c r="A249" s="123" t="s">
        <v>2662</v>
      </c>
      <c r="B249" s="110" t="s">
        <v>2663</v>
      </c>
      <c r="C249" s="111">
        <f t="shared" si="11"/>
        <v>0</v>
      </c>
      <c r="D249" s="111">
        <f t="shared" si="11"/>
        <v>0</v>
      </c>
      <c r="E249" s="112">
        <f t="shared" si="11"/>
        <v>0</v>
      </c>
    </row>
    <row r="250" spans="1:5" ht="15.6" thickBot="1" x14ac:dyDescent="0.35">
      <c r="A250" s="113" t="s">
        <v>2664</v>
      </c>
      <c r="B250" s="114" t="s">
        <v>2665</v>
      </c>
      <c r="C250" s="115">
        <v>0</v>
      </c>
      <c r="D250" s="115"/>
      <c r="E250" s="116">
        <f>C250+D250</f>
        <v>0</v>
      </c>
    </row>
    <row r="251" spans="1:5" ht="47.4" thickBot="1" x14ac:dyDescent="0.35">
      <c r="A251" s="118">
        <v>8</v>
      </c>
      <c r="B251" s="119" t="s">
        <v>2666</v>
      </c>
      <c r="C251" s="120">
        <f>SUM(C252+C267+C273+C278+C285)</f>
        <v>2553143704.5100002</v>
      </c>
      <c r="D251" s="120">
        <f>SUM(D252+D267+D273+D278+D285)</f>
        <v>262740000</v>
      </c>
      <c r="E251" s="121">
        <f>SUM(E252+E267+E273+E278+E285)</f>
        <v>2815883704.5100002</v>
      </c>
    </row>
    <row r="252" spans="1:5" ht="16.2" thickBot="1" x14ac:dyDescent="0.35">
      <c r="A252" s="105">
        <v>8.1</v>
      </c>
      <c r="B252" s="117" t="s">
        <v>2667</v>
      </c>
      <c r="C252" s="107">
        <f>SUM(C253+C265)</f>
        <v>1632757090.51</v>
      </c>
      <c r="D252" s="107">
        <f>SUM(D253+D265)</f>
        <v>260000000</v>
      </c>
      <c r="E252" s="108">
        <f>SUM(E253+E265)</f>
        <v>1892757090.51</v>
      </c>
    </row>
    <row r="253" spans="1:5" ht="16.2" thickBot="1" x14ac:dyDescent="0.35">
      <c r="A253" s="109" t="s">
        <v>2668</v>
      </c>
      <c r="B253" s="110" t="s">
        <v>2669</v>
      </c>
      <c r="C253" s="111">
        <f>SUM(C254:C264)</f>
        <v>1385566491.78</v>
      </c>
      <c r="D253" s="111">
        <f>SUM(D254:D264)</f>
        <v>260000000</v>
      </c>
      <c r="E253" s="112">
        <f>SUM(E254:E264)</f>
        <v>1645566491.78</v>
      </c>
    </row>
    <row r="254" spans="1:5" ht="15.6" thickBot="1" x14ac:dyDescent="0.35">
      <c r="A254" s="113" t="s">
        <v>2670</v>
      </c>
      <c r="B254" s="114" t="s">
        <v>2671</v>
      </c>
      <c r="C254" s="115">
        <v>872545666.77999997</v>
      </c>
      <c r="D254" s="115">
        <v>160818639</v>
      </c>
      <c r="E254" s="116">
        <f t="shared" ref="E254:E264" si="12">C254+D254</f>
        <v>1033364305.78</v>
      </c>
    </row>
    <row r="255" spans="1:5" ht="15.6" thickBot="1" x14ac:dyDescent="0.35">
      <c r="A255" s="113" t="s">
        <v>2672</v>
      </c>
      <c r="B255" s="114" t="s">
        <v>2673</v>
      </c>
      <c r="C255" s="115">
        <v>201256509</v>
      </c>
      <c r="D255" s="115">
        <v>35747401</v>
      </c>
      <c r="E255" s="116">
        <f t="shared" si="12"/>
        <v>237003910</v>
      </c>
    </row>
    <row r="256" spans="1:5" ht="15.6" thickBot="1" x14ac:dyDescent="0.35">
      <c r="A256" s="113" t="s">
        <v>2674</v>
      </c>
      <c r="B256" s="114" t="s">
        <v>2675</v>
      </c>
      <c r="C256" s="115">
        <v>83815001</v>
      </c>
      <c r="D256" s="115">
        <v>16465622</v>
      </c>
      <c r="E256" s="116">
        <f t="shared" si="12"/>
        <v>100280623</v>
      </c>
    </row>
    <row r="257" spans="1:7" ht="15.6" thickBot="1" x14ac:dyDescent="0.35">
      <c r="A257" s="113" t="s">
        <v>2676</v>
      </c>
      <c r="B257" s="114" t="s">
        <v>2677</v>
      </c>
      <c r="C257" s="115">
        <v>0</v>
      </c>
      <c r="D257" s="115"/>
      <c r="E257" s="116">
        <f t="shared" si="12"/>
        <v>0</v>
      </c>
    </row>
    <row r="258" spans="1:7" ht="15.6" thickBot="1" x14ac:dyDescent="0.35">
      <c r="A258" s="113" t="s">
        <v>2678</v>
      </c>
      <c r="B258" s="114" t="s">
        <v>2679</v>
      </c>
      <c r="C258" s="115">
        <v>0</v>
      </c>
      <c r="D258" s="115"/>
      <c r="E258" s="116">
        <f t="shared" si="12"/>
        <v>0</v>
      </c>
    </row>
    <row r="259" spans="1:7" ht="15.6" thickBot="1" x14ac:dyDescent="0.35">
      <c r="A259" s="113" t="s">
        <v>2680</v>
      </c>
      <c r="B259" s="114" t="s">
        <v>2681</v>
      </c>
      <c r="C259" s="115">
        <v>20178594</v>
      </c>
      <c r="D259" s="115">
        <v>4258666</v>
      </c>
      <c r="E259" s="116">
        <f t="shared" si="12"/>
        <v>24437260</v>
      </c>
    </row>
    <row r="260" spans="1:7" ht="15.6" thickBot="1" x14ac:dyDescent="0.35">
      <c r="A260" s="113" t="s">
        <v>2682</v>
      </c>
      <c r="B260" s="114" t="s">
        <v>2683</v>
      </c>
      <c r="C260" s="115">
        <v>0</v>
      </c>
      <c r="D260" s="115"/>
      <c r="E260" s="116">
        <f t="shared" si="12"/>
        <v>0</v>
      </c>
    </row>
    <row r="261" spans="1:7" ht="15.6" thickBot="1" x14ac:dyDescent="0.35">
      <c r="A261" s="113" t="s">
        <v>2684</v>
      </c>
      <c r="B261" s="114" t="s">
        <v>2685</v>
      </c>
      <c r="C261" s="115">
        <v>0</v>
      </c>
      <c r="D261" s="115"/>
      <c r="E261" s="116">
        <f t="shared" si="12"/>
        <v>0</v>
      </c>
    </row>
    <row r="262" spans="1:7" ht="15.6" thickBot="1" x14ac:dyDescent="0.35">
      <c r="A262" s="113" t="s">
        <v>2686</v>
      </c>
      <c r="B262" s="114" t="s">
        <v>2687</v>
      </c>
      <c r="C262" s="115">
        <v>30517129</v>
      </c>
      <c r="D262" s="115">
        <v>4873142</v>
      </c>
      <c r="E262" s="116">
        <f t="shared" si="12"/>
        <v>35390271</v>
      </c>
    </row>
    <row r="263" spans="1:7" ht="15.6" thickBot="1" x14ac:dyDescent="0.35">
      <c r="A263" s="113" t="s">
        <v>2688</v>
      </c>
      <c r="B263" s="114" t="s">
        <v>2689</v>
      </c>
      <c r="C263" s="115">
        <v>177253592</v>
      </c>
      <c r="D263" s="115">
        <v>37836530</v>
      </c>
      <c r="E263" s="116">
        <f t="shared" si="12"/>
        <v>215090122</v>
      </c>
    </row>
    <row r="264" spans="1:7" ht="15.6" thickBot="1" x14ac:dyDescent="0.35">
      <c r="A264" s="113" t="s">
        <v>2690</v>
      </c>
      <c r="B264" s="114" t="s">
        <v>2691</v>
      </c>
      <c r="C264" s="115">
        <v>0</v>
      </c>
      <c r="D264" s="115"/>
      <c r="E264" s="116">
        <f t="shared" si="12"/>
        <v>0</v>
      </c>
    </row>
    <row r="265" spans="1:7" ht="16.2" thickBot="1" x14ac:dyDescent="0.35">
      <c r="A265" s="109" t="s">
        <v>2692</v>
      </c>
      <c r="B265" s="110" t="s">
        <v>2693</v>
      </c>
      <c r="C265" s="111">
        <f>SUM(C266)</f>
        <v>247190598.72999999</v>
      </c>
      <c r="D265" s="111">
        <f>SUM(D266)</f>
        <v>0</v>
      </c>
      <c r="E265" s="112">
        <f>SUM(E266)</f>
        <v>247190598.72999999</v>
      </c>
    </row>
    <row r="266" spans="1:7" ht="15.6" thickBot="1" x14ac:dyDescent="0.35">
      <c r="A266" s="113" t="s">
        <v>2694</v>
      </c>
      <c r="B266" s="114" t="s">
        <v>2695</v>
      </c>
      <c r="C266" s="115">
        <v>247190598.72999999</v>
      </c>
      <c r="D266" s="115"/>
      <c r="E266" s="116">
        <f>C266+D266</f>
        <v>247190598.72999999</v>
      </c>
    </row>
    <row r="267" spans="1:7" ht="16.2" thickBot="1" x14ac:dyDescent="0.35">
      <c r="A267" s="105">
        <v>8.1999999999999993</v>
      </c>
      <c r="B267" s="117" t="s">
        <v>2696</v>
      </c>
      <c r="C267" s="107">
        <f>SUM(C268)</f>
        <v>891352077</v>
      </c>
      <c r="D267" s="107">
        <f>SUM(D268)</f>
        <v>0</v>
      </c>
      <c r="E267" s="108">
        <f>SUM(E268)</f>
        <v>891352077</v>
      </c>
    </row>
    <row r="268" spans="1:7" ht="16.2" thickBot="1" x14ac:dyDescent="0.35">
      <c r="A268" s="109" t="s">
        <v>2697</v>
      </c>
      <c r="B268" s="110" t="s">
        <v>2698</v>
      </c>
      <c r="C268" s="111">
        <f>SUM(C269:C272)</f>
        <v>891352077</v>
      </c>
      <c r="D268" s="111">
        <f>SUM(D269:D272)</f>
        <v>0</v>
      </c>
      <c r="E268" s="112">
        <f>SUM(E269:E272)</f>
        <v>891352077</v>
      </c>
    </row>
    <row r="269" spans="1:7" ht="15.6" thickBot="1" x14ac:dyDescent="0.35">
      <c r="A269" s="113" t="s">
        <v>2699</v>
      </c>
      <c r="B269" s="114" t="s">
        <v>2700</v>
      </c>
      <c r="C269" s="115">
        <v>103639731</v>
      </c>
      <c r="D269" s="115"/>
      <c r="E269" s="116">
        <f>C269+D269</f>
        <v>103639731</v>
      </c>
    </row>
    <row r="270" spans="1:7" ht="30.6" thickBot="1" x14ac:dyDescent="0.35">
      <c r="A270" s="113" t="s">
        <v>2701</v>
      </c>
      <c r="B270" s="114" t="s">
        <v>2702</v>
      </c>
      <c r="C270" s="115">
        <v>1065939</v>
      </c>
      <c r="D270" s="115"/>
      <c r="E270" s="116">
        <f>C270+D270</f>
        <v>1065939</v>
      </c>
    </row>
    <row r="271" spans="1:7" ht="15.6" thickBot="1" x14ac:dyDescent="0.35">
      <c r="A271" s="113" t="s">
        <v>2703</v>
      </c>
      <c r="B271" s="114" t="s">
        <v>2704</v>
      </c>
      <c r="C271" s="115">
        <v>786646407</v>
      </c>
      <c r="D271" s="115"/>
      <c r="E271" s="116">
        <f>C271+D271</f>
        <v>786646407</v>
      </c>
      <c r="G271" s="103"/>
    </row>
    <row r="272" spans="1:7" ht="30.6" thickBot="1" x14ac:dyDescent="0.35">
      <c r="A272" s="113" t="s">
        <v>2705</v>
      </c>
      <c r="B272" s="114" t="s">
        <v>2706</v>
      </c>
      <c r="C272" s="115">
        <v>0</v>
      </c>
      <c r="D272" s="115"/>
      <c r="E272" s="116">
        <f>C272+D272</f>
        <v>0</v>
      </c>
    </row>
    <row r="273" spans="1:5" ht="16.2" thickBot="1" x14ac:dyDescent="0.35">
      <c r="A273" s="105">
        <v>8.3000000000000007</v>
      </c>
      <c r="B273" s="117" t="s">
        <v>2707</v>
      </c>
      <c r="C273" s="107">
        <f>SUM(C274)</f>
        <v>0</v>
      </c>
      <c r="D273" s="107">
        <f>SUM(D274)</f>
        <v>2740000</v>
      </c>
      <c r="E273" s="108">
        <f>SUM(E274)</f>
        <v>2740000</v>
      </c>
    </row>
    <row r="274" spans="1:5" ht="16.2" thickBot="1" x14ac:dyDescent="0.35">
      <c r="A274" s="109" t="s">
        <v>2708</v>
      </c>
      <c r="B274" s="110" t="s">
        <v>2709</v>
      </c>
      <c r="C274" s="111">
        <f>SUM(C275:C277)</f>
        <v>0</v>
      </c>
      <c r="D274" s="111">
        <f>SUM(D275:D277)</f>
        <v>2740000</v>
      </c>
      <c r="E274" s="112">
        <f>SUM(E275:E277)</f>
        <v>2740000</v>
      </c>
    </row>
    <row r="275" spans="1:5" ht="15.6" thickBot="1" x14ac:dyDescent="0.35">
      <c r="A275" s="113" t="s">
        <v>2710</v>
      </c>
      <c r="B275" s="114" t="s">
        <v>2711</v>
      </c>
      <c r="C275" s="115">
        <v>0</v>
      </c>
      <c r="D275" s="115">
        <v>400000</v>
      </c>
      <c r="E275" s="116">
        <f>C275+D275</f>
        <v>400000</v>
      </c>
    </row>
    <row r="276" spans="1:5" ht="15.6" thickBot="1" x14ac:dyDescent="0.35">
      <c r="A276" s="113" t="s">
        <v>2712</v>
      </c>
      <c r="B276" s="114" t="s">
        <v>2713</v>
      </c>
      <c r="C276" s="115">
        <v>0</v>
      </c>
      <c r="D276" s="115">
        <v>2340000</v>
      </c>
      <c r="E276" s="116">
        <f>C276+D276</f>
        <v>2340000</v>
      </c>
    </row>
    <row r="277" spans="1:5" ht="15.6" thickBot="1" x14ac:dyDescent="0.35">
      <c r="A277" s="113" t="s">
        <v>2714</v>
      </c>
      <c r="B277" s="114" t="s">
        <v>2715</v>
      </c>
      <c r="C277" s="115">
        <v>0</v>
      </c>
      <c r="D277" s="115"/>
      <c r="E277" s="116">
        <f>C277+D277</f>
        <v>0</v>
      </c>
    </row>
    <row r="278" spans="1:5" ht="16.2" thickBot="1" x14ac:dyDescent="0.35">
      <c r="A278" s="105">
        <v>8.4</v>
      </c>
      <c r="B278" s="117" t="s">
        <v>2716</v>
      </c>
      <c r="C278" s="111">
        <f>SUM(C279)</f>
        <v>29034537</v>
      </c>
      <c r="D278" s="111">
        <f>SUM(D279)</f>
        <v>0</v>
      </c>
      <c r="E278" s="112">
        <f>SUM(E279)</f>
        <v>29034537</v>
      </c>
    </row>
    <row r="279" spans="1:5" ht="16.2" thickBot="1" x14ac:dyDescent="0.35">
      <c r="A279" s="105" t="s">
        <v>2717</v>
      </c>
      <c r="B279" s="117" t="s">
        <v>2718</v>
      </c>
      <c r="C279" s="111">
        <f>SUM(C280:C284)</f>
        <v>29034537</v>
      </c>
      <c r="D279" s="111">
        <f>SUM(D280:D284)</f>
        <v>0</v>
      </c>
      <c r="E279" s="112">
        <f>SUM(E280:E284)</f>
        <v>29034537</v>
      </c>
    </row>
    <row r="280" spans="1:5" ht="15.6" thickBot="1" x14ac:dyDescent="0.35">
      <c r="A280" s="113" t="s">
        <v>2719</v>
      </c>
      <c r="B280" s="114" t="s">
        <v>2720</v>
      </c>
      <c r="C280" s="115">
        <v>0</v>
      </c>
      <c r="D280" s="115"/>
      <c r="E280" s="116">
        <f>C280+D280</f>
        <v>0</v>
      </c>
    </row>
    <row r="281" spans="1:5" ht="15.6" thickBot="1" x14ac:dyDescent="0.35">
      <c r="A281" s="113" t="s">
        <v>2721</v>
      </c>
      <c r="B281" s="114" t="s">
        <v>2722</v>
      </c>
      <c r="C281" s="115">
        <v>4849966</v>
      </c>
      <c r="D281" s="115"/>
      <c r="E281" s="116">
        <f>C281+D281</f>
        <v>4849966</v>
      </c>
    </row>
    <row r="282" spans="1:5" ht="15.6" thickBot="1" x14ac:dyDescent="0.35">
      <c r="A282" s="113" t="s">
        <v>2723</v>
      </c>
      <c r="B282" s="114" t="s">
        <v>2724</v>
      </c>
      <c r="C282" s="115">
        <v>24184571</v>
      </c>
      <c r="D282" s="115"/>
      <c r="E282" s="116">
        <f>C282+D282</f>
        <v>24184571</v>
      </c>
    </row>
    <row r="283" spans="1:5" ht="15.6" thickBot="1" x14ac:dyDescent="0.35">
      <c r="A283" s="113" t="s">
        <v>2725</v>
      </c>
      <c r="B283" s="114" t="s">
        <v>2726</v>
      </c>
      <c r="C283" s="115">
        <v>0</v>
      </c>
      <c r="D283" s="115"/>
      <c r="E283" s="116">
        <f>C283+D283</f>
        <v>0</v>
      </c>
    </row>
    <row r="284" spans="1:5" ht="15.6" thickBot="1" x14ac:dyDescent="0.35">
      <c r="A284" s="113" t="s">
        <v>2727</v>
      </c>
      <c r="B284" s="114" t="s">
        <v>2728</v>
      </c>
      <c r="C284" s="115">
        <v>0</v>
      </c>
      <c r="D284" s="115"/>
      <c r="E284" s="116">
        <f>C284+D284</f>
        <v>0</v>
      </c>
    </row>
    <row r="285" spans="1:5" ht="16.2" thickBot="1" x14ac:dyDescent="0.35">
      <c r="A285" s="105">
        <v>8.5</v>
      </c>
      <c r="B285" s="117" t="s">
        <v>2729</v>
      </c>
      <c r="C285" s="107">
        <v>0</v>
      </c>
      <c r="D285" s="107">
        <v>0</v>
      </c>
      <c r="E285" s="108">
        <v>0</v>
      </c>
    </row>
    <row r="286" spans="1:5" ht="31.8" thickBot="1" x14ac:dyDescent="0.35">
      <c r="A286" s="118">
        <v>9</v>
      </c>
      <c r="B286" s="119" t="s">
        <v>2730</v>
      </c>
      <c r="C286" s="120">
        <f>SUM(C287+C290+C295+C296)</f>
        <v>25688400</v>
      </c>
      <c r="D286" s="120">
        <f>SUM(D287+D290+D295+D296)</f>
        <v>0</v>
      </c>
      <c r="E286" s="121">
        <f>SUM(E287+E290+E295+E296)</f>
        <v>25688400</v>
      </c>
    </row>
    <row r="287" spans="1:5" ht="16.2" thickBot="1" x14ac:dyDescent="0.35">
      <c r="A287" s="105">
        <v>9.1</v>
      </c>
      <c r="B287" s="117" t="s">
        <v>2731</v>
      </c>
      <c r="C287" s="107">
        <f t="shared" ref="C287:E288" si="13">SUM(C288)</f>
        <v>0</v>
      </c>
      <c r="D287" s="107">
        <f t="shared" si="13"/>
        <v>0</v>
      </c>
      <c r="E287" s="108">
        <f t="shared" si="13"/>
        <v>0</v>
      </c>
    </row>
    <row r="288" spans="1:5" ht="16.2" thickBot="1" x14ac:dyDescent="0.35">
      <c r="A288" s="109" t="s">
        <v>2732</v>
      </c>
      <c r="B288" s="110" t="s">
        <v>2733</v>
      </c>
      <c r="C288" s="111">
        <f t="shared" si="13"/>
        <v>0</v>
      </c>
      <c r="D288" s="111">
        <f t="shared" si="13"/>
        <v>0</v>
      </c>
      <c r="E288" s="112">
        <f t="shared" si="13"/>
        <v>0</v>
      </c>
    </row>
    <row r="289" spans="1:5" ht="15.6" thickBot="1" x14ac:dyDescent="0.35">
      <c r="A289" s="113" t="s">
        <v>2734</v>
      </c>
      <c r="B289" s="114" t="s">
        <v>2733</v>
      </c>
      <c r="C289" s="115">
        <v>0</v>
      </c>
      <c r="D289" s="115"/>
      <c r="E289" s="116">
        <f>C289+D289</f>
        <v>0</v>
      </c>
    </row>
    <row r="290" spans="1:5" ht="16.2" thickBot="1" x14ac:dyDescent="0.35">
      <c r="A290" s="105">
        <v>9.3000000000000007</v>
      </c>
      <c r="B290" s="117" t="s">
        <v>2735</v>
      </c>
      <c r="C290" s="107">
        <f t="shared" ref="C290:E291" si="14">SUM(C291)</f>
        <v>25688400</v>
      </c>
      <c r="D290" s="107">
        <f t="shared" si="14"/>
        <v>0</v>
      </c>
      <c r="E290" s="108">
        <f t="shared" si="14"/>
        <v>25688400</v>
      </c>
    </row>
    <row r="291" spans="1:5" ht="16.2" thickBot="1" x14ac:dyDescent="0.35">
      <c r="A291" s="109" t="s">
        <v>2736</v>
      </c>
      <c r="B291" s="110" t="s">
        <v>2737</v>
      </c>
      <c r="C291" s="111">
        <f t="shared" si="14"/>
        <v>25688400</v>
      </c>
      <c r="D291" s="111">
        <f t="shared" si="14"/>
        <v>0</v>
      </c>
      <c r="E291" s="112">
        <f t="shared" si="14"/>
        <v>25688400</v>
      </c>
    </row>
    <row r="292" spans="1:5" ht="15.6" thickBot="1" x14ac:dyDescent="0.35">
      <c r="A292" s="113" t="s">
        <v>2738</v>
      </c>
      <c r="B292" s="114" t="s">
        <v>2737</v>
      </c>
      <c r="C292" s="115">
        <v>25688400</v>
      </c>
      <c r="D292" s="115"/>
      <c r="E292" s="116">
        <f>C292+D292</f>
        <v>25688400</v>
      </c>
    </row>
    <row r="293" spans="1:5" ht="16.2" thickBot="1" x14ac:dyDescent="0.35">
      <c r="A293" s="109" t="s">
        <v>2739</v>
      </c>
      <c r="B293" s="110" t="s">
        <v>2740</v>
      </c>
      <c r="C293" s="111">
        <v>0</v>
      </c>
      <c r="D293" s="111">
        <v>0</v>
      </c>
      <c r="E293" s="112">
        <v>0</v>
      </c>
    </row>
    <row r="294" spans="1:5" ht="15.6" thickBot="1" x14ac:dyDescent="0.35">
      <c r="A294" s="113" t="s">
        <v>2741</v>
      </c>
      <c r="B294" s="114" t="s">
        <v>2740</v>
      </c>
      <c r="C294" s="115">
        <v>0</v>
      </c>
      <c r="D294" s="115"/>
      <c r="E294" s="116">
        <f>C294+D294</f>
        <v>0</v>
      </c>
    </row>
    <row r="295" spans="1:5" ht="16.2" thickBot="1" x14ac:dyDescent="0.35">
      <c r="A295" s="105">
        <v>9.5</v>
      </c>
      <c r="B295" s="117" t="s">
        <v>2742</v>
      </c>
      <c r="C295" s="107">
        <v>0</v>
      </c>
      <c r="D295" s="107">
        <v>0</v>
      </c>
      <c r="E295" s="108">
        <v>0</v>
      </c>
    </row>
    <row r="296" spans="1:5" ht="31.8" thickBot="1" x14ac:dyDescent="0.35">
      <c r="A296" s="105">
        <v>9.6999999999999993</v>
      </c>
      <c r="B296" s="117" t="s">
        <v>2743</v>
      </c>
      <c r="C296" s="107">
        <v>0</v>
      </c>
      <c r="D296" s="107">
        <v>0</v>
      </c>
      <c r="E296" s="108">
        <v>0</v>
      </c>
    </row>
    <row r="297" spans="1:5" ht="16.2" thickBot="1" x14ac:dyDescent="0.35">
      <c r="A297" s="118">
        <v>10</v>
      </c>
      <c r="B297" s="119" t="s">
        <v>2744</v>
      </c>
      <c r="C297" s="120">
        <f>SUM(C298+C304+C305)</f>
        <v>0</v>
      </c>
      <c r="D297" s="120">
        <f>SUM(D298+D304+D305)</f>
        <v>0</v>
      </c>
      <c r="E297" s="121">
        <f>SUM(E298+E304+E305)</f>
        <v>0</v>
      </c>
    </row>
    <row r="298" spans="1:5" ht="16.2" thickBot="1" x14ac:dyDescent="0.35">
      <c r="A298" s="105">
        <v>10.1</v>
      </c>
      <c r="B298" s="117" t="s">
        <v>2745</v>
      </c>
      <c r="C298" s="107">
        <f>SUM(C299)</f>
        <v>0</v>
      </c>
      <c r="D298" s="107">
        <f>SUM(D299)</f>
        <v>0</v>
      </c>
      <c r="E298" s="108">
        <f>SUM(E299)</f>
        <v>0</v>
      </c>
    </row>
    <row r="299" spans="1:5" ht="16.2" thickBot="1" x14ac:dyDescent="0.35">
      <c r="A299" s="109" t="s">
        <v>2746</v>
      </c>
      <c r="B299" s="110" t="s">
        <v>2747</v>
      </c>
      <c r="C299" s="111">
        <f>SUM(C300:C303)</f>
        <v>0</v>
      </c>
      <c r="D299" s="111">
        <f>SUM(D300:D303)</f>
        <v>0</v>
      </c>
      <c r="E299" s="112">
        <f>SUM(E300:E303)</f>
        <v>0</v>
      </c>
    </row>
    <row r="300" spans="1:5" ht="15.6" thickBot="1" x14ac:dyDescent="0.35">
      <c r="A300" s="113" t="s">
        <v>2748</v>
      </c>
      <c r="B300" s="114" t="s">
        <v>2749</v>
      </c>
      <c r="C300" s="115">
        <v>0</v>
      </c>
      <c r="D300" s="115"/>
      <c r="E300" s="116">
        <f>C300+D300</f>
        <v>0</v>
      </c>
    </row>
    <row r="301" spans="1:5" ht="15.6" thickBot="1" x14ac:dyDescent="0.35">
      <c r="A301" s="113" t="s">
        <v>2750</v>
      </c>
      <c r="B301" s="114" t="s">
        <v>2751</v>
      </c>
      <c r="C301" s="115">
        <v>0</v>
      </c>
      <c r="D301" s="115"/>
      <c r="E301" s="116">
        <f>C301+D301</f>
        <v>0</v>
      </c>
    </row>
    <row r="302" spans="1:5" ht="15.6" thickBot="1" x14ac:dyDescent="0.35">
      <c r="A302" s="113" t="s">
        <v>2752</v>
      </c>
      <c r="B302" s="114" t="s">
        <v>2753</v>
      </c>
      <c r="C302" s="115">
        <v>0</v>
      </c>
      <c r="D302" s="115"/>
      <c r="E302" s="116">
        <f>C302+D302</f>
        <v>0</v>
      </c>
    </row>
    <row r="303" spans="1:5" ht="15.6" thickBot="1" x14ac:dyDescent="0.35">
      <c r="A303" s="113" t="s">
        <v>2754</v>
      </c>
      <c r="B303" s="114" t="s">
        <v>2755</v>
      </c>
      <c r="C303" s="115">
        <v>0</v>
      </c>
      <c r="D303" s="115"/>
      <c r="E303" s="116">
        <f>C303+D303</f>
        <v>0</v>
      </c>
    </row>
    <row r="304" spans="1:5" ht="16.2" thickBot="1" x14ac:dyDescent="0.35">
      <c r="A304" s="105">
        <v>10.199999999999999</v>
      </c>
      <c r="B304" s="117" t="s">
        <v>2756</v>
      </c>
      <c r="C304" s="107">
        <v>0</v>
      </c>
      <c r="D304" s="107">
        <v>0</v>
      </c>
      <c r="E304" s="108">
        <v>0</v>
      </c>
    </row>
    <row r="305" spans="1:5" ht="16.2" thickBot="1" x14ac:dyDescent="0.35">
      <c r="A305" s="124">
        <v>10.3</v>
      </c>
      <c r="B305" s="125" t="s">
        <v>2757</v>
      </c>
      <c r="C305" s="126">
        <v>0</v>
      </c>
      <c r="D305" s="126">
        <v>0</v>
      </c>
      <c r="E305" s="127">
        <v>0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pageMargins left="0.7" right="0.7" top="0.75" bottom="0.75" header="0.3" footer="0.3"/>
  <pageSetup scale="53" orientation="portrait" horizontalDpi="360" verticalDpi="36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6F855-E541-4B56-9BD4-6D9679F85B1C}">
  <dimension ref="A3:D23"/>
  <sheetViews>
    <sheetView workbookViewId="0">
      <selection activeCell="B15" sqref="B15"/>
    </sheetView>
  </sheetViews>
  <sheetFormatPr baseColWidth="10" defaultRowHeight="14.4" x14ac:dyDescent="0.3"/>
  <cols>
    <col min="1" max="1" width="78.33203125" bestFit="1" customWidth="1"/>
    <col min="2" max="2" width="26.6640625" bestFit="1" customWidth="1"/>
    <col min="3" max="3" width="25" bestFit="1" customWidth="1"/>
    <col min="4" max="4" width="26.6640625" bestFit="1" customWidth="1"/>
  </cols>
  <sheetData>
    <row r="3" spans="1:4" x14ac:dyDescent="0.3">
      <c r="A3" s="34" t="s">
        <v>2117</v>
      </c>
      <c r="B3" t="s">
        <v>2119</v>
      </c>
      <c r="C3" t="s">
        <v>2120</v>
      </c>
      <c r="D3" t="s">
        <v>2121</v>
      </c>
    </row>
    <row r="4" spans="1:4" x14ac:dyDescent="0.3">
      <c r="A4" s="13" t="s">
        <v>713</v>
      </c>
      <c r="B4" s="35">
        <v>14767344.140000001</v>
      </c>
      <c r="C4" s="35">
        <v>0</v>
      </c>
      <c r="D4" s="35">
        <v>14767344.140000001</v>
      </c>
    </row>
    <row r="5" spans="1:4" x14ac:dyDescent="0.3">
      <c r="A5" s="13" t="s">
        <v>717</v>
      </c>
      <c r="B5" s="35">
        <v>20803650</v>
      </c>
      <c r="C5" s="35">
        <v>3000000</v>
      </c>
      <c r="D5" s="35">
        <v>23803650</v>
      </c>
    </row>
    <row r="6" spans="1:4" x14ac:dyDescent="0.3">
      <c r="A6" s="13" t="s">
        <v>498</v>
      </c>
      <c r="B6" s="35">
        <v>186225501.97</v>
      </c>
      <c r="C6" s="35">
        <v>6042829.6200000048</v>
      </c>
      <c r="D6" s="35">
        <v>192268331.59</v>
      </c>
    </row>
    <row r="7" spans="1:4" x14ac:dyDescent="0.3">
      <c r="A7" s="13" t="s">
        <v>436</v>
      </c>
      <c r="B7" s="35">
        <v>410275740</v>
      </c>
      <c r="C7" s="35">
        <v>16291700</v>
      </c>
      <c r="D7" s="35">
        <v>426567440</v>
      </c>
    </row>
    <row r="8" spans="1:4" x14ac:dyDescent="0.3">
      <c r="A8" s="13" t="s">
        <v>547</v>
      </c>
      <c r="B8" s="35">
        <v>2055868638.04</v>
      </c>
      <c r="C8" s="35">
        <v>324436477.34000003</v>
      </c>
      <c r="D8" s="35">
        <v>2380305115.3800001</v>
      </c>
    </row>
    <row r="9" spans="1:4" x14ac:dyDescent="0.3">
      <c r="A9" s="13" t="s">
        <v>681</v>
      </c>
      <c r="B9" s="35">
        <v>285230000</v>
      </c>
      <c r="C9" s="35">
        <v>1250000</v>
      </c>
      <c r="D9" s="35">
        <v>286480000</v>
      </c>
    </row>
    <row r="10" spans="1:4" x14ac:dyDescent="0.3">
      <c r="A10" s="13" t="s">
        <v>608</v>
      </c>
      <c r="B10" s="35">
        <v>29718000</v>
      </c>
      <c r="C10" s="35">
        <v>340000</v>
      </c>
      <c r="D10" s="35">
        <v>30058000</v>
      </c>
    </row>
    <row r="11" spans="1:4" x14ac:dyDescent="0.3">
      <c r="A11" s="13" t="s">
        <v>364</v>
      </c>
      <c r="B11" s="35">
        <v>113158884.44</v>
      </c>
      <c r="C11" s="35">
        <v>-1800000</v>
      </c>
      <c r="D11" s="35">
        <v>111358884.44</v>
      </c>
    </row>
    <row r="12" spans="1:4" x14ac:dyDescent="0.3">
      <c r="A12" s="13" t="s">
        <v>721</v>
      </c>
      <c r="B12" s="35">
        <v>9828000</v>
      </c>
      <c r="C12" s="35">
        <v>1000000</v>
      </c>
      <c r="D12" s="35">
        <v>10828000</v>
      </c>
    </row>
    <row r="13" spans="1:4" x14ac:dyDescent="0.3">
      <c r="A13" s="13" t="s">
        <v>725</v>
      </c>
      <c r="B13" s="35">
        <v>7750016.75</v>
      </c>
      <c r="C13" s="35">
        <v>0</v>
      </c>
      <c r="D13" s="35">
        <v>7750016.75</v>
      </c>
    </row>
    <row r="14" spans="1:4" x14ac:dyDescent="0.3">
      <c r="A14" s="13" t="s">
        <v>313</v>
      </c>
      <c r="B14" s="35">
        <v>86153130.88000001</v>
      </c>
      <c r="C14" s="35">
        <v>0</v>
      </c>
      <c r="D14" s="35">
        <v>86153130.88000001</v>
      </c>
    </row>
    <row r="15" spans="1:4" x14ac:dyDescent="0.3">
      <c r="A15" s="13" t="s">
        <v>154</v>
      </c>
      <c r="B15" s="35">
        <v>2253422908.7600002</v>
      </c>
      <c r="C15" s="35">
        <v>10200000</v>
      </c>
      <c r="D15" s="35">
        <v>2263622908.7600002</v>
      </c>
    </row>
    <row r="16" spans="1:4" x14ac:dyDescent="0.3">
      <c r="A16" s="13" t="s">
        <v>733</v>
      </c>
      <c r="B16" s="35">
        <v>2000000</v>
      </c>
      <c r="C16" s="35">
        <v>0</v>
      </c>
      <c r="D16" s="35">
        <v>2000000</v>
      </c>
    </row>
    <row r="17" spans="1:4" x14ac:dyDescent="0.3">
      <c r="A17" s="13" t="s">
        <v>20</v>
      </c>
      <c r="B17" s="35">
        <v>5600000</v>
      </c>
      <c r="C17" s="35">
        <v>0</v>
      </c>
      <c r="D17" s="35">
        <v>5600000</v>
      </c>
    </row>
    <row r="18" spans="1:4" x14ac:dyDescent="0.3">
      <c r="A18" s="13" t="s">
        <v>33</v>
      </c>
      <c r="B18" s="35">
        <v>38620000</v>
      </c>
      <c r="C18" s="35">
        <v>0</v>
      </c>
      <c r="D18" s="35">
        <v>38620000</v>
      </c>
    </row>
    <row r="19" spans="1:4" x14ac:dyDescent="0.3">
      <c r="A19" s="13" t="s">
        <v>739</v>
      </c>
      <c r="B19" s="35">
        <v>225000000</v>
      </c>
      <c r="C19" s="35">
        <v>0</v>
      </c>
      <c r="D19" s="35">
        <v>225000000</v>
      </c>
    </row>
    <row r="20" spans="1:4" x14ac:dyDescent="0.3">
      <c r="A20" s="13" t="s">
        <v>52</v>
      </c>
      <c r="B20" s="35">
        <v>3285000</v>
      </c>
      <c r="C20" s="35">
        <v>0</v>
      </c>
      <c r="D20" s="35">
        <v>3285000</v>
      </c>
    </row>
    <row r="21" spans="1:4" x14ac:dyDescent="0.3">
      <c r="A21" s="13" t="s">
        <v>729</v>
      </c>
      <c r="B21" s="35">
        <v>99750000</v>
      </c>
      <c r="C21" s="35">
        <v>6800000</v>
      </c>
      <c r="D21" s="35">
        <v>106550000</v>
      </c>
    </row>
    <row r="22" spans="1:4" x14ac:dyDescent="0.3">
      <c r="A22" s="13" t="s">
        <v>61</v>
      </c>
      <c r="B22" s="35">
        <v>343622832.41999996</v>
      </c>
      <c r="C22" s="35">
        <v>22500000</v>
      </c>
      <c r="D22" s="35">
        <v>366122832.41999996</v>
      </c>
    </row>
    <row r="23" spans="1:4" x14ac:dyDescent="0.3">
      <c r="A23" s="13" t="s">
        <v>2118</v>
      </c>
      <c r="B23" s="35">
        <v>6191079647.4000006</v>
      </c>
      <c r="C23" s="35">
        <v>390061006.96000004</v>
      </c>
      <c r="D23" s="35">
        <v>6581140654.3600006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BE1C6-B756-454F-8811-58F70D4F17C1}">
  <sheetPr filterMode="1"/>
  <dimension ref="A1:AE390"/>
  <sheetViews>
    <sheetView topLeftCell="J1" workbookViewId="0">
      <selection activeCell="W316" sqref="W316"/>
    </sheetView>
  </sheetViews>
  <sheetFormatPr baseColWidth="10" defaultRowHeight="14.4" x14ac:dyDescent="0.3"/>
  <cols>
    <col min="1" max="1" width="16" bestFit="1" customWidth="1"/>
  </cols>
  <sheetData>
    <row r="1" spans="1:31" x14ac:dyDescent="0.3">
      <c r="A1" s="21" t="s">
        <v>1679</v>
      </c>
      <c r="B1" s="40" t="s">
        <v>1680</v>
      </c>
      <c r="C1" s="40" t="s">
        <v>1681</v>
      </c>
      <c r="D1" s="40" t="s">
        <v>1682</v>
      </c>
      <c r="E1" s="40" t="s">
        <v>1683</v>
      </c>
      <c r="F1" s="40" t="s">
        <v>1684</v>
      </c>
      <c r="G1" s="40" t="s">
        <v>1685</v>
      </c>
      <c r="H1" s="40" t="s">
        <v>1686</v>
      </c>
      <c r="I1" s="2" t="s">
        <v>1687</v>
      </c>
      <c r="J1" s="2" t="s">
        <v>1688</v>
      </c>
      <c r="K1" s="2" t="s">
        <v>1689</v>
      </c>
      <c r="L1" s="2" t="s">
        <v>2083</v>
      </c>
      <c r="M1" s="2" t="s">
        <v>2084</v>
      </c>
      <c r="N1" s="2" t="s">
        <v>1690</v>
      </c>
      <c r="O1" s="2" t="s">
        <v>1691</v>
      </c>
      <c r="P1" s="2" t="s">
        <v>1692</v>
      </c>
      <c r="Q1" s="2" t="s">
        <v>2085</v>
      </c>
      <c r="R1" s="2" t="s">
        <v>1693</v>
      </c>
      <c r="S1" s="2" t="s">
        <v>1694</v>
      </c>
      <c r="T1" s="2" t="s">
        <v>1695</v>
      </c>
      <c r="U1" s="2" t="s">
        <v>1696</v>
      </c>
      <c r="V1" s="2" t="s">
        <v>1697</v>
      </c>
      <c r="W1" s="2" t="s">
        <v>1698</v>
      </c>
      <c r="X1" s="2" t="s">
        <v>1699</v>
      </c>
      <c r="Y1" s="2" t="s">
        <v>1700</v>
      </c>
      <c r="Z1" s="2" t="s">
        <v>1701</v>
      </c>
      <c r="AA1" s="2" t="s">
        <v>1702</v>
      </c>
      <c r="AB1" s="2" t="s">
        <v>741</v>
      </c>
      <c r="AC1" s="2" t="s">
        <v>1704</v>
      </c>
      <c r="AD1" s="2" t="s">
        <v>1705</v>
      </c>
      <c r="AE1" s="2" t="s">
        <v>1706</v>
      </c>
    </row>
    <row r="2" spans="1:31" hidden="1" x14ac:dyDescent="0.3">
      <c r="A2" t="str">
        <f>CONCATENATE(B2,C2,D2,E2,F2,G2,H2)</f>
        <v>511111120115</v>
      </c>
      <c r="B2" s="7">
        <v>5</v>
      </c>
      <c r="C2" s="7" t="str">
        <f>LEFT(AB2,3)</f>
        <v>111</v>
      </c>
      <c r="D2" s="7" t="str">
        <f>RIGHT(AB2,1)</f>
        <v>1</v>
      </c>
      <c r="E2" s="7" t="str">
        <f>MID(I2,6,1)</f>
        <v>1</v>
      </c>
      <c r="F2" s="7">
        <f>V2</f>
        <v>12</v>
      </c>
      <c r="G2" s="7" t="str">
        <f>AD2</f>
        <v>01</v>
      </c>
      <c r="H2" s="7">
        <v>15</v>
      </c>
      <c r="I2" t="s">
        <v>2054</v>
      </c>
      <c r="J2" t="s">
        <v>2055</v>
      </c>
      <c r="K2" t="s">
        <v>1748</v>
      </c>
      <c r="L2" t="s">
        <v>2086</v>
      </c>
      <c r="M2" t="s">
        <v>2087</v>
      </c>
      <c r="N2" t="s">
        <v>1749</v>
      </c>
      <c r="O2" t="s">
        <v>1974</v>
      </c>
      <c r="P2" t="s">
        <v>2088</v>
      </c>
      <c r="Q2" t="s">
        <v>2089</v>
      </c>
      <c r="R2" t="s">
        <v>1755</v>
      </c>
      <c r="S2" t="s">
        <v>154</v>
      </c>
      <c r="T2">
        <v>4</v>
      </c>
      <c r="U2" t="s">
        <v>1714</v>
      </c>
      <c r="V2" s="17">
        <v>12</v>
      </c>
      <c r="W2" t="s">
        <v>1977</v>
      </c>
      <c r="X2" t="s">
        <v>1976</v>
      </c>
      <c r="Y2" t="s">
        <v>237</v>
      </c>
      <c r="Z2">
        <v>1000</v>
      </c>
      <c r="AA2" t="s">
        <v>1977</v>
      </c>
      <c r="AB2">
        <v>1111</v>
      </c>
      <c r="AC2" t="s">
        <v>973</v>
      </c>
      <c r="AD2" s="17" t="s">
        <v>889</v>
      </c>
      <c r="AE2" t="s">
        <v>2050</v>
      </c>
    </row>
    <row r="3" spans="1:31" hidden="1" x14ac:dyDescent="0.3">
      <c r="A3" t="str">
        <f t="shared" ref="A3:A66" si="0">CONCATENATE(B3,C3,D3,E3,F3,G3,H3)</f>
        <v>516111120015</v>
      </c>
      <c r="B3" s="7">
        <v>5</v>
      </c>
      <c r="C3" s="7" t="str">
        <f t="shared" ref="C3:C66" si="1">LEFT(AB3,3)</f>
        <v>161</v>
      </c>
      <c r="D3" s="7" t="str">
        <f t="shared" ref="D3:D66" si="2">RIGHT(AB3,1)</f>
        <v>1</v>
      </c>
      <c r="E3" s="7" t="str">
        <f t="shared" ref="E3:E66" si="3">MID(I3,6,1)</f>
        <v>1</v>
      </c>
      <c r="F3" s="7">
        <f t="shared" ref="F3:F66" si="4">V3</f>
        <v>12</v>
      </c>
      <c r="G3" s="7" t="str">
        <f t="shared" ref="G3:G66" si="5">AD3</f>
        <v>00</v>
      </c>
      <c r="H3" s="7">
        <v>15</v>
      </c>
      <c r="I3" t="s">
        <v>2054</v>
      </c>
      <c r="J3" t="s">
        <v>2055</v>
      </c>
      <c r="K3" t="s">
        <v>1748</v>
      </c>
      <c r="L3" t="s">
        <v>2086</v>
      </c>
      <c r="M3" t="s">
        <v>2087</v>
      </c>
      <c r="N3" t="s">
        <v>1749</v>
      </c>
      <c r="O3" t="s">
        <v>1974</v>
      </c>
      <c r="P3" t="s">
        <v>2088</v>
      </c>
      <c r="Q3" t="s">
        <v>2089</v>
      </c>
      <c r="R3" t="s">
        <v>1755</v>
      </c>
      <c r="S3" t="s">
        <v>154</v>
      </c>
      <c r="T3">
        <v>4</v>
      </c>
      <c r="U3" t="s">
        <v>1714</v>
      </c>
      <c r="V3" s="17">
        <v>12</v>
      </c>
      <c r="W3" t="s">
        <v>1977</v>
      </c>
      <c r="X3" t="s">
        <v>1976</v>
      </c>
      <c r="Y3" t="s">
        <v>237</v>
      </c>
      <c r="Z3">
        <v>1000</v>
      </c>
      <c r="AA3" t="s">
        <v>1977</v>
      </c>
      <c r="AB3">
        <v>1611</v>
      </c>
      <c r="AC3" t="s">
        <v>2051</v>
      </c>
      <c r="AD3" s="17" t="s">
        <v>1586</v>
      </c>
      <c r="AE3" t="s">
        <v>1728</v>
      </c>
    </row>
    <row r="4" spans="1:31" hidden="1" x14ac:dyDescent="0.3">
      <c r="A4" t="str">
        <f t="shared" si="0"/>
        <v>516111120016</v>
      </c>
      <c r="B4" s="7">
        <v>5</v>
      </c>
      <c r="C4" s="7" t="str">
        <f t="shared" si="1"/>
        <v>161</v>
      </c>
      <c r="D4" s="7" t="str">
        <f t="shared" si="2"/>
        <v>1</v>
      </c>
      <c r="E4" s="7" t="str">
        <f t="shared" si="3"/>
        <v>1</v>
      </c>
      <c r="F4" s="7">
        <f t="shared" si="4"/>
        <v>12</v>
      </c>
      <c r="G4" s="7" t="str">
        <f t="shared" si="5"/>
        <v>00</v>
      </c>
      <c r="H4" s="7">
        <v>16</v>
      </c>
      <c r="I4" t="s">
        <v>2044</v>
      </c>
      <c r="J4" t="s">
        <v>2045</v>
      </c>
      <c r="K4" t="s">
        <v>1748</v>
      </c>
      <c r="L4" t="s">
        <v>2086</v>
      </c>
      <c r="M4" t="s">
        <v>2087</v>
      </c>
      <c r="N4" t="s">
        <v>1749</v>
      </c>
      <c r="O4" t="s">
        <v>1974</v>
      </c>
      <c r="P4" t="s">
        <v>2088</v>
      </c>
      <c r="Q4" t="s">
        <v>2089</v>
      </c>
      <c r="R4" t="s">
        <v>1755</v>
      </c>
      <c r="S4" t="s">
        <v>154</v>
      </c>
      <c r="T4">
        <v>4</v>
      </c>
      <c r="U4" t="s">
        <v>1714</v>
      </c>
      <c r="V4" s="17">
        <v>12</v>
      </c>
      <c r="W4" t="s">
        <v>1977</v>
      </c>
      <c r="X4" t="s">
        <v>1976</v>
      </c>
      <c r="Y4" t="s">
        <v>237</v>
      </c>
      <c r="Z4">
        <v>1000</v>
      </c>
      <c r="AA4" t="s">
        <v>1977</v>
      </c>
      <c r="AB4">
        <v>1611</v>
      </c>
      <c r="AC4" t="s">
        <v>2051</v>
      </c>
      <c r="AD4" s="17" t="s">
        <v>1586</v>
      </c>
      <c r="AE4" t="s">
        <v>1728</v>
      </c>
    </row>
    <row r="5" spans="1:31" hidden="1" x14ac:dyDescent="0.3">
      <c r="A5" t="str">
        <f t="shared" si="0"/>
        <v>512110120011</v>
      </c>
      <c r="B5" s="7">
        <v>5</v>
      </c>
      <c r="C5" s="7" t="str">
        <f t="shared" si="1"/>
        <v>121</v>
      </c>
      <c r="D5" s="7" t="str">
        <f t="shared" si="2"/>
        <v>1</v>
      </c>
      <c r="E5" s="7" t="str">
        <f t="shared" si="3"/>
        <v>0</v>
      </c>
      <c r="F5" s="7">
        <f t="shared" si="4"/>
        <v>12</v>
      </c>
      <c r="G5" s="7" t="str">
        <f t="shared" si="5"/>
        <v>00</v>
      </c>
      <c r="H5" s="7">
        <v>11</v>
      </c>
      <c r="I5" t="s">
        <v>1760</v>
      </c>
      <c r="J5" t="s">
        <v>878</v>
      </c>
      <c r="K5" t="s">
        <v>1748</v>
      </c>
      <c r="L5" t="s">
        <v>2086</v>
      </c>
      <c r="M5" t="s">
        <v>2087</v>
      </c>
      <c r="N5" t="s">
        <v>1749</v>
      </c>
      <c r="O5" t="s">
        <v>1974</v>
      </c>
      <c r="P5" t="s">
        <v>2088</v>
      </c>
      <c r="Q5" t="s">
        <v>2089</v>
      </c>
      <c r="R5" t="s">
        <v>1755</v>
      </c>
      <c r="S5" t="s">
        <v>154</v>
      </c>
      <c r="T5">
        <v>4</v>
      </c>
      <c r="U5" t="s">
        <v>1714</v>
      </c>
      <c r="V5" s="17">
        <v>12</v>
      </c>
      <c r="W5" t="s">
        <v>1977</v>
      </c>
      <c r="X5" t="s">
        <v>1976</v>
      </c>
      <c r="Y5" t="s">
        <v>237</v>
      </c>
      <c r="Z5">
        <v>1000</v>
      </c>
      <c r="AA5" t="s">
        <v>1977</v>
      </c>
      <c r="AB5">
        <v>1211</v>
      </c>
      <c r="AC5" t="s">
        <v>983</v>
      </c>
      <c r="AD5" s="17" t="s">
        <v>1586</v>
      </c>
      <c r="AE5" t="s">
        <v>1728</v>
      </c>
    </row>
    <row r="6" spans="1:31" hidden="1" x14ac:dyDescent="0.3">
      <c r="A6" t="str">
        <f t="shared" si="0"/>
        <v>511311130315</v>
      </c>
      <c r="B6" s="7">
        <v>5</v>
      </c>
      <c r="C6" s="7" t="str">
        <f t="shared" si="1"/>
        <v>113</v>
      </c>
      <c r="D6" s="7" t="str">
        <f t="shared" si="2"/>
        <v>1</v>
      </c>
      <c r="E6" s="7" t="str">
        <f t="shared" si="3"/>
        <v>1</v>
      </c>
      <c r="F6" s="7">
        <f t="shared" si="4"/>
        <v>13</v>
      </c>
      <c r="G6" s="7" t="str">
        <f t="shared" si="5"/>
        <v>03</v>
      </c>
      <c r="H6" s="7">
        <v>15</v>
      </c>
      <c r="I6" t="s">
        <v>2054</v>
      </c>
      <c r="J6" t="s">
        <v>2055</v>
      </c>
      <c r="K6" t="s">
        <v>1748</v>
      </c>
      <c r="L6" t="s">
        <v>2086</v>
      </c>
      <c r="M6" t="s">
        <v>2087</v>
      </c>
      <c r="N6" t="s">
        <v>1749</v>
      </c>
      <c r="O6" t="s">
        <v>1974</v>
      </c>
      <c r="P6" t="s">
        <v>2088</v>
      </c>
      <c r="Q6" t="s">
        <v>2089</v>
      </c>
      <c r="R6" t="s">
        <v>1755</v>
      </c>
      <c r="S6" t="s">
        <v>154</v>
      </c>
      <c r="T6">
        <v>1</v>
      </c>
      <c r="U6" t="s">
        <v>1732</v>
      </c>
      <c r="V6" s="17">
        <v>13</v>
      </c>
      <c r="W6" t="s">
        <v>1756</v>
      </c>
      <c r="X6" t="s">
        <v>1976</v>
      </c>
      <c r="Y6" t="s">
        <v>237</v>
      </c>
      <c r="Z6">
        <v>1000</v>
      </c>
      <c r="AA6" t="s">
        <v>1977</v>
      </c>
      <c r="AB6">
        <v>1131</v>
      </c>
      <c r="AC6" t="s">
        <v>977</v>
      </c>
      <c r="AD6" s="17" t="s">
        <v>935</v>
      </c>
      <c r="AE6" t="s">
        <v>1979</v>
      </c>
    </row>
    <row r="7" spans="1:31" hidden="1" x14ac:dyDescent="0.3">
      <c r="A7" t="str">
        <f t="shared" si="0"/>
        <v>514321130315</v>
      </c>
      <c r="B7" s="7">
        <v>5</v>
      </c>
      <c r="C7" s="7" t="str">
        <f t="shared" si="1"/>
        <v>143</v>
      </c>
      <c r="D7" s="7" t="str">
        <f t="shared" si="2"/>
        <v>2</v>
      </c>
      <c r="E7" s="7" t="str">
        <f t="shared" si="3"/>
        <v>1</v>
      </c>
      <c r="F7" s="7">
        <f t="shared" si="4"/>
        <v>13</v>
      </c>
      <c r="G7" s="7" t="str">
        <f t="shared" si="5"/>
        <v>03</v>
      </c>
      <c r="H7" s="7">
        <v>15</v>
      </c>
      <c r="I7" t="s">
        <v>2054</v>
      </c>
      <c r="J7" t="s">
        <v>2055</v>
      </c>
      <c r="K7" t="s">
        <v>1748</v>
      </c>
      <c r="L7" t="s">
        <v>2086</v>
      </c>
      <c r="M7" t="s">
        <v>2087</v>
      </c>
      <c r="N7" t="s">
        <v>1749</v>
      </c>
      <c r="O7" t="s">
        <v>1974</v>
      </c>
      <c r="P7" t="s">
        <v>2088</v>
      </c>
      <c r="Q7" t="s">
        <v>2089</v>
      </c>
      <c r="R7" t="s">
        <v>1755</v>
      </c>
      <c r="S7" t="s">
        <v>154</v>
      </c>
      <c r="T7">
        <v>1</v>
      </c>
      <c r="U7" t="s">
        <v>1732</v>
      </c>
      <c r="V7" s="17">
        <v>13</v>
      </c>
      <c r="W7" t="s">
        <v>1756</v>
      </c>
      <c r="X7" t="s">
        <v>1976</v>
      </c>
      <c r="Y7" t="s">
        <v>237</v>
      </c>
      <c r="Z7">
        <v>1000</v>
      </c>
      <c r="AA7" t="s">
        <v>1977</v>
      </c>
      <c r="AB7">
        <v>1432</v>
      </c>
      <c r="AC7" t="s">
        <v>1023</v>
      </c>
      <c r="AD7" s="17" t="s">
        <v>935</v>
      </c>
      <c r="AE7" t="s">
        <v>1979</v>
      </c>
    </row>
    <row r="8" spans="1:31" hidden="1" x14ac:dyDescent="0.3">
      <c r="A8" t="str">
        <f t="shared" si="0"/>
        <v>512311120016</v>
      </c>
      <c r="B8" s="7">
        <v>5</v>
      </c>
      <c r="C8" s="7" t="str">
        <f t="shared" si="1"/>
        <v>123</v>
      </c>
      <c r="D8" s="7" t="str">
        <f t="shared" si="2"/>
        <v>1</v>
      </c>
      <c r="E8" s="7" t="str">
        <f t="shared" si="3"/>
        <v>1</v>
      </c>
      <c r="F8" s="7">
        <f t="shared" si="4"/>
        <v>12</v>
      </c>
      <c r="G8" s="7" t="str">
        <f t="shared" si="5"/>
        <v>00</v>
      </c>
      <c r="H8" s="7">
        <v>16</v>
      </c>
      <c r="I8" t="s">
        <v>2044</v>
      </c>
      <c r="J8" t="s">
        <v>2045</v>
      </c>
      <c r="K8" t="s">
        <v>1748</v>
      </c>
      <c r="L8" t="s">
        <v>2086</v>
      </c>
      <c r="M8" t="s">
        <v>2087</v>
      </c>
      <c r="N8" t="s">
        <v>1749</v>
      </c>
      <c r="O8" t="s">
        <v>1974</v>
      </c>
      <c r="P8" t="s">
        <v>2088</v>
      </c>
      <c r="Q8" t="s">
        <v>2089</v>
      </c>
      <c r="R8" t="s">
        <v>1755</v>
      </c>
      <c r="S8" t="s">
        <v>154</v>
      </c>
      <c r="T8">
        <v>4</v>
      </c>
      <c r="U8" t="s">
        <v>1714</v>
      </c>
      <c r="V8" s="17">
        <v>12</v>
      </c>
      <c r="W8" t="s">
        <v>1977</v>
      </c>
      <c r="X8" t="s">
        <v>1976</v>
      </c>
      <c r="Y8" t="s">
        <v>237</v>
      </c>
      <c r="Z8">
        <v>1000</v>
      </c>
      <c r="AA8" t="s">
        <v>1977</v>
      </c>
      <c r="AB8">
        <v>1231</v>
      </c>
      <c r="AC8" t="s">
        <v>2047</v>
      </c>
      <c r="AD8" s="17" t="s">
        <v>1586</v>
      </c>
      <c r="AE8" t="s">
        <v>1728</v>
      </c>
    </row>
    <row r="9" spans="1:31" hidden="1" x14ac:dyDescent="0.3">
      <c r="A9" t="str">
        <f t="shared" si="0"/>
        <v>515910130311</v>
      </c>
      <c r="B9" s="7">
        <v>5</v>
      </c>
      <c r="C9" s="7" t="str">
        <f t="shared" si="1"/>
        <v>159</v>
      </c>
      <c r="D9" s="7" t="str">
        <f t="shared" si="2"/>
        <v>1</v>
      </c>
      <c r="E9" s="7" t="str">
        <f t="shared" si="3"/>
        <v>0</v>
      </c>
      <c r="F9" s="7">
        <f t="shared" si="4"/>
        <v>13</v>
      </c>
      <c r="G9" s="7" t="str">
        <f t="shared" si="5"/>
        <v>03</v>
      </c>
      <c r="H9" s="7">
        <v>11</v>
      </c>
      <c r="I9" t="s">
        <v>1760</v>
      </c>
      <c r="J9" t="s">
        <v>878</v>
      </c>
      <c r="K9" t="s">
        <v>1748</v>
      </c>
      <c r="L9" t="s">
        <v>2086</v>
      </c>
      <c r="M9" t="s">
        <v>2087</v>
      </c>
      <c r="N9" t="s">
        <v>1749</v>
      </c>
      <c r="O9" t="s">
        <v>1974</v>
      </c>
      <c r="P9" t="s">
        <v>2088</v>
      </c>
      <c r="Q9" t="s">
        <v>2089</v>
      </c>
      <c r="R9" t="s">
        <v>1755</v>
      </c>
      <c r="S9" t="s">
        <v>154</v>
      </c>
      <c r="T9">
        <v>1</v>
      </c>
      <c r="U9" t="s">
        <v>1732</v>
      </c>
      <c r="V9" s="17">
        <v>13</v>
      </c>
      <c r="W9" t="s">
        <v>1756</v>
      </c>
      <c r="X9" t="s">
        <v>1976</v>
      </c>
      <c r="Y9" t="s">
        <v>237</v>
      </c>
      <c r="Z9">
        <v>1000</v>
      </c>
      <c r="AA9" t="s">
        <v>1977</v>
      </c>
      <c r="AB9">
        <v>1591</v>
      </c>
      <c r="AC9" t="s">
        <v>1978</v>
      </c>
      <c r="AD9" s="17" t="s">
        <v>935</v>
      </c>
      <c r="AE9" t="s">
        <v>1979</v>
      </c>
    </row>
    <row r="10" spans="1:31" hidden="1" x14ac:dyDescent="0.3">
      <c r="A10" t="str">
        <f t="shared" si="0"/>
        <v>513221130315</v>
      </c>
      <c r="B10" s="7">
        <v>5</v>
      </c>
      <c r="C10" s="7" t="str">
        <f t="shared" si="1"/>
        <v>132</v>
      </c>
      <c r="D10" s="7" t="str">
        <f t="shared" si="2"/>
        <v>2</v>
      </c>
      <c r="E10" s="7" t="str">
        <f t="shared" si="3"/>
        <v>1</v>
      </c>
      <c r="F10" s="7">
        <f t="shared" si="4"/>
        <v>13</v>
      </c>
      <c r="G10" s="7" t="str">
        <f t="shared" si="5"/>
        <v>03</v>
      </c>
      <c r="H10" s="7">
        <v>15</v>
      </c>
      <c r="I10" t="s">
        <v>2054</v>
      </c>
      <c r="J10" t="s">
        <v>2055</v>
      </c>
      <c r="K10" t="s">
        <v>1748</v>
      </c>
      <c r="L10" t="s">
        <v>2086</v>
      </c>
      <c r="M10" t="s">
        <v>2087</v>
      </c>
      <c r="N10" t="s">
        <v>1749</v>
      </c>
      <c r="O10" t="s">
        <v>1974</v>
      </c>
      <c r="P10" t="s">
        <v>2088</v>
      </c>
      <c r="Q10" t="s">
        <v>2089</v>
      </c>
      <c r="R10" t="s">
        <v>1755</v>
      </c>
      <c r="S10" t="s">
        <v>154</v>
      </c>
      <c r="T10">
        <v>1</v>
      </c>
      <c r="U10" t="s">
        <v>1732</v>
      </c>
      <c r="V10" s="17">
        <v>13</v>
      </c>
      <c r="W10" t="s">
        <v>1756</v>
      </c>
      <c r="X10" t="s">
        <v>1976</v>
      </c>
      <c r="Y10" t="s">
        <v>237</v>
      </c>
      <c r="Z10">
        <v>1000</v>
      </c>
      <c r="AA10" t="s">
        <v>1977</v>
      </c>
      <c r="AB10">
        <v>1322</v>
      </c>
      <c r="AC10" t="s">
        <v>2048</v>
      </c>
      <c r="AD10" s="17" t="s">
        <v>935</v>
      </c>
      <c r="AE10" t="s">
        <v>1979</v>
      </c>
    </row>
    <row r="11" spans="1:31" hidden="1" x14ac:dyDescent="0.3">
      <c r="A11" t="str">
        <f t="shared" si="0"/>
        <v>514211130315</v>
      </c>
      <c r="B11" s="7">
        <v>5</v>
      </c>
      <c r="C11" s="7" t="str">
        <f t="shared" si="1"/>
        <v>142</v>
      </c>
      <c r="D11" s="7" t="str">
        <f t="shared" si="2"/>
        <v>1</v>
      </c>
      <c r="E11" s="7" t="str">
        <f t="shared" si="3"/>
        <v>1</v>
      </c>
      <c r="F11" s="7">
        <f t="shared" si="4"/>
        <v>13</v>
      </c>
      <c r="G11" s="7" t="str">
        <f t="shared" si="5"/>
        <v>03</v>
      </c>
      <c r="H11" s="7">
        <v>15</v>
      </c>
      <c r="I11" t="s">
        <v>2054</v>
      </c>
      <c r="J11" t="s">
        <v>2055</v>
      </c>
      <c r="K11" t="s">
        <v>1748</v>
      </c>
      <c r="L11" t="s">
        <v>2086</v>
      </c>
      <c r="M11" t="s">
        <v>2087</v>
      </c>
      <c r="N11" t="s">
        <v>1749</v>
      </c>
      <c r="O11" t="s">
        <v>1974</v>
      </c>
      <c r="P11" t="s">
        <v>2088</v>
      </c>
      <c r="Q11" t="s">
        <v>2089</v>
      </c>
      <c r="R11" t="s">
        <v>1755</v>
      </c>
      <c r="S11" t="s">
        <v>154</v>
      </c>
      <c r="T11">
        <v>1</v>
      </c>
      <c r="U11" t="s">
        <v>1732</v>
      </c>
      <c r="V11" s="17">
        <v>13</v>
      </c>
      <c r="W11" t="s">
        <v>1756</v>
      </c>
      <c r="X11" t="s">
        <v>1976</v>
      </c>
      <c r="Y11" t="s">
        <v>237</v>
      </c>
      <c r="Z11">
        <v>1000</v>
      </c>
      <c r="AA11" t="s">
        <v>1977</v>
      </c>
      <c r="AB11">
        <v>1421</v>
      </c>
      <c r="AC11" t="s">
        <v>1017</v>
      </c>
      <c r="AD11" s="17" t="s">
        <v>935</v>
      </c>
      <c r="AE11" t="s">
        <v>1979</v>
      </c>
    </row>
    <row r="12" spans="1:31" hidden="1" x14ac:dyDescent="0.3">
      <c r="A12" t="str">
        <f t="shared" si="0"/>
        <v>514311130315</v>
      </c>
      <c r="B12" s="7">
        <v>5</v>
      </c>
      <c r="C12" s="7" t="str">
        <f t="shared" si="1"/>
        <v>143</v>
      </c>
      <c r="D12" s="7" t="str">
        <f t="shared" si="2"/>
        <v>1</v>
      </c>
      <c r="E12" s="7" t="str">
        <f t="shared" si="3"/>
        <v>1</v>
      </c>
      <c r="F12" s="7">
        <f t="shared" si="4"/>
        <v>13</v>
      </c>
      <c r="G12" s="7" t="str">
        <f t="shared" si="5"/>
        <v>03</v>
      </c>
      <c r="H12" s="7">
        <v>15</v>
      </c>
      <c r="I12" t="s">
        <v>2054</v>
      </c>
      <c r="J12" t="s">
        <v>2055</v>
      </c>
      <c r="K12" t="s">
        <v>1748</v>
      </c>
      <c r="L12" t="s">
        <v>2086</v>
      </c>
      <c r="M12" t="s">
        <v>2087</v>
      </c>
      <c r="N12" t="s">
        <v>1749</v>
      </c>
      <c r="O12" t="s">
        <v>1974</v>
      </c>
      <c r="P12" t="s">
        <v>2088</v>
      </c>
      <c r="Q12" t="s">
        <v>2089</v>
      </c>
      <c r="R12" t="s">
        <v>1755</v>
      </c>
      <c r="S12" t="s">
        <v>154</v>
      </c>
      <c r="T12">
        <v>1</v>
      </c>
      <c r="U12" t="s">
        <v>1732</v>
      </c>
      <c r="V12" s="17">
        <v>13</v>
      </c>
      <c r="W12" t="s">
        <v>1756</v>
      </c>
      <c r="X12" t="s">
        <v>1976</v>
      </c>
      <c r="Y12" t="s">
        <v>237</v>
      </c>
      <c r="Z12">
        <v>1000</v>
      </c>
      <c r="AA12" t="s">
        <v>1977</v>
      </c>
      <c r="AB12">
        <v>1431</v>
      </c>
      <c r="AC12" t="s">
        <v>1021</v>
      </c>
      <c r="AD12" s="17" t="s">
        <v>935</v>
      </c>
      <c r="AE12" t="s">
        <v>1979</v>
      </c>
    </row>
    <row r="13" spans="1:31" hidden="1" x14ac:dyDescent="0.3">
      <c r="A13" t="str">
        <f t="shared" si="0"/>
        <v>514111130315</v>
      </c>
      <c r="B13" s="7">
        <v>5</v>
      </c>
      <c r="C13" s="7" t="str">
        <f t="shared" si="1"/>
        <v>141</v>
      </c>
      <c r="D13" s="7" t="str">
        <f t="shared" si="2"/>
        <v>1</v>
      </c>
      <c r="E13" s="7" t="str">
        <f t="shared" si="3"/>
        <v>1</v>
      </c>
      <c r="F13" s="7">
        <f t="shared" si="4"/>
        <v>13</v>
      </c>
      <c r="G13" s="7" t="str">
        <f t="shared" si="5"/>
        <v>03</v>
      </c>
      <c r="H13" s="7">
        <v>15</v>
      </c>
      <c r="I13" t="s">
        <v>2054</v>
      </c>
      <c r="J13" t="s">
        <v>2055</v>
      </c>
      <c r="K13" t="s">
        <v>1748</v>
      </c>
      <c r="L13" t="s">
        <v>2086</v>
      </c>
      <c r="M13" t="s">
        <v>2087</v>
      </c>
      <c r="N13" t="s">
        <v>1749</v>
      </c>
      <c r="O13" t="s">
        <v>1974</v>
      </c>
      <c r="P13" t="s">
        <v>2088</v>
      </c>
      <c r="Q13" t="s">
        <v>2089</v>
      </c>
      <c r="R13" t="s">
        <v>1755</v>
      </c>
      <c r="S13" t="s">
        <v>154</v>
      </c>
      <c r="T13">
        <v>1</v>
      </c>
      <c r="U13" t="s">
        <v>1732</v>
      </c>
      <c r="V13" s="17">
        <v>13</v>
      </c>
      <c r="W13" t="s">
        <v>1756</v>
      </c>
      <c r="X13" t="s">
        <v>1976</v>
      </c>
      <c r="Y13" t="s">
        <v>237</v>
      </c>
      <c r="Z13">
        <v>1000</v>
      </c>
      <c r="AA13" t="s">
        <v>1977</v>
      </c>
      <c r="AB13">
        <v>1411</v>
      </c>
      <c r="AC13" t="s">
        <v>2049</v>
      </c>
      <c r="AD13" s="17" t="s">
        <v>935</v>
      </c>
      <c r="AE13" t="s">
        <v>1979</v>
      </c>
    </row>
    <row r="14" spans="1:31" hidden="1" x14ac:dyDescent="0.3">
      <c r="A14" t="str">
        <f t="shared" si="0"/>
        <v>513211130315</v>
      </c>
      <c r="B14" s="7">
        <v>5</v>
      </c>
      <c r="C14" s="7" t="str">
        <f t="shared" si="1"/>
        <v>132</v>
      </c>
      <c r="D14" s="7" t="str">
        <f t="shared" si="2"/>
        <v>1</v>
      </c>
      <c r="E14" s="7" t="str">
        <f t="shared" si="3"/>
        <v>1</v>
      </c>
      <c r="F14" s="7">
        <f t="shared" si="4"/>
        <v>13</v>
      </c>
      <c r="G14" s="7" t="str">
        <f t="shared" si="5"/>
        <v>03</v>
      </c>
      <c r="H14" s="7">
        <v>15</v>
      </c>
      <c r="I14" t="s">
        <v>2054</v>
      </c>
      <c r="J14" t="s">
        <v>2055</v>
      </c>
      <c r="K14" t="s">
        <v>1748</v>
      </c>
      <c r="L14" t="s">
        <v>2086</v>
      </c>
      <c r="M14" t="s">
        <v>2087</v>
      </c>
      <c r="N14" t="s">
        <v>1749</v>
      </c>
      <c r="O14" t="s">
        <v>1974</v>
      </c>
      <c r="P14" t="s">
        <v>2088</v>
      </c>
      <c r="Q14" t="s">
        <v>2089</v>
      </c>
      <c r="R14" t="s">
        <v>1755</v>
      </c>
      <c r="S14" t="s">
        <v>154</v>
      </c>
      <c r="T14">
        <v>1</v>
      </c>
      <c r="U14" t="s">
        <v>1732</v>
      </c>
      <c r="V14" s="17">
        <v>13</v>
      </c>
      <c r="W14" t="s">
        <v>1756</v>
      </c>
      <c r="X14" t="s">
        <v>1976</v>
      </c>
      <c r="Y14" t="s">
        <v>237</v>
      </c>
      <c r="Z14">
        <v>1000</v>
      </c>
      <c r="AA14" t="s">
        <v>1977</v>
      </c>
      <c r="AB14">
        <v>1321</v>
      </c>
      <c r="AC14" t="s">
        <v>997</v>
      </c>
      <c r="AD14" s="17" t="s">
        <v>935</v>
      </c>
      <c r="AE14" t="s">
        <v>1979</v>
      </c>
    </row>
    <row r="15" spans="1:31" hidden="1" x14ac:dyDescent="0.3">
      <c r="A15" t="str">
        <f t="shared" si="0"/>
        <v>513221120215</v>
      </c>
      <c r="B15" s="7">
        <v>5</v>
      </c>
      <c r="C15" s="7" t="str">
        <f t="shared" si="1"/>
        <v>132</v>
      </c>
      <c r="D15" s="7" t="str">
        <f t="shared" si="2"/>
        <v>2</v>
      </c>
      <c r="E15" s="7" t="str">
        <f t="shared" si="3"/>
        <v>1</v>
      </c>
      <c r="F15" s="7">
        <f t="shared" si="4"/>
        <v>12</v>
      </c>
      <c r="G15" s="7" t="str">
        <f t="shared" si="5"/>
        <v>02</v>
      </c>
      <c r="H15" s="7">
        <v>15</v>
      </c>
      <c r="I15" t="s">
        <v>2054</v>
      </c>
      <c r="J15" t="s">
        <v>2055</v>
      </c>
      <c r="K15" t="s">
        <v>1748</v>
      </c>
      <c r="L15" t="s">
        <v>2086</v>
      </c>
      <c r="M15" t="s">
        <v>2087</v>
      </c>
      <c r="N15" t="s">
        <v>1749</v>
      </c>
      <c r="O15" t="s">
        <v>1974</v>
      </c>
      <c r="P15" t="s">
        <v>2088</v>
      </c>
      <c r="Q15" t="s">
        <v>2089</v>
      </c>
      <c r="R15" t="s">
        <v>1755</v>
      </c>
      <c r="S15" t="s">
        <v>154</v>
      </c>
      <c r="T15">
        <v>4</v>
      </c>
      <c r="U15" t="s">
        <v>1714</v>
      </c>
      <c r="V15" s="17">
        <v>12</v>
      </c>
      <c r="W15" t="s">
        <v>1977</v>
      </c>
      <c r="X15" t="s">
        <v>1976</v>
      </c>
      <c r="Y15" t="s">
        <v>237</v>
      </c>
      <c r="Z15">
        <v>1000</v>
      </c>
      <c r="AA15" t="s">
        <v>1977</v>
      </c>
      <c r="AB15">
        <v>1322</v>
      </c>
      <c r="AC15" t="s">
        <v>2048</v>
      </c>
      <c r="AD15" s="17" t="s">
        <v>903</v>
      </c>
      <c r="AE15" t="s">
        <v>2046</v>
      </c>
    </row>
    <row r="16" spans="1:31" hidden="1" x14ac:dyDescent="0.3">
      <c r="A16" t="str">
        <f t="shared" si="0"/>
        <v>513311120016</v>
      </c>
      <c r="B16" s="7">
        <v>5</v>
      </c>
      <c r="C16" s="7" t="str">
        <f t="shared" si="1"/>
        <v>133</v>
      </c>
      <c r="D16" s="7" t="str">
        <f t="shared" si="2"/>
        <v>1</v>
      </c>
      <c r="E16" s="7" t="str">
        <f t="shared" si="3"/>
        <v>1</v>
      </c>
      <c r="F16" s="7">
        <f t="shared" si="4"/>
        <v>12</v>
      </c>
      <c r="G16" s="7" t="str">
        <f t="shared" si="5"/>
        <v>00</v>
      </c>
      <c r="H16" s="7">
        <v>16</v>
      </c>
      <c r="I16" t="s">
        <v>2044</v>
      </c>
      <c r="J16" t="s">
        <v>2045</v>
      </c>
      <c r="K16" t="s">
        <v>1748</v>
      </c>
      <c r="L16" t="s">
        <v>2086</v>
      </c>
      <c r="M16" t="s">
        <v>2087</v>
      </c>
      <c r="N16" t="s">
        <v>1749</v>
      </c>
      <c r="O16" t="s">
        <v>1974</v>
      </c>
      <c r="P16" t="s">
        <v>2088</v>
      </c>
      <c r="Q16" t="s">
        <v>2089</v>
      </c>
      <c r="R16" t="s">
        <v>1755</v>
      </c>
      <c r="S16" t="s">
        <v>154</v>
      </c>
      <c r="T16">
        <v>4</v>
      </c>
      <c r="U16" t="s">
        <v>1714</v>
      </c>
      <c r="V16" s="17">
        <v>12</v>
      </c>
      <c r="W16" t="s">
        <v>1977</v>
      </c>
      <c r="X16" t="s">
        <v>1976</v>
      </c>
      <c r="Y16" t="s">
        <v>237</v>
      </c>
      <c r="Z16">
        <v>1000</v>
      </c>
      <c r="AA16" t="s">
        <v>1977</v>
      </c>
      <c r="AB16">
        <v>1331</v>
      </c>
      <c r="AC16" t="s">
        <v>1003</v>
      </c>
      <c r="AD16" s="17" t="s">
        <v>1586</v>
      </c>
      <c r="AE16" t="s">
        <v>1728</v>
      </c>
    </row>
    <row r="17" spans="1:31" hidden="1" x14ac:dyDescent="0.3">
      <c r="A17" t="str">
        <f t="shared" si="0"/>
        <v>513411120016</v>
      </c>
      <c r="B17" s="7">
        <v>5</v>
      </c>
      <c r="C17" s="7" t="str">
        <f t="shared" si="1"/>
        <v>134</v>
      </c>
      <c r="D17" s="7" t="str">
        <f t="shared" si="2"/>
        <v>1</v>
      </c>
      <c r="E17" s="7" t="str">
        <f t="shared" si="3"/>
        <v>1</v>
      </c>
      <c r="F17" s="7">
        <f t="shared" si="4"/>
        <v>12</v>
      </c>
      <c r="G17" s="7" t="str">
        <f t="shared" si="5"/>
        <v>00</v>
      </c>
      <c r="H17" s="7">
        <v>16</v>
      </c>
      <c r="I17" t="s">
        <v>2044</v>
      </c>
      <c r="J17" t="s">
        <v>2045</v>
      </c>
      <c r="K17" t="s">
        <v>1748</v>
      </c>
      <c r="L17" t="s">
        <v>2086</v>
      </c>
      <c r="M17" t="s">
        <v>2087</v>
      </c>
      <c r="N17" t="s">
        <v>1749</v>
      </c>
      <c r="O17" t="s">
        <v>1974</v>
      </c>
      <c r="P17" t="s">
        <v>2088</v>
      </c>
      <c r="Q17" t="s">
        <v>2089</v>
      </c>
      <c r="R17" t="s">
        <v>1755</v>
      </c>
      <c r="S17" t="s">
        <v>154</v>
      </c>
      <c r="T17">
        <v>4</v>
      </c>
      <c r="U17" t="s">
        <v>1714</v>
      </c>
      <c r="V17" s="17">
        <v>12</v>
      </c>
      <c r="W17" t="s">
        <v>1977</v>
      </c>
      <c r="X17" t="s">
        <v>1976</v>
      </c>
      <c r="Y17" t="s">
        <v>237</v>
      </c>
      <c r="Z17">
        <v>1000</v>
      </c>
      <c r="AA17" t="s">
        <v>1977</v>
      </c>
      <c r="AB17">
        <v>1341</v>
      </c>
      <c r="AC17" t="s">
        <v>1007</v>
      </c>
      <c r="AD17" s="17" t="s">
        <v>1586</v>
      </c>
      <c r="AE17" t="s">
        <v>1728</v>
      </c>
    </row>
    <row r="18" spans="1:31" hidden="1" x14ac:dyDescent="0.3">
      <c r="A18" t="str">
        <f t="shared" si="0"/>
        <v>515911120115</v>
      </c>
      <c r="B18" s="7">
        <v>5</v>
      </c>
      <c r="C18" s="7" t="str">
        <f t="shared" si="1"/>
        <v>159</v>
      </c>
      <c r="D18" s="7" t="str">
        <f t="shared" si="2"/>
        <v>1</v>
      </c>
      <c r="E18" s="7" t="str">
        <f t="shared" si="3"/>
        <v>1</v>
      </c>
      <c r="F18" s="7">
        <f t="shared" si="4"/>
        <v>12</v>
      </c>
      <c r="G18" s="7" t="str">
        <f t="shared" si="5"/>
        <v>01</v>
      </c>
      <c r="H18" s="7">
        <v>15</v>
      </c>
      <c r="I18" t="s">
        <v>2054</v>
      </c>
      <c r="J18" t="s">
        <v>2055</v>
      </c>
      <c r="K18" t="s">
        <v>1748</v>
      </c>
      <c r="L18" t="s">
        <v>2086</v>
      </c>
      <c r="M18" t="s">
        <v>2087</v>
      </c>
      <c r="N18" t="s">
        <v>1749</v>
      </c>
      <c r="O18" t="s">
        <v>1974</v>
      </c>
      <c r="P18" t="s">
        <v>2088</v>
      </c>
      <c r="Q18" t="s">
        <v>2089</v>
      </c>
      <c r="R18" t="s">
        <v>1755</v>
      </c>
      <c r="S18" t="s">
        <v>154</v>
      </c>
      <c r="T18">
        <v>4</v>
      </c>
      <c r="U18" t="s">
        <v>1714</v>
      </c>
      <c r="V18" s="17">
        <v>12</v>
      </c>
      <c r="W18" t="s">
        <v>1977</v>
      </c>
      <c r="X18" t="s">
        <v>1976</v>
      </c>
      <c r="Y18" t="s">
        <v>237</v>
      </c>
      <c r="Z18">
        <v>1000</v>
      </c>
      <c r="AA18" t="s">
        <v>1977</v>
      </c>
      <c r="AB18">
        <v>1591</v>
      </c>
      <c r="AC18" t="s">
        <v>1978</v>
      </c>
      <c r="AD18" s="17" t="s">
        <v>889</v>
      </c>
      <c r="AE18" t="s">
        <v>2050</v>
      </c>
    </row>
    <row r="19" spans="1:31" hidden="1" x14ac:dyDescent="0.3">
      <c r="A19" t="str">
        <f t="shared" si="0"/>
        <v>513211120216</v>
      </c>
      <c r="B19" s="7">
        <v>5</v>
      </c>
      <c r="C19" s="7" t="str">
        <f t="shared" si="1"/>
        <v>132</v>
      </c>
      <c r="D19" s="7" t="str">
        <f t="shared" si="2"/>
        <v>1</v>
      </c>
      <c r="E19" s="7" t="str">
        <f t="shared" si="3"/>
        <v>1</v>
      </c>
      <c r="F19" s="7">
        <f t="shared" si="4"/>
        <v>12</v>
      </c>
      <c r="G19" s="7" t="str">
        <f t="shared" si="5"/>
        <v>02</v>
      </c>
      <c r="H19" s="7">
        <v>16</v>
      </c>
      <c r="I19" t="s">
        <v>2044</v>
      </c>
      <c r="J19" t="s">
        <v>2045</v>
      </c>
      <c r="K19" t="s">
        <v>1748</v>
      </c>
      <c r="L19" t="s">
        <v>2086</v>
      </c>
      <c r="M19" t="s">
        <v>2087</v>
      </c>
      <c r="N19" t="s">
        <v>1749</v>
      </c>
      <c r="O19" t="s">
        <v>1974</v>
      </c>
      <c r="P19" t="s">
        <v>2088</v>
      </c>
      <c r="Q19" t="s">
        <v>2089</v>
      </c>
      <c r="R19" t="s">
        <v>1755</v>
      </c>
      <c r="S19" t="s">
        <v>154</v>
      </c>
      <c r="T19">
        <v>4</v>
      </c>
      <c r="U19" t="s">
        <v>1714</v>
      </c>
      <c r="V19" s="17">
        <v>12</v>
      </c>
      <c r="W19" t="s">
        <v>1977</v>
      </c>
      <c r="X19" t="s">
        <v>1976</v>
      </c>
      <c r="Y19" t="s">
        <v>237</v>
      </c>
      <c r="Z19">
        <v>1000</v>
      </c>
      <c r="AA19" t="s">
        <v>1977</v>
      </c>
      <c r="AB19">
        <v>1321</v>
      </c>
      <c r="AC19" t="s">
        <v>997</v>
      </c>
      <c r="AD19" s="17" t="s">
        <v>903</v>
      </c>
      <c r="AE19" t="s">
        <v>2046</v>
      </c>
    </row>
    <row r="20" spans="1:31" hidden="1" x14ac:dyDescent="0.3">
      <c r="A20" t="str">
        <f t="shared" si="0"/>
        <v>514311120216</v>
      </c>
      <c r="B20" s="7">
        <v>5</v>
      </c>
      <c r="C20" s="7" t="str">
        <f t="shared" si="1"/>
        <v>143</v>
      </c>
      <c r="D20" s="7" t="str">
        <f t="shared" si="2"/>
        <v>1</v>
      </c>
      <c r="E20" s="7" t="str">
        <f t="shared" si="3"/>
        <v>1</v>
      </c>
      <c r="F20" s="7">
        <f t="shared" si="4"/>
        <v>12</v>
      </c>
      <c r="G20" s="7" t="str">
        <f t="shared" si="5"/>
        <v>02</v>
      </c>
      <c r="H20" s="7">
        <v>16</v>
      </c>
      <c r="I20" t="s">
        <v>2044</v>
      </c>
      <c r="J20" t="s">
        <v>2045</v>
      </c>
      <c r="K20" t="s">
        <v>1748</v>
      </c>
      <c r="L20" t="s">
        <v>2086</v>
      </c>
      <c r="M20" t="s">
        <v>2087</v>
      </c>
      <c r="N20" t="s">
        <v>1749</v>
      </c>
      <c r="O20" t="s">
        <v>1974</v>
      </c>
      <c r="P20" t="s">
        <v>2088</v>
      </c>
      <c r="Q20" t="s">
        <v>2089</v>
      </c>
      <c r="R20" t="s">
        <v>1755</v>
      </c>
      <c r="S20" t="s">
        <v>154</v>
      </c>
      <c r="T20">
        <v>4</v>
      </c>
      <c r="U20" t="s">
        <v>1714</v>
      </c>
      <c r="V20" s="17">
        <v>12</v>
      </c>
      <c r="W20" t="s">
        <v>1977</v>
      </c>
      <c r="X20" t="s">
        <v>1976</v>
      </c>
      <c r="Y20" t="s">
        <v>237</v>
      </c>
      <c r="Z20">
        <v>1000</v>
      </c>
      <c r="AA20" t="s">
        <v>1977</v>
      </c>
      <c r="AB20">
        <v>1431</v>
      </c>
      <c r="AC20" t="s">
        <v>1021</v>
      </c>
      <c r="AD20" s="17" t="s">
        <v>903</v>
      </c>
      <c r="AE20" t="s">
        <v>2046</v>
      </c>
    </row>
    <row r="21" spans="1:31" hidden="1" x14ac:dyDescent="0.3">
      <c r="A21" t="str">
        <f t="shared" si="0"/>
        <v>513211120115</v>
      </c>
      <c r="B21" s="7">
        <v>5</v>
      </c>
      <c r="C21" s="7" t="str">
        <f t="shared" si="1"/>
        <v>132</v>
      </c>
      <c r="D21" s="7" t="str">
        <f t="shared" si="2"/>
        <v>1</v>
      </c>
      <c r="E21" s="7" t="str">
        <f t="shared" si="3"/>
        <v>1</v>
      </c>
      <c r="F21" s="7">
        <f t="shared" si="4"/>
        <v>12</v>
      </c>
      <c r="G21" s="7" t="str">
        <f t="shared" si="5"/>
        <v>01</v>
      </c>
      <c r="H21" s="7">
        <v>15</v>
      </c>
      <c r="I21" t="s">
        <v>2054</v>
      </c>
      <c r="J21" t="s">
        <v>2055</v>
      </c>
      <c r="K21" t="s">
        <v>1748</v>
      </c>
      <c r="L21" t="s">
        <v>2086</v>
      </c>
      <c r="M21" t="s">
        <v>2087</v>
      </c>
      <c r="N21" t="s">
        <v>1749</v>
      </c>
      <c r="O21" t="s">
        <v>1974</v>
      </c>
      <c r="P21" t="s">
        <v>2088</v>
      </c>
      <c r="Q21" t="s">
        <v>2089</v>
      </c>
      <c r="R21" t="s">
        <v>1755</v>
      </c>
      <c r="S21" t="s">
        <v>154</v>
      </c>
      <c r="T21">
        <v>4</v>
      </c>
      <c r="U21" t="s">
        <v>1714</v>
      </c>
      <c r="V21" s="17">
        <v>12</v>
      </c>
      <c r="W21" t="s">
        <v>1977</v>
      </c>
      <c r="X21" t="s">
        <v>1976</v>
      </c>
      <c r="Y21" t="s">
        <v>237</v>
      </c>
      <c r="Z21">
        <v>1000</v>
      </c>
      <c r="AA21" t="s">
        <v>1977</v>
      </c>
      <c r="AB21">
        <v>1321</v>
      </c>
      <c r="AC21" t="s">
        <v>997</v>
      </c>
      <c r="AD21" s="17" t="s">
        <v>889</v>
      </c>
      <c r="AE21" t="s">
        <v>2050</v>
      </c>
    </row>
    <row r="22" spans="1:31" hidden="1" x14ac:dyDescent="0.3">
      <c r="A22" t="str">
        <f t="shared" si="0"/>
        <v>514211120216</v>
      </c>
      <c r="B22" s="7">
        <v>5</v>
      </c>
      <c r="C22" s="7" t="str">
        <f t="shared" si="1"/>
        <v>142</v>
      </c>
      <c r="D22" s="7" t="str">
        <f t="shared" si="2"/>
        <v>1</v>
      </c>
      <c r="E22" s="7" t="str">
        <f t="shared" si="3"/>
        <v>1</v>
      </c>
      <c r="F22" s="7">
        <f t="shared" si="4"/>
        <v>12</v>
      </c>
      <c r="G22" s="7" t="str">
        <f t="shared" si="5"/>
        <v>02</v>
      </c>
      <c r="H22" s="7">
        <v>16</v>
      </c>
      <c r="I22" t="s">
        <v>2044</v>
      </c>
      <c r="J22" t="s">
        <v>2045</v>
      </c>
      <c r="K22" t="s">
        <v>1748</v>
      </c>
      <c r="L22" t="s">
        <v>2086</v>
      </c>
      <c r="M22" t="s">
        <v>2087</v>
      </c>
      <c r="N22" t="s">
        <v>1749</v>
      </c>
      <c r="O22" t="s">
        <v>1974</v>
      </c>
      <c r="P22" t="s">
        <v>2088</v>
      </c>
      <c r="Q22" t="s">
        <v>2089</v>
      </c>
      <c r="R22" t="s">
        <v>1755</v>
      </c>
      <c r="S22" t="s">
        <v>154</v>
      </c>
      <c r="T22">
        <v>4</v>
      </c>
      <c r="U22" t="s">
        <v>1714</v>
      </c>
      <c r="V22" s="17">
        <v>12</v>
      </c>
      <c r="W22" t="s">
        <v>1977</v>
      </c>
      <c r="X22" t="s">
        <v>1976</v>
      </c>
      <c r="Y22" t="s">
        <v>237</v>
      </c>
      <c r="Z22">
        <v>1000</v>
      </c>
      <c r="AA22" t="s">
        <v>1977</v>
      </c>
      <c r="AB22">
        <v>1421</v>
      </c>
      <c r="AC22" t="s">
        <v>1017</v>
      </c>
      <c r="AD22" s="17" t="s">
        <v>903</v>
      </c>
      <c r="AE22" t="s">
        <v>2046</v>
      </c>
    </row>
    <row r="23" spans="1:31" hidden="1" x14ac:dyDescent="0.3">
      <c r="A23" t="str">
        <f t="shared" si="0"/>
        <v>514311120115</v>
      </c>
      <c r="B23" s="7">
        <v>5</v>
      </c>
      <c r="C23" s="7" t="str">
        <f t="shared" si="1"/>
        <v>143</v>
      </c>
      <c r="D23" s="7" t="str">
        <f t="shared" si="2"/>
        <v>1</v>
      </c>
      <c r="E23" s="7" t="str">
        <f t="shared" si="3"/>
        <v>1</v>
      </c>
      <c r="F23" s="7">
        <f t="shared" si="4"/>
        <v>12</v>
      </c>
      <c r="G23" s="7" t="str">
        <f t="shared" si="5"/>
        <v>01</v>
      </c>
      <c r="H23" s="7">
        <v>15</v>
      </c>
      <c r="I23" t="s">
        <v>2054</v>
      </c>
      <c r="J23" t="s">
        <v>2055</v>
      </c>
      <c r="K23" t="s">
        <v>1748</v>
      </c>
      <c r="L23" t="s">
        <v>2086</v>
      </c>
      <c r="M23" t="s">
        <v>2087</v>
      </c>
      <c r="N23" t="s">
        <v>1749</v>
      </c>
      <c r="O23" t="s">
        <v>1974</v>
      </c>
      <c r="P23" t="s">
        <v>2088</v>
      </c>
      <c r="Q23" t="s">
        <v>2089</v>
      </c>
      <c r="R23" t="s">
        <v>1755</v>
      </c>
      <c r="S23" t="s">
        <v>154</v>
      </c>
      <c r="T23">
        <v>4</v>
      </c>
      <c r="U23" t="s">
        <v>1714</v>
      </c>
      <c r="V23" s="17">
        <v>12</v>
      </c>
      <c r="W23" t="s">
        <v>1977</v>
      </c>
      <c r="X23" t="s">
        <v>1976</v>
      </c>
      <c r="Y23" t="s">
        <v>237</v>
      </c>
      <c r="Z23">
        <v>1000</v>
      </c>
      <c r="AA23" t="s">
        <v>1977</v>
      </c>
      <c r="AB23">
        <v>1431</v>
      </c>
      <c r="AC23" t="s">
        <v>1021</v>
      </c>
      <c r="AD23" s="17" t="s">
        <v>889</v>
      </c>
      <c r="AE23" t="s">
        <v>2050</v>
      </c>
    </row>
    <row r="24" spans="1:31" hidden="1" x14ac:dyDescent="0.3">
      <c r="A24" t="str">
        <f t="shared" si="0"/>
        <v>514111120216</v>
      </c>
      <c r="B24" s="7">
        <v>5</v>
      </c>
      <c r="C24" s="7" t="str">
        <f t="shared" si="1"/>
        <v>141</v>
      </c>
      <c r="D24" s="7" t="str">
        <f t="shared" si="2"/>
        <v>1</v>
      </c>
      <c r="E24" s="7" t="str">
        <f t="shared" si="3"/>
        <v>1</v>
      </c>
      <c r="F24" s="7">
        <f t="shared" si="4"/>
        <v>12</v>
      </c>
      <c r="G24" s="7" t="str">
        <f t="shared" si="5"/>
        <v>02</v>
      </c>
      <c r="H24" s="7">
        <v>16</v>
      </c>
      <c r="I24" t="s">
        <v>2044</v>
      </c>
      <c r="J24" t="s">
        <v>2045</v>
      </c>
      <c r="K24" t="s">
        <v>1748</v>
      </c>
      <c r="L24" t="s">
        <v>2086</v>
      </c>
      <c r="M24" t="s">
        <v>2087</v>
      </c>
      <c r="N24" t="s">
        <v>1749</v>
      </c>
      <c r="O24" t="s">
        <v>1974</v>
      </c>
      <c r="P24" t="s">
        <v>2088</v>
      </c>
      <c r="Q24" t="s">
        <v>2089</v>
      </c>
      <c r="R24" t="s">
        <v>1755</v>
      </c>
      <c r="S24" t="s">
        <v>154</v>
      </c>
      <c r="T24">
        <v>4</v>
      </c>
      <c r="U24" t="s">
        <v>1714</v>
      </c>
      <c r="V24" s="17">
        <v>12</v>
      </c>
      <c r="W24" t="s">
        <v>1977</v>
      </c>
      <c r="X24" t="s">
        <v>1976</v>
      </c>
      <c r="Y24" t="s">
        <v>237</v>
      </c>
      <c r="Z24">
        <v>1000</v>
      </c>
      <c r="AA24" t="s">
        <v>1977</v>
      </c>
      <c r="AB24">
        <v>1411</v>
      </c>
      <c r="AC24" t="s">
        <v>2049</v>
      </c>
      <c r="AD24" s="17" t="s">
        <v>903</v>
      </c>
      <c r="AE24" t="s">
        <v>2046</v>
      </c>
    </row>
    <row r="25" spans="1:31" hidden="1" x14ac:dyDescent="0.3">
      <c r="A25" t="str">
        <f t="shared" si="0"/>
        <v>514211120115</v>
      </c>
      <c r="B25" s="7">
        <v>5</v>
      </c>
      <c r="C25" s="7" t="str">
        <f t="shared" si="1"/>
        <v>142</v>
      </c>
      <c r="D25" s="7" t="str">
        <f t="shared" si="2"/>
        <v>1</v>
      </c>
      <c r="E25" s="7" t="str">
        <f t="shared" si="3"/>
        <v>1</v>
      </c>
      <c r="F25" s="7">
        <f t="shared" si="4"/>
        <v>12</v>
      </c>
      <c r="G25" s="7" t="str">
        <f t="shared" si="5"/>
        <v>01</v>
      </c>
      <c r="H25" s="7">
        <v>15</v>
      </c>
      <c r="I25" t="s">
        <v>2054</v>
      </c>
      <c r="J25" t="s">
        <v>2055</v>
      </c>
      <c r="K25" t="s">
        <v>1748</v>
      </c>
      <c r="L25" t="s">
        <v>2086</v>
      </c>
      <c r="M25" t="s">
        <v>2087</v>
      </c>
      <c r="N25" t="s">
        <v>1749</v>
      </c>
      <c r="O25" t="s">
        <v>1974</v>
      </c>
      <c r="P25" t="s">
        <v>2088</v>
      </c>
      <c r="Q25" t="s">
        <v>2089</v>
      </c>
      <c r="R25" t="s">
        <v>1755</v>
      </c>
      <c r="S25" t="s">
        <v>154</v>
      </c>
      <c r="T25">
        <v>4</v>
      </c>
      <c r="U25" t="s">
        <v>1714</v>
      </c>
      <c r="V25" s="17">
        <v>12</v>
      </c>
      <c r="W25" t="s">
        <v>1977</v>
      </c>
      <c r="X25" t="s">
        <v>1976</v>
      </c>
      <c r="Y25" t="s">
        <v>237</v>
      </c>
      <c r="Z25">
        <v>1000</v>
      </c>
      <c r="AA25" t="s">
        <v>1977</v>
      </c>
      <c r="AB25">
        <v>1421</v>
      </c>
      <c r="AC25" t="s">
        <v>1017</v>
      </c>
      <c r="AD25" s="17" t="s">
        <v>889</v>
      </c>
      <c r="AE25" t="s">
        <v>2050</v>
      </c>
    </row>
    <row r="26" spans="1:31" hidden="1" x14ac:dyDescent="0.3">
      <c r="A26" t="str">
        <f t="shared" si="0"/>
        <v>514111120115</v>
      </c>
      <c r="B26" s="7">
        <v>5</v>
      </c>
      <c r="C26" s="7" t="str">
        <f t="shared" si="1"/>
        <v>141</v>
      </c>
      <c r="D26" s="7" t="str">
        <f t="shared" si="2"/>
        <v>1</v>
      </c>
      <c r="E26" s="7" t="str">
        <f t="shared" si="3"/>
        <v>1</v>
      </c>
      <c r="F26" s="7">
        <f t="shared" si="4"/>
        <v>12</v>
      </c>
      <c r="G26" s="7" t="str">
        <f t="shared" si="5"/>
        <v>01</v>
      </c>
      <c r="H26" s="7">
        <v>15</v>
      </c>
      <c r="I26" t="s">
        <v>2054</v>
      </c>
      <c r="J26" t="s">
        <v>2055</v>
      </c>
      <c r="K26" t="s">
        <v>1748</v>
      </c>
      <c r="L26" t="s">
        <v>2086</v>
      </c>
      <c r="M26" t="s">
        <v>2087</v>
      </c>
      <c r="N26" t="s">
        <v>1749</v>
      </c>
      <c r="O26" t="s">
        <v>1974</v>
      </c>
      <c r="P26" t="s">
        <v>2088</v>
      </c>
      <c r="Q26" t="s">
        <v>2089</v>
      </c>
      <c r="R26" t="s">
        <v>1755</v>
      </c>
      <c r="S26" t="s">
        <v>154</v>
      </c>
      <c r="T26">
        <v>4</v>
      </c>
      <c r="U26" t="s">
        <v>1714</v>
      </c>
      <c r="V26" s="17">
        <v>12</v>
      </c>
      <c r="W26" t="s">
        <v>1977</v>
      </c>
      <c r="X26" t="s">
        <v>1976</v>
      </c>
      <c r="Y26" t="s">
        <v>237</v>
      </c>
      <c r="Z26">
        <v>1000</v>
      </c>
      <c r="AA26" t="s">
        <v>1977</v>
      </c>
      <c r="AB26">
        <v>1411</v>
      </c>
      <c r="AC26" t="s">
        <v>2049</v>
      </c>
      <c r="AD26" s="17" t="s">
        <v>889</v>
      </c>
      <c r="AE26" t="s">
        <v>2050</v>
      </c>
    </row>
    <row r="27" spans="1:31" hidden="1" x14ac:dyDescent="0.3">
      <c r="A27" t="str">
        <f t="shared" si="0"/>
        <v>513221120216</v>
      </c>
      <c r="B27" s="7">
        <v>5</v>
      </c>
      <c r="C27" s="7" t="str">
        <f t="shared" si="1"/>
        <v>132</v>
      </c>
      <c r="D27" s="7" t="str">
        <f t="shared" si="2"/>
        <v>2</v>
      </c>
      <c r="E27" s="7" t="str">
        <f t="shared" si="3"/>
        <v>1</v>
      </c>
      <c r="F27" s="7">
        <f t="shared" si="4"/>
        <v>12</v>
      </c>
      <c r="G27" s="7" t="str">
        <f t="shared" si="5"/>
        <v>02</v>
      </c>
      <c r="H27" s="7">
        <v>16</v>
      </c>
      <c r="I27" t="s">
        <v>2044</v>
      </c>
      <c r="J27" t="s">
        <v>2045</v>
      </c>
      <c r="K27" t="s">
        <v>1748</v>
      </c>
      <c r="L27" t="s">
        <v>2086</v>
      </c>
      <c r="M27" t="s">
        <v>2087</v>
      </c>
      <c r="N27" t="s">
        <v>1749</v>
      </c>
      <c r="O27" t="s">
        <v>1974</v>
      </c>
      <c r="P27" t="s">
        <v>2088</v>
      </c>
      <c r="Q27" t="s">
        <v>2089</v>
      </c>
      <c r="R27" t="s">
        <v>1755</v>
      </c>
      <c r="S27" t="s">
        <v>154</v>
      </c>
      <c r="T27">
        <v>4</v>
      </c>
      <c r="U27" t="s">
        <v>1714</v>
      </c>
      <c r="V27" s="17">
        <v>12</v>
      </c>
      <c r="W27" t="s">
        <v>1977</v>
      </c>
      <c r="X27" t="s">
        <v>1976</v>
      </c>
      <c r="Y27" t="s">
        <v>237</v>
      </c>
      <c r="Z27">
        <v>1000</v>
      </c>
      <c r="AA27" t="s">
        <v>1977</v>
      </c>
      <c r="AB27">
        <v>1322</v>
      </c>
      <c r="AC27" t="s">
        <v>2048</v>
      </c>
      <c r="AD27" s="17" t="s">
        <v>903</v>
      </c>
      <c r="AE27" t="s">
        <v>2046</v>
      </c>
    </row>
    <row r="28" spans="1:31" hidden="1" x14ac:dyDescent="0.3">
      <c r="A28" s="2" t="str">
        <f t="shared" si="0"/>
        <v>514321120216</v>
      </c>
      <c r="B28" s="7">
        <v>5</v>
      </c>
      <c r="C28" s="7" t="str">
        <f t="shared" si="1"/>
        <v>143</v>
      </c>
      <c r="D28" s="7" t="str">
        <f t="shared" si="2"/>
        <v>2</v>
      </c>
      <c r="E28" s="7" t="str">
        <f t="shared" si="3"/>
        <v>1</v>
      </c>
      <c r="F28" s="7">
        <f t="shared" si="4"/>
        <v>12</v>
      </c>
      <c r="G28" s="7" t="str">
        <f t="shared" si="5"/>
        <v>02</v>
      </c>
      <c r="H28" s="7">
        <v>16</v>
      </c>
      <c r="I28" t="s">
        <v>2044</v>
      </c>
      <c r="J28" t="s">
        <v>2045</v>
      </c>
      <c r="K28" t="s">
        <v>1748</v>
      </c>
      <c r="L28" t="s">
        <v>2086</v>
      </c>
      <c r="M28" t="s">
        <v>2087</v>
      </c>
      <c r="N28" t="s">
        <v>1749</v>
      </c>
      <c r="O28" t="s">
        <v>1974</v>
      </c>
      <c r="P28" t="s">
        <v>2088</v>
      </c>
      <c r="Q28" t="s">
        <v>2089</v>
      </c>
      <c r="R28" t="s">
        <v>1755</v>
      </c>
      <c r="S28" t="s">
        <v>154</v>
      </c>
      <c r="T28">
        <v>4</v>
      </c>
      <c r="U28" t="s">
        <v>1714</v>
      </c>
      <c r="V28" s="17">
        <v>12</v>
      </c>
      <c r="W28" t="s">
        <v>1977</v>
      </c>
      <c r="X28" t="s">
        <v>1976</v>
      </c>
      <c r="Y28" t="s">
        <v>237</v>
      </c>
      <c r="Z28">
        <v>1000</v>
      </c>
      <c r="AA28" t="s">
        <v>1977</v>
      </c>
      <c r="AB28">
        <v>1432</v>
      </c>
      <c r="AC28" t="s">
        <v>1023</v>
      </c>
      <c r="AD28" s="17" t="s">
        <v>903</v>
      </c>
      <c r="AE28" t="s">
        <v>2046</v>
      </c>
    </row>
    <row r="29" spans="1:31" hidden="1" x14ac:dyDescent="0.3">
      <c r="A29" t="str">
        <f t="shared" si="0"/>
        <v>513221120115</v>
      </c>
      <c r="B29" s="7">
        <v>5</v>
      </c>
      <c r="C29" s="7" t="str">
        <f t="shared" si="1"/>
        <v>132</v>
      </c>
      <c r="D29" s="7" t="str">
        <f t="shared" si="2"/>
        <v>2</v>
      </c>
      <c r="E29" s="7" t="str">
        <f t="shared" si="3"/>
        <v>1</v>
      </c>
      <c r="F29" s="7">
        <f t="shared" si="4"/>
        <v>12</v>
      </c>
      <c r="G29" s="7" t="str">
        <f t="shared" si="5"/>
        <v>01</v>
      </c>
      <c r="H29" s="7">
        <v>15</v>
      </c>
      <c r="I29" t="s">
        <v>2054</v>
      </c>
      <c r="J29" t="s">
        <v>2055</v>
      </c>
      <c r="K29" t="s">
        <v>1748</v>
      </c>
      <c r="L29" t="s">
        <v>2086</v>
      </c>
      <c r="M29" t="s">
        <v>2087</v>
      </c>
      <c r="N29" t="s">
        <v>1749</v>
      </c>
      <c r="O29" t="s">
        <v>1974</v>
      </c>
      <c r="P29" t="s">
        <v>2088</v>
      </c>
      <c r="Q29" t="s">
        <v>2089</v>
      </c>
      <c r="R29" t="s">
        <v>1755</v>
      </c>
      <c r="S29" t="s">
        <v>154</v>
      </c>
      <c r="T29">
        <v>4</v>
      </c>
      <c r="U29" t="s">
        <v>1714</v>
      </c>
      <c r="V29" s="17">
        <v>12</v>
      </c>
      <c r="W29" t="s">
        <v>1977</v>
      </c>
      <c r="X29" t="s">
        <v>1976</v>
      </c>
      <c r="Y29" t="s">
        <v>237</v>
      </c>
      <c r="Z29">
        <v>1000</v>
      </c>
      <c r="AA29" t="s">
        <v>1977</v>
      </c>
      <c r="AB29">
        <v>1322</v>
      </c>
      <c r="AC29" t="s">
        <v>2048</v>
      </c>
      <c r="AD29" s="17" t="s">
        <v>889</v>
      </c>
      <c r="AE29" t="s">
        <v>2050</v>
      </c>
    </row>
    <row r="30" spans="1:31" hidden="1" x14ac:dyDescent="0.3">
      <c r="A30" t="str">
        <f t="shared" si="0"/>
        <v>514410130011</v>
      </c>
      <c r="B30" s="7">
        <v>5</v>
      </c>
      <c r="C30" s="7" t="str">
        <f t="shared" si="1"/>
        <v>144</v>
      </c>
      <c r="D30" s="7" t="str">
        <f t="shared" si="2"/>
        <v>1</v>
      </c>
      <c r="E30" s="7" t="str">
        <f t="shared" si="3"/>
        <v>0</v>
      </c>
      <c r="F30" s="7">
        <f t="shared" si="4"/>
        <v>13</v>
      </c>
      <c r="G30" s="7" t="str">
        <f t="shared" si="5"/>
        <v>00</v>
      </c>
      <c r="H30" s="7">
        <v>11</v>
      </c>
      <c r="I30" t="s">
        <v>1760</v>
      </c>
      <c r="J30" t="s">
        <v>878</v>
      </c>
      <c r="K30" t="s">
        <v>1748</v>
      </c>
      <c r="L30" t="s">
        <v>2086</v>
      </c>
      <c r="M30" t="s">
        <v>2087</v>
      </c>
      <c r="N30" t="s">
        <v>1749</v>
      </c>
      <c r="O30" t="s">
        <v>1974</v>
      </c>
      <c r="P30" t="s">
        <v>2088</v>
      </c>
      <c r="Q30" t="s">
        <v>2089</v>
      </c>
      <c r="R30" t="s">
        <v>1755</v>
      </c>
      <c r="S30" t="s">
        <v>154</v>
      </c>
      <c r="T30">
        <v>1</v>
      </c>
      <c r="U30" t="s">
        <v>1732</v>
      </c>
      <c r="V30" s="17">
        <v>13</v>
      </c>
      <c r="W30" t="s">
        <v>1756</v>
      </c>
      <c r="X30" t="s">
        <v>1976</v>
      </c>
      <c r="Y30" t="s">
        <v>237</v>
      </c>
      <c r="Z30">
        <v>1000</v>
      </c>
      <c r="AA30" t="s">
        <v>1977</v>
      </c>
      <c r="AB30">
        <v>1441</v>
      </c>
      <c r="AC30" t="s">
        <v>1027</v>
      </c>
      <c r="AD30" s="17" t="s">
        <v>1586</v>
      </c>
      <c r="AE30" t="s">
        <v>1728</v>
      </c>
    </row>
    <row r="31" spans="1:31" hidden="1" x14ac:dyDescent="0.3">
      <c r="A31" t="str">
        <f t="shared" si="0"/>
        <v>514410120011</v>
      </c>
      <c r="B31" s="7">
        <v>5</v>
      </c>
      <c r="C31" s="7" t="str">
        <f t="shared" si="1"/>
        <v>144</v>
      </c>
      <c r="D31" s="7" t="str">
        <f t="shared" si="2"/>
        <v>1</v>
      </c>
      <c r="E31" s="7" t="str">
        <f t="shared" si="3"/>
        <v>0</v>
      </c>
      <c r="F31" s="7">
        <f t="shared" si="4"/>
        <v>12</v>
      </c>
      <c r="G31" s="7" t="str">
        <f t="shared" si="5"/>
        <v>00</v>
      </c>
      <c r="H31" s="7">
        <v>11</v>
      </c>
      <c r="I31" t="s">
        <v>1760</v>
      </c>
      <c r="J31" t="s">
        <v>878</v>
      </c>
      <c r="K31" t="s">
        <v>1748</v>
      </c>
      <c r="L31" t="s">
        <v>2086</v>
      </c>
      <c r="M31" t="s">
        <v>2087</v>
      </c>
      <c r="N31" t="s">
        <v>1749</v>
      </c>
      <c r="O31" t="s">
        <v>1974</v>
      </c>
      <c r="P31" t="s">
        <v>2088</v>
      </c>
      <c r="Q31" t="s">
        <v>2089</v>
      </c>
      <c r="R31" t="s">
        <v>1755</v>
      </c>
      <c r="S31" t="s">
        <v>154</v>
      </c>
      <c r="T31">
        <v>4</v>
      </c>
      <c r="U31" t="s">
        <v>1714</v>
      </c>
      <c r="V31" s="17">
        <v>12</v>
      </c>
      <c r="W31" t="s">
        <v>1977</v>
      </c>
      <c r="X31" t="s">
        <v>1976</v>
      </c>
      <c r="Y31" t="s">
        <v>237</v>
      </c>
      <c r="Z31">
        <v>1000</v>
      </c>
      <c r="AA31" t="s">
        <v>1977</v>
      </c>
      <c r="AB31">
        <v>1441</v>
      </c>
      <c r="AC31" t="s">
        <v>1027</v>
      </c>
      <c r="AD31" s="17" t="s">
        <v>1586</v>
      </c>
      <c r="AE31" t="s">
        <v>1728</v>
      </c>
    </row>
    <row r="32" spans="1:31" hidden="1" x14ac:dyDescent="0.3">
      <c r="A32" t="str">
        <f t="shared" si="0"/>
        <v>515211120016</v>
      </c>
      <c r="B32" s="7">
        <v>5</v>
      </c>
      <c r="C32" s="7" t="str">
        <f t="shared" si="1"/>
        <v>152</v>
      </c>
      <c r="D32" s="7" t="str">
        <f t="shared" si="2"/>
        <v>1</v>
      </c>
      <c r="E32" s="7" t="str">
        <f t="shared" si="3"/>
        <v>1</v>
      </c>
      <c r="F32" s="7">
        <f t="shared" si="4"/>
        <v>12</v>
      </c>
      <c r="G32" s="7" t="str">
        <f t="shared" si="5"/>
        <v>00</v>
      </c>
      <c r="H32" s="7">
        <v>16</v>
      </c>
      <c r="I32" t="s">
        <v>2044</v>
      </c>
      <c r="J32" t="s">
        <v>2045</v>
      </c>
      <c r="K32" t="s">
        <v>1748</v>
      </c>
      <c r="L32" t="s">
        <v>2086</v>
      </c>
      <c r="M32" t="s">
        <v>2087</v>
      </c>
      <c r="N32" t="s">
        <v>1749</v>
      </c>
      <c r="O32" t="s">
        <v>1974</v>
      </c>
      <c r="P32" t="s">
        <v>2088</v>
      </c>
      <c r="Q32" t="s">
        <v>2089</v>
      </c>
      <c r="R32" t="s">
        <v>1755</v>
      </c>
      <c r="S32" t="s">
        <v>154</v>
      </c>
      <c r="T32">
        <v>4</v>
      </c>
      <c r="U32" t="s">
        <v>1714</v>
      </c>
      <c r="V32" s="17">
        <v>12</v>
      </c>
      <c r="W32" t="s">
        <v>1977</v>
      </c>
      <c r="X32" t="s">
        <v>1976</v>
      </c>
      <c r="Y32" t="s">
        <v>237</v>
      </c>
      <c r="Z32">
        <v>1000</v>
      </c>
      <c r="AA32" t="s">
        <v>1977</v>
      </c>
      <c r="AB32">
        <v>1521</v>
      </c>
      <c r="AC32" t="s">
        <v>1033</v>
      </c>
      <c r="AD32" s="17" t="s">
        <v>1586</v>
      </c>
      <c r="AE32" t="s">
        <v>1728</v>
      </c>
    </row>
    <row r="33" spans="1:31" hidden="1" x14ac:dyDescent="0.3">
      <c r="A33" t="str">
        <f t="shared" si="0"/>
        <v>514321120115</v>
      </c>
      <c r="B33" s="7">
        <v>5</v>
      </c>
      <c r="C33" s="7" t="str">
        <f t="shared" si="1"/>
        <v>143</v>
      </c>
      <c r="D33" s="7" t="str">
        <f t="shared" si="2"/>
        <v>2</v>
      </c>
      <c r="E33" s="7" t="str">
        <f t="shared" si="3"/>
        <v>1</v>
      </c>
      <c r="F33" s="7">
        <f t="shared" si="4"/>
        <v>12</v>
      </c>
      <c r="G33" s="7" t="str">
        <f t="shared" si="5"/>
        <v>01</v>
      </c>
      <c r="H33" s="7">
        <v>15</v>
      </c>
      <c r="I33" t="s">
        <v>2054</v>
      </c>
      <c r="J33" t="s">
        <v>2055</v>
      </c>
      <c r="K33" t="s">
        <v>1748</v>
      </c>
      <c r="L33" t="s">
        <v>2086</v>
      </c>
      <c r="M33" t="s">
        <v>2087</v>
      </c>
      <c r="N33" t="s">
        <v>1749</v>
      </c>
      <c r="O33" t="s">
        <v>1974</v>
      </c>
      <c r="P33" t="s">
        <v>2088</v>
      </c>
      <c r="Q33" t="s">
        <v>2089</v>
      </c>
      <c r="R33" t="s">
        <v>1755</v>
      </c>
      <c r="S33" t="s">
        <v>154</v>
      </c>
      <c r="T33">
        <v>4</v>
      </c>
      <c r="U33" t="s">
        <v>1714</v>
      </c>
      <c r="V33" s="17">
        <v>12</v>
      </c>
      <c r="W33" t="s">
        <v>1977</v>
      </c>
      <c r="X33" t="s">
        <v>1976</v>
      </c>
      <c r="Y33" t="s">
        <v>237</v>
      </c>
      <c r="Z33">
        <v>1000</v>
      </c>
      <c r="AA33" t="s">
        <v>1977</v>
      </c>
      <c r="AB33">
        <v>1432</v>
      </c>
      <c r="AC33" t="s">
        <v>1023</v>
      </c>
      <c r="AD33" s="17" t="s">
        <v>889</v>
      </c>
      <c r="AE33" t="s">
        <v>2050</v>
      </c>
    </row>
    <row r="34" spans="1:31" hidden="1" x14ac:dyDescent="0.3">
      <c r="A34" t="str">
        <f t="shared" si="0"/>
        <v>515911130316</v>
      </c>
      <c r="B34" s="7">
        <v>5</v>
      </c>
      <c r="C34" s="7" t="str">
        <f t="shared" si="1"/>
        <v>159</v>
      </c>
      <c r="D34" s="7" t="str">
        <f t="shared" si="2"/>
        <v>1</v>
      </c>
      <c r="E34" s="7" t="str">
        <f t="shared" si="3"/>
        <v>1</v>
      </c>
      <c r="F34" s="7">
        <f t="shared" si="4"/>
        <v>13</v>
      </c>
      <c r="G34" s="7" t="str">
        <f t="shared" si="5"/>
        <v>03</v>
      </c>
      <c r="H34" s="7">
        <v>16</v>
      </c>
      <c r="I34" t="s">
        <v>2044</v>
      </c>
      <c r="J34" t="s">
        <v>2045</v>
      </c>
      <c r="K34" t="s">
        <v>1748</v>
      </c>
      <c r="L34" t="s">
        <v>2086</v>
      </c>
      <c r="M34" t="s">
        <v>2087</v>
      </c>
      <c r="N34" t="s">
        <v>1749</v>
      </c>
      <c r="O34" t="s">
        <v>1974</v>
      </c>
      <c r="P34" t="s">
        <v>2088</v>
      </c>
      <c r="Q34" t="s">
        <v>2089</v>
      </c>
      <c r="R34" t="s">
        <v>1755</v>
      </c>
      <c r="S34" t="s">
        <v>154</v>
      </c>
      <c r="T34">
        <v>1</v>
      </c>
      <c r="U34" t="s">
        <v>1732</v>
      </c>
      <c r="V34" s="17">
        <v>13</v>
      </c>
      <c r="W34" t="s">
        <v>1756</v>
      </c>
      <c r="X34" t="s">
        <v>1976</v>
      </c>
      <c r="Y34" t="s">
        <v>237</v>
      </c>
      <c r="Z34">
        <v>1000</v>
      </c>
      <c r="AA34" t="s">
        <v>1977</v>
      </c>
      <c r="AB34">
        <v>1591</v>
      </c>
      <c r="AC34" t="s">
        <v>1978</v>
      </c>
      <c r="AD34" s="17" t="s">
        <v>935</v>
      </c>
      <c r="AE34" t="s">
        <v>1979</v>
      </c>
    </row>
    <row r="35" spans="1:31" hidden="1" x14ac:dyDescent="0.3">
      <c r="A35" t="str">
        <f t="shared" si="0"/>
        <v>515911120116</v>
      </c>
      <c r="B35" s="7">
        <v>5</v>
      </c>
      <c r="C35" s="7" t="str">
        <f t="shared" si="1"/>
        <v>159</v>
      </c>
      <c r="D35" s="7" t="str">
        <f t="shared" si="2"/>
        <v>1</v>
      </c>
      <c r="E35" s="7" t="str">
        <f t="shared" si="3"/>
        <v>1</v>
      </c>
      <c r="F35" s="7">
        <f t="shared" si="4"/>
        <v>12</v>
      </c>
      <c r="G35" s="7" t="str">
        <f t="shared" si="5"/>
        <v>01</v>
      </c>
      <c r="H35" s="7">
        <v>16</v>
      </c>
      <c r="I35" t="s">
        <v>2044</v>
      </c>
      <c r="J35" t="s">
        <v>2045</v>
      </c>
      <c r="K35" t="s">
        <v>1748</v>
      </c>
      <c r="L35" t="s">
        <v>2086</v>
      </c>
      <c r="M35" t="s">
        <v>2087</v>
      </c>
      <c r="N35" t="s">
        <v>1749</v>
      </c>
      <c r="O35" t="s">
        <v>1974</v>
      </c>
      <c r="P35" t="s">
        <v>2088</v>
      </c>
      <c r="Q35" t="s">
        <v>2089</v>
      </c>
      <c r="R35" t="s">
        <v>1755</v>
      </c>
      <c r="S35" t="s">
        <v>154</v>
      </c>
      <c r="T35">
        <v>4</v>
      </c>
      <c r="U35" t="s">
        <v>1714</v>
      </c>
      <c r="V35" s="17">
        <v>12</v>
      </c>
      <c r="W35" t="s">
        <v>1977</v>
      </c>
      <c r="X35" t="s">
        <v>1976</v>
      </c>
      <c r="Y35" t="s">
        <v>237</v>
      </c>
      <c r="Z35">
        <v>1000</v>
      </c>
      <c r="AA35" t="s">
        <v>1977</v>
      </c>
      <c r="AB35">
        <v>1591</v>
      </c>
      <c r="AC35" t="s">
        <v>1978</v>
      </c>
      <c r="AD35" s="17" t="s">
        <v>889</v>
      </c>
      <c r="AE35" t="s">
        <v>2050</v>
      </c>
    </row>
    <row r="36" spans="1:31" hidden="1" x14ac:dyDescent="0.3">
      <c r="A36" t="str">
        <f t="shared" si="0"/>
        <v>515911130315</v>
      </c>
      <c r="B36" s="7">
        <v>5</v>
      </c>
      <c r="C36" s="7" t="str">
        <f t="shared" si="1"/>
        <v>159</v>
      </c>
      <c r="D36" s="7" t="str">
        <f t="shared" si="2"/>
        <v>1</v>
      </c>
      <c r="E36" s="7" t="str">
        <f t="shared" si="3"/>
        <v>1</v>
      </c>
      <c r="F36" s="7">
        <f t="shared" si="4"/>
        <v>13</v>
      </c>
      <c r="G36" s="7" t="str">
        <f t="shared" si="5"/>
        <v>03</v>
      </c>
      <c r="H36" s="7">
        <v>15</v>
      </c>
      <c r="I36" t="s">
        <v>2054</v>
      </c>
      <c r="J36" t="s">
        <v>2055</v>
      </c>
      <c r="K36" t="s">
        <v>1748</v>
      </c>
      <c r="L36" t="s">
        <v>2086</v>
      </c>
      <c r="M36" t="s">
        <v>2087</v>
      </c>
      <c r="N36" t="s">
        <v>1749</v>
      </c>
      <c r="O36" t="s">
        <v>1974</v>
      </c>
      <c r="P36" t="s">
        <v>2088</v>
      </c>
      <c r="Q36" t="s">
        <v>2089</v>
      </c>
      <c r="R36" t="s">
        <v>1755</v>
      </c>
      <c r="S36" t="s">
        <v>154</v>
      </c>
      <c r="T36">
        <v>1</v>
      </c>
      <c r="U36" t="s">
        <v>1732</v>
      </c>
      <c r="V36" s="17">
        <v>13</v>
      </c>
      <c r="W36" t="s">
        <v>1756</v>
      </c>
      <c r="X36" t="s">
        <v>1976</v>
      </c>
      <c r="Y36" t="s">
        <v>237</v>
      </c>
      <c r="Z36">
        <v>1000</v>
      </c>
      <c r="AA36" t="s">
        <v>1977</v>
      </c>
      <c r="AB36">
        <v>1591</v>
      </c>
      <c r="AC36" t="s">
        <v>1978</v>
      </c>
      <c r="AD36" s="17" t="s">
        <v>935</v>
      </c>
      <c r="AE36" t="s">
        <v>1979</v>
      </c>
    </row>
    <row r="37" spans="1:31" hidden="1" x14ac:dyDescent="0.3">
      <c r="A37" t="str">
        <f t="shared" si="0"/>
        <v>512211120216</v>
      </c>
      <c r="B37" s="7">
        <v>5</v>
      </c>
      <c r="C37" s="7" t="str">
        <f t="shared" si="1"/>
        <v>122</v>
      </c>
      <c r="D37" s="7" t="str">
        <f t="shared" si="2"/>
        <v>1</v>
      </c>
      <c r="E37" s="7" t="str">
        <f t="shared" si="3"/>
        <v>1</v>
      </c>
      <c r="F37" s="7">
        <f t="shared" si="4"/>
        <v>12</v>
      </c>
      <c r="G37" s="7" t="str">
        <f t="shared" si="5"/>
        <v>02</v>
      </c>
      <c r="H37" s="7">
        <v>16</v>
      </c>
      <c r="I37" t="s">
        <v>2044</v>
      </c>
      <c r="J37" t="s">
        <v>2045</v>
      </c>
      <c r="K37" t="s">
        <v>1748</v>
      </c>
      <c r="L37" t="s">
        <v>2086</v>
      </c>
      <c r="M37" t="s">
        <v>2087</v>
      </c>
      <c r="N37" t="s">
        <v>1749</v>
      </c>
      <c r="O37" t="s">
        <v>1974</v>
      </c>
      <c r="P37" t="s">
        <v>2088</v>
      </c>
      <c r="Q37" t="s">
        <v>2089</v>
      </c>
      <c r="R37" t="s">
        <v>1755</v>
      </c>
      <c r="S37" t="s">
        <v>154</v>
      </c>
      <c r="T37">
        <v>4</v>
      </c>
      <c r="U37" t="s">
        <v>1714</v>
      </c>
      <c r="V37" s="17">
        <v>12</v>
      </c>
      <c r="W37" t="s">
        <v>1977</v>
      </c>
      <c r="X37" t="s">
        <v>1976</v>
      </c>
      <c r="Y37" t="s">
        <v>237</v>
      </c>
      <c r="Z37">
        <v>1000</v>
      </c>
      <c r="AA37" t="s">
        <v>1977</v>
      </c>
      <c r="AB37">
        <v>1221</v>
      </c>
      <c r="AC37" t="s">
        <v>987</v>
      </c>
      <c r="AD37" s="17" t="s">
        <v>903</v>
      </c>
      <c r="AE37" t="s">
        <v>2046</v>
      </c>
    </row>
    <row r="38" spans="1:31" hidden="1" x14ac:dyDescent="0.3">
      <c r="A38" t="str">
        <f t="shared" si="0"/>
        <v>511311120115</v>
      </c>
      <c r="B38" s="7">
        <v>5</v>
      </c>
      <c r="C38" s="7" t="str">
        <f t="shared" si="1"/>
        <v>113</v>
      </c>
      <c r="D38" s="7" t="str">
        <f t="shared" si="2"/>
        <v>1</v>
      </c>
      <c r="E38" s="7" t="str">
        <f t="shared" si="3"/>
        <v>1</v>
      </c>
      <c r="F38" s="7">
        <f t="shared" si="4"/>
        <v>12</v>
      </c>
      <c r="G38" s="7" t="str">
        <f t="shared" si="5"/>
        <v>01</v>
      </c>
      <c r="H38" s="7">
        <v>15</v>
      </c>
      <c r="I38" t="s">
        <v>2054</v>
      </c>
      <c r="J38" t="s">
        <v>2055</v>
      </c>
      <c r="K38" t="s">
        <v>1748</v>
      </c>
      <c r="L38" t="s">
        <v>2086</v>
      </c>
      <c r="M38" t="s">
        <v>2087</v>
      </c>
      <c r="N38" t="s">
        <v>1749</v>
      </c>
      <c r="O38" t="s">
        <v>1974</v>
      </c>
      <c r="P38" t="s">
        <v>2088</v>
      </c>
      <c r="Q38" t="s">
        <v>2089</v>
      </c>
      <c r="R38" t="s">
        <v>1755</v>
      </c>
      <c r="S38" t="s">
        <v>154</v>
      </c>
      <c r="T38">
        <v>4</v>
      </c>
      <c r="U38" t="s">
        <v>1714</v>
      </c>
      <c r="V38" s="17">
        <v>12</v>
      </c>
      <c r="W38" t="s">
        <v>1977</v>
      </c>
      <c r="X38" t="s">
        <v>1976</v>
      </c>
      <c r="Y38" t="s">
        <v>237</v>
      </c>
      <c r="Z38">
        <v>1000</v>
      </c>
      <c r="AA38" t="s">
        <v>1977</v>
      </c>
      <c r="AB38">
        <v>1131</v>
      </c>
      <c r="AC38" t="s">
        <v>977</v>
      </c>
      <c r="AD38" s="17" t="s">
        <v>889</v>
      </c>
      <c r="AE38" t="s">
        <v>2050</v>
      </c>
    </row>
    <row r="39" spans="1:31" hidden="1" x14ac:dyDescent="0.3">
      <c r="A39" t="str">
        <f t="shared" si="0"/>
        <v>512211120216</v>
      </c>
      <c r="B39" s="7">
        <v>5</v>
      </c>
      <c r="C39" s="7" t="str">
        <f t="shared" si="1"/>
        <v>122</v>
      </c>
      <c r="D39" s="7" t="str">
        <f t="shared" si="2"/>
        <v>1</v>
      </c>
      <c r="E39" s="7" t="str">
        <f t="shared" si="3"/>
        <v>1</v>
      </c>
      <c r="F39" s="7">
        <f t="shared" si="4"/>
        <v>12</v>
      </c>
      <c r="G39" s="7" t="str">
        <f t="shared" si="5"/>
        <v>02</v>
      </c>
      <c r="H39" s="7">
        <v>16</v>
      </c>
      <c r="I39" t="s">
        <v>2044</v>
      </c>
      <c r="J39" t="s">
        <v>2055</v>
      </c>
      <c r="K39" t="s">
        <v>1748</v>
      </c>
      <c r="L39" t="s">
        <v>2086</v>
      </c>
      <c r="M39" t="s">
        <v>2087</v>
      </c>
      <c r="N39" t="s">
        <v>1749</v>
      </c>
      <c r="O39" t="s">
        <v>1974</v>
      </c>
      <c r="P39" t="s">
        <v>2088</v>
      </c>
      <c r="Q39" t="s">
        <v>2089</v>
      </c>
      <c r="R39" t="s">
        <v>1755</v>
      </c>
      <c r="S39" t="s">
        <v>154</v>
      </c>
      <c r="T39">
        <v>4</v>
      </c>
      <c r="U39" t="s">
        <v>1714</v>
      </c>
      <c r="V39" s="17">
        <v>12</v>
      </c>
      <c r="W39" t="s">
        <v>1977</v>
      </c>
      <c r="X39" t="s">
        <v>1976</v>
      </c>
      <c r="Y39" t="s">
        <v>237</v>
      </c>
      <c r="Z39">
        <v>1000</v>
      </c>
      <c r="AA39" t="s">
        <v>1977</v>
      </c>
      <c r="AB39">
        <v>1221</v>
      </c>
      <c r="AC39" t="s">
        <v>987</v>
      </c>
      <c r="AD39" s="17" t="s">
        <v>903</v>
      </c>
      <c r="AE39" t="s">
        <v>2046</v>
      </c>
    </row>
    <row r="40" spans="1:31" hidden="1" x14ac:dyDescent="0.3">
      <c r="A40" t="str">
        <f t="shared" si="0"/>
        <v>517111137026</v>
      </c>
      <c r="B40" s="7">
        <v>5</v>
      </c>
      <c r="C40" s="7" t="str">
        <f t="shared" si="1"/>
        <v>171</v>
      </c>
      <c r="D40" s="7" t="str">
        <f t="shared" si="2"/>
        <v>1</v>
      </c>
      <c r="E40" s="7" t="str">
        <f t="shared" si="3"/>
        <v>1</v>
      </c>
      <c r="F40" s="7">
        <f t="shared" si="4"/>
        <v>13</v>
      </c>
      <c r="G40" s="7">
        <f t="shared" si="5"/>
        <v>70</v>
      </c>
      <c r="H40" s="7">
        <v>26</v>
      </c>
      <c r="I40" t="s">
        <v>2052</v>
      </c>
      <c r="J40" t="s">
        <v>2053</v>
      </c>
      <c r="K40" t="s">
        <v>1748</v>
      </c>
      <c r="L40" t="s">
        <v>2086</v>
      </c>
      <c r="M40" t="s">
        <v>2087</v>
      </c>
      <c r="N40" t="s">
        <v>1749</v>
      </c>
      <c r="O40" t="s">
        <v>1974</v>
      </c>
      <c r="P40" t="s">
        <v>2088</v>
      </c>
      <c r="Q40" t="s">
        <v>2089</v>
      </c>
      <c r="R40" t="s">
        <v>1755</v>
      </c>
      <c r="S40" t="s">
        <v>154</v>
      </c>
      <c r="T40">
        <v>1</v>
      </c>
      <c r="U40" t="s">
        <v>1732</v>
      </c>
      <c r="V40" s="17">
        <v>13</v>
      </c>
      <c r="W40" t="s">
        <v>1756</v>
      </c>
      <c r="X40" t="s">
        <v>1976</v>
      </c>
      <c r="Y40" t="s">
        <v>237</v>
      </c>
      <c r="Z40">
        <v>1000</v>
      </c>
      <c r="AA40" t="s">
        <v>1977</v>
      </c>
      <c r="AB40">
        <v>1711</v>
      </c>
      <c r="AC40" t="s">
        <v>1048</v>
      </c>
      <c r="AD40" s="17">
        <v>70</v>
      </c>
      <c r="AE40" t="s">
        <v>1670</v>
      </c>
    </row>
    <row r="41" spans="1:31" hidden="1" x14ac:dyDescent="0.3">
      <c r="A41" t="str">
        <f t="shared" si="0"/>
        <v>517111137126</v>
      </c>
      <c r="B41" s="7">
        <v>5</v>
      </c>
      <c r="C41" s="7" t="str">
        <f t="shared" si="1"/>
        <v>171</v>
      </c>
      <c r="D41" s="7" t="str">
        <f t="shared" si="2"/>
        <v>1</v>
      </c>
      <c r="E41" s="7" t="str">
        <f t="shared" si="3"/>
        <v>1</v>
      </c>
      <c r="F41" s="7">
        <f t="shared" si="4"/>
        <v>13</v>
      </c>
      <c r="G41" s="7">
        <f t="shared" si="5"/>
        <v>71</v>
      </c>
      <c r="H41" s="7">
        <v>26</v>
      </c>
      <c r="I41" t="s">
        <v>2052</v>
      </c>
      <c r="J41" t="s">
        <v>2053</v>
      </c>
      <c r="K41" t="s">
        <v>1748</v>
      </c>
      <c r="L41" t="s">
        <v>2086</v>
      </c>
      <c r="M41" t="s">
        <v>2087</v>
      </c>
      <c r="N41" t="s">
        <v>1749</v>
      </c>
      <c r="O41" t="s">
        <v>1974</v>
      </c>
      <c r="P41" t="s">
        <v>2088</v>
      </c>
      <c r="Q41" t="s">
        <v>2089</v>
      </c>
      <c r="R41" t="s">
        <v>1755</v>
      </c>
      <c r="S41" t="s">
        <v>154</v>
      </c>
      <c r="T41">
        <v>1</v>
      </c>
      <c r="U41" t="s">
        <v>1732</v>
      </c>
      <c r="V41" s="17">
        <v>13</v>
      </c>
      <c r="W41" t="s">
        <v>1756</v>
      </c>
      <c r="X41" t="s">
        <v>1976</v>
      </c>
      <c r="Y41" t="s">
        <v>237</v>
      </c>
      <c r="Z41">
        <v>1000</v>
      </c>
      <c r="AA41" t="s">
        <v>1977</v>
      </c>
      <c r="AB41">
        <v>1711</v>
      </c>
      <c r="AC41" t="s">
        <v>1048</v>
      </c>
      <c r="AD41" s="17">
        <v>71</v>
      </c>
      <c r="AE41" t="s">
        <v>1671</v>
      </c>
    </row>
    <row r="42" spans="1:31" hidden="1" x14ac:dyDescent="0.3">
      <c r="A42" t="str">
        <f t="shared" si="0"/>
        <v>521110040011</v>
      </c>
      <c r="B42" s="7">
        <v>5</v>
      </c>
      <c r="C42" s="7" t="str">
        <f t="shared" si="1"/>
        <v>211</v>
      </c>
      <c r="D42" s="7" t="str">
        <f t="shared" si="2"/>
        <v>1</v>
      </c>
      <c r="E42" s="7" t="str">
        <f t="shared" si="3"/>
        <v>0</v>
      </c>
      <c r="F42" s="7" t="str">
        <f t="shared" si="4"/>
        <v>04</v>
      </c>
      <c r="G42" s="7" t="str">
        <f t="shared" si="5"/>
        <v>00</v>
      </c>
      <c r="H42" s="7">
        <v>11</v>
      </c>
      <c r="I42" t="s">
        <v>1760</v>
      </c>
      <c r="J42" t="s">
        <v>878</v>
      </c>
      <c r="K42" t="s">
        <v>1792</v>
      </c>
      <c r="L42" t="s">
        <v>2086</v>
      </c>
      <c r="M42" t="s">
        <v>2087</v>
      </c>
      <c r="N42" t="s">
        <v>1793</v>
      </c>
      <c r="O42" t="s">
        <v>1722</v>
      </c>
      <c r="P42" t="s">
        <v>2090</v>
      </c>
      <c r="Q42" t="s">
        <v>2089</v>
      </c>
      <c r="R42" t="s">
        <v>1794</v>
      </c>
      <c r="S42" t="s">
        <v>52</v>
      </c>
      <c r="T42">
        <v>6</v>
      </c>
      <c r="U42" t="s">
        <v>1744</v>
      </c>
      <c r="V42" s="17" t="s">
        <v>1587</v>
      </c>
      <c r="W42" t="s">
        <v>1795</v>
      </c>
      <c r="X42" t="s">
        <v>1796</v>
      </c>
      <c r="Y42" t="s">
        <v>53</v>
      </c>
      <c r="Z42">
        <v>2000</v>
      </c>
      <c r="AA42" t="s">
        <v>1735</v>
      </c>
      <c r="AB42">
        <v>2111</v>
      </c>
      <c r="AC42" t="s">
        <v>1797</v>
      </c>
      <c r="AD42" s="17" t="s">
        <v>1586</v>
      </c>
      <c r="AE42" t="s">
        <v>1728</v>
      </c>
    </row>
    <row r="43" spans="1:31" hidden="1" x14ac:dyDescent="0.3">
      <c r="A43" s="23" t="str">
        <f t="shared" si="0"/>
        <v>521110020011</v>
      </c>
      <c r="B43" s="7">
        <v>5</v>
      </c>
      <c r="C43" s="7" t="str">
        <f t="shared" si="1"/>
        <v>211</v>
      </c>
      <c r="D43" s="7" t="str">
        <f t="shared" si="2"/>
        <v>1</v>
      </c>
      <c r="E43" s="7" t="str">
        <f t="shared" si="3"/>
        <v>0</v>
      </c>
      <c r="F43" s="7" t="str">
        <f t="shared" si="4"/>
        <v>02</v>
      </c>
      <c r="G43" s="7" t="str">
        <f t="shared" si="5"/>
        <v>00</v>
      </c>
      <c r="H43" s="7">
        <v>11</v>
      </c>
      <c r="I43" t="s">
        <v>1760</v>
      </c>
      <c r="J43" t="s">
        <v>878</v>
      </c>
      <c r="K43" t="s">
        <v>1748</v>
      </c>
      <c r="L43" t="s">
        <v>2086</v>
      </c>
      <c r="M43" t="s">
        <v>2087</v>
      </c>
      <c r="N43" t="s">
        <v>1749</v>
      </c>
      <c r="O43" t="s">
        <v>1722</v>
      </c>
      <c r="P43" t="s">
        <v>2090</v>
      </c>
      <c r="Q43" t="s">
        <v>2089</v>
      </c>
      <c r="R43" t="s">
        <v>1865</v>
      </c>
      <c r="S43" t="s">
        <v>33</v>
      </c>
      <c r="T43">
        <v>4</v>
      </c>
      <c r="U43" t="s">
        <v>1714</v>
      </c>
      <c r="V43" s="17" t="s">
        <v>903</v>
      </c>
      <c r="W43" t="s">
        <v>1866</v>
      </c>
      <c r="X43" t="s">
        <v>1867</v>
      </c>
      <c r="Y43" t="s">
        <v>1868</v>
      </c>
      <c r="Z43">
        <v>2000</v>
      </c>
      <c r="AA43" t="s">
        <v>1735</v>
      </c>
      <c r="AB43">
        <v>2111</v>
      </c>
      <c r="AC43" t="s">
        <v>1797</v>
      </c>
      <c r="AD43" s="17" t="s">
        <v>1586</v>
      </c>
      <c r="AE43" t="s">
        <v>1728</v>
      </c>
    </row>
    <row r="44" spans="1:31" hidden="1" x14ac:dyDescent="0.3">
      <c r="A44" t="str">
        <f t="shared" si="0"/>
        <v>521110060011</v>
      </c>
      <c r="B44" s="7">
        <v>5</v>
      </c>
      <c r="C44" s="7" t="str">
        <f t="shared" si="1"/>
        <v>211</v>
      </c>
      <c r="D44" s="7" t="str">
        <f t="shared" si="2"/>
        <v>1</v>
      </c>
      <c r="E44" s="7" t="str">
        <f t="shared" si="3"/>
        <v>0</v>
      </c>
      <c r="F44" s="7" t="str">
        <f t="shared" si="4"/>
        <v>06</v>
      </c>
      <c r="G44" s="7" t="str">
        <f t="shared" si="5"/>
        <v>00</v>
      </c>
      <c r="H44" s="7">
        <v>11</v>
      </c>
      <c r="I44" t="s">
        <v>1760</v>
      </c>
      <c r="J44" t="s">
        <v>878</v>
      </c>
      <c r="K44" t="s">
        <v>1748</v>
      </c>
      <c r="L44" t="s">
        <v>2086</v>
      </c>
      <c r="M44" t="s">
        <v>2087</v>
      </c>
      <c r="N44" t="s">
        <v>1749</v>
      </c>
      <c r="O44" t="s">
        <v>1722</v>
      </c>
      <c r="P44" t="s">
        <v>2090</v>
      </c>
      <c r="Q44" t="s">
        <v>2089</v>
      </c>
      <c r="R44" t="s">
        <v>1750</v>
      </c>
      <c r="S44" t="s">
        <v>61</v>
      </c>
      <c r="T44">
        <v>4</v>
      </c>
      <c r="U44" t="s">
        <v>1714</v>
      </c>
      <c r="V44" s="17" t="s">
        <v>1589</v>
      </c>
      <c r="W44" t="s">
        <v>1871</v>
      </c>
      <c r="X44" t="s">
        <v>1872</v>
      </c>
      <c r="Y44" t="s">
        <v>1873</v>
      </c>
      <c r="Z44">
        <v>2000</v>
      </c>
      <c r="AA44" t="s">
        <v>1735</v>
      </c>
      <c r="AB44">
        <v>2111</v>
      </c>
      <c r="AC44" t="s">
        <v>1797</v>
      </c>
      <c r="AD44" s="17" t="s">
        <v>1586</v>
      </c>
      <c r="AE44" t="s">
        <v>1728</v>
      </c>
    </row>
    <row r="45" spans="1:31" hidden="1" x14ac:dyDescent="0.3">
      <c r="A45" t="str">
        <f t="shared" si="0"/>
        <v>521110090011</v>
      </c>
      <c r="B45" s="7">
        <v>5</v>
      </c>
      <c r="C45" s="7" t="str">
        <f t="shared" si="1"/>
        <v>211</v>
      </c>
      <c r="D45" s="7" t="str">
        <f t="shared" si="2"/>
        <v>1</v>
      </c>
      <c r="E45" s="7" t="str">
        <f t="shared" si="3"/>
        <v>0</v>
      </c>
      <c r="F45" s="7" t="str">
        <f t="shared" si="4"/>
        <v>09</v>
      </c>
      <c r="G45" s="7" t="str">
        <f t="shared" si="5"/>
        <v>00</v>
      </c>
      <c r="H45" s="7">
        <v>11</v>
      </c>
      <c r="I45" t="s">
        <v>1760</v>
      </c>
      <c r="J45" t="s">
        <v>878</v>
      </c>
      <c r="K45" t="s">
        <v>1748</v>
      </c>
      <c r="L45" t="s">
        <v>2086</v>
      </c>
      <c r="M45" t="s">
        <v>2087</v>
      </c>
      <c r="N45" t="s">
        <v>1749</v>
      </c>
      <c r="O45" t="s">
        <v>1722</v>
      </c>
      <c r="P45" t="s">
        <v>2090</v>
      </c>
      <c r="Q45" t="s">
        <v>2089</v>
      </c>
      <c r="R45" t="s">
        <v>1755</v>
      </c>
      <c r="S45" t="s">
        <v>154</v>
      </c>
      <c r="T45">
        <v>4</v>
      </c>
      <c r="U45" t="s">
        <v>1714</v>
      </c>
      <c r="V45" s="17" t="s">
        <v>1592</v>
      </c>
      <c r="W45" t="s">
        <v>1758</v>
      </c>
      <c r="X45" t="s">
        <v>1757</v>
      </c>
      <c r="Y45" t="s">
        <v>156</v>
      </c>
      <c r="Z45">
        <v>2000</v>
      </c>
      <c r="AA45" t="s">
        <v>1735</v>
      </c>
      <c r="AB45">
        <v>2111</v>
      </c>
      <c r="AC45" t="s">
        <v>1797</v>
      </c>
      <c r="AD45" s="17" t="s">
        <v>1586</v>
      </c>
      <c r="AE45" t="s">
        <v>1728</v>
      </c>
    </row>
    <row r="46" spans="1:31" hidden="1" x14ac:dyDescent="0.3">
      <c r="A46" t="str">
        <f t="shared" si="0"/>
        <v>521410660011</v>
      </c>
      <c r="B46" s="7">
        <v>5</v>
      </c>
      <c r="C46" s="7" t="str">
        <f t="shared" si="1"/>
        <v>214</v>
      </c>
      <c r="D46" s="7" t="str">
        <f t="shared" si="2"/>
        <v>1</v>
      </c>
      <c r="E46" s="7" t="str">
        <f t="shared" si="3"/>
        <v>0</v>
      </c>
      <c r="F46" s="7">
        <f t="shared" si="4"/>
        <v>66</v>
      </c>
      <c r="G46" s="7" t="str">
        <f t="shared" si="5"/>
        <v>00</v>
      </c>
      <c r="H46" s="7">
        <v>11</v>
      </c>
      <c r="I46" t="s">
        <v>1760</v>
      </c>
      <c r="J46" t="s">
        <v>878</v>
      </c>
      <c r="K46" t="s">
        <v>1709</v>
      </c>
      <c r="L46" t="s">
        <v>2091</v>
      </c>
      <c r="M46" t="s">
        <v>2092</v>
      </c>
      <c r="N46" t="s">
        <v>1710</v>
      </c>
      <c r="O46" t="s">
        <v>1711</v>
      </c>
      <c r="P46" t="s">
        <v>1712</v>
      </c>
      <c r="Q46" t="s">
        <v>2089</v>
      </c>
      <c r="R46" t="s">
        <v>1713</v>
      </c>
      <c r="S46" t="s">
        <v>681</v>
      </c>
      <c r="T46">
        <v>4</v>
      </c>
      <c r="U46" t="s">
        <v>1714</v>
      </c>
      <c r="V46" s="17">
        <v>66</v>
      </c>
      <c r="W46" t="s">
        <v>683</v>
      </c>
      <c r="X46" t="s">
        <v>1715</v>
      </c>
      <c r="Y46" t="s">
        <v>1716</v>
      </c>
      <c r="Z46">
        <v>2000</v>
      </c>
      <c r="AA46" t="s">
        <v>1735</v>
      </c>
      <c r="AB46">
        <v>2141</v>
      </c>
      <c r="AC46" t="s">
        <v>1799</v>
      </c>
      <c r="AD46" s="17" t="s">
        <v>1586</v>
      </c>
      <c r="AE46" t="s">
        <v>1728</v>
      </c>
    </row>
    <row r="47" spans="1:31" hidden="1" x14ac:dyDescent="0.3">
      <c r="A47" t="str">
        <f t="shared" si="0"/>
        <v>521410060011</v>
      </c>
      <c r="B47" s="7">
        <v>5</v>
      </c>
      <c r="C47" s="7" t="str">
        <f t="shared" si="1"/>
        <v>214</v>
      </c>
      <c r="D47" s="7" t="str">
        <f t="shared" si="2"/>
        <v>1</v>
      </c>
      <c r="E47" s="7" t="str">
        <f t="shared" si="3"/>
        <v>0</v>
      </c>
      <c r="F47" s="7" t="str">
        <f t="shared" si="4"/>
        <v>06</v>
      </c>
      <c r="G47" s="7" t="str">
        <f t="shared" si="5"/>
        <v>00</v>
      </c>
      <c r="H47" s="7">
        <v>11</v>
      </c>
      <c r="I47" t="s">
        <v>1760</v>
      </c>
      <c r="J47" t="s">
        <v>878</v>
      </c>
      <c r="K47" t="s">
        <v>1748</v>
      </c>
      <c r="L47" t="s">
        <v>2086</v>
      </c>
      <c r="M47" t="s">
        <v>2087</v>
      </c>
      <c r="N47" t="s">
        <v>1749</v>
      </c>
      <c r="O47" t="s">
        <v>1722</v>
      </c>
      <c r="P47" t="s">
        <v>2090</v>
      </c>
      <c r="Q47" t="s">
        <v>2089</v>
      </c>
      <c r="R47" t="s">
        <v>1750</v>
      </c>
      <c r="S47" t="s">
        <v>61</v>
      </c>
      <c r="T47">
        <v>4</v>
      </c>
      <c r="U47" t="s">
        <v>1714</v>
      </c>
      <c r="V47" s="17" t="s">
        <v>1589</v>
      </c>
      <c r="W47" t="s">
        <v>1871</v>
      </c>
      <c r="X47" t="s">
        <v>1872</v>
      </c>
      <c r="Y47" t="s">
        <v>1873</v>
      </c>
      <c r="Z47">
        <v>2000</v>
      </c>
      <c r="AA47" t="s">
        <v>1735</v>
      </c>
      <c r="AB47">
        <v>2141</v>
      </c>
      <c r="AC47" t="s">
        <v>1799</v>
      </c>
      <c r="AD47" s="17" t="s">
        <v>1586</v>
      </c>
      <c r="AE47" t="s">
        <v>1728</v>
      </c>
    </row>
    <row r="48" spans="1:31" hidden="1" x14ac:dyDescent="0.3">
      <c r="A48" t="str">
        <f t="shared" si="0"/>
        <v>521610240011</v>
      </c>
      <c r="B48" s="7">
        <v>5</v>
      </c>
      <c r="C48" s="7" t="str">
        <f t="shared" si="1"/>
        <v>216</v>
      </c>
      <c r="D48" s="7" t="str">
        <f t="shared" si="2"/>
        <v>1</v>
      </c>
      <c r="E48" s="7" t="str">
        <f t="shared" si="3"/>
        <v>0</v>
      </c>
      <c r="F48" s="7">
        <f t="shared" si="4"/>
        <v>24</v>
      </c>
      <c r="G48" s="7" t="str">
        <f t="shared" si="5"/>
        <v>00</v>
      </c>
      <c r="H48" s="7">
        <v>11</v>
      </c>
      <c r="I48" t="s">
        <v>1760</v>
      </c>
      <c r="J48" t="s">
        <v>878</v>
      </c>
      <c r="K48" t="s">
        <v>1814</v>
      </c>
      <c r="L48" t="s">
        <v>2093</v>
      </c>
      <c r="M48" t="s">
        <v>2094</v>
      </c>
      <c r="N48" t="s">
        <v>1815</v>
      </c>
      <c r="O48" t="s">
        <v>1722</v>
      </c>
      <c r="P48" t="s">
        <v>2090</v>
      </c>
      <c r="Q48" t="s">
        <v>2089</v>
      </c>
      <c r="R48" t="s">
        <v>1731</v>
      </c>
      <c r="S48" t="s">
        <v>364</v>
      </c>
      <c r="T48">
        <v>2</v>
      </c>
      <c r="U48" t="s">
        <v>1816</v>
      </c>
      <c r="V48" s="17">
        <v>24</v>
      </c>
      <c r="W48" t="s">
        <v>1817</v>
      </c>
      <c r="X48" t="s">
        <v>1818</v>
      </c>
      <c r="Y48" t="s">
        <v>414</v>
      </c>
      <c r="Z48">
        <v>2000</v>
      </c>
      <c r="AA48" t="s">
        <v>1735</v>
      </c>
      <c r="AB48">
        <v>2161</v>
      </c>
      <c r="AC48" t="s">
        <v>1064</v>
      </c>
      <c r="AD48" s="17" t="s">
        <v>1586</v>
      </c>
      <c r="AE48" t="s">
        <v>1728</v>
      </c>
    </row>
    <row r="49" spans="1:31" hidden="1" x14ac:dyDescent="0.3">
      <c r="A49" t="str">
        <f t="shared" si="0"/>
        <v>521610270011</v>
      </c>
      <c r="B49" s="7">
        <v>5</v>
      </c>
      <c r="C49" s="7" t="str">
        <f t="shared" si="1"/>
        <v>216</v>
      </c>
      <c r="D49" s="7" t="str">
        <f t="shared" si="2"/>
        <v>1</v>
      </c>
      <c r="E49" s="7" t="str">
        <f t="shared" si="3"/>
        <v>0</v>
      </c>
      <c r="F49" s="7">
        <f t="shared" si="4"/>
        <v>27</v>
      </c>
      <c r="G49" s="7" t="str">
        <f t="shared" si="5"/>
        <v>00</v>
      </c>
      <c r="H49" s="7">
        <v>11</v>
      </c>
      <c r="I49" t="s">
        <v>1760</v>
      </c>
      <c r="J49" t="s">
        <v>878</v>
      </c>
      <c r="K49" t="s">
        <v>1720</v>
      </c>
      <c r="L49" t="s">
        <v>2093</v>
      </c>
      <c r="M49" t="s">
        <v>2095</v>
      </c>
      <c r="N49" t="s">
        <v>1721</v>
      </c>
      <c r="O49" t="s">
        <v>1722</v>
      </c>
      <c r="P49" t="s">
        <v>2090</v>
      </c>
      <c r="Q49" t="s">
        <v>2089</v>
      </c>
      <c r="R49" t="s">
        <v>1724</v>
      </c>
      <c r="S49" t="s">
        <v>436</v>
      </c>
      <c r="T49">
        <v>3</v>
      </c>
      <c r="U49" t="s">
        <v>1725</v>
      </c>
      <c r="V49" s="17">
        <v>27</v>
      </c>
      <c r="W49" t="s">
        <v>1726</v>
      </c>
      <c r="X49" t="s">
        <v>1727</v>
      </c>
      <c r="Y49" t="s">
        <v>468</v>
      </c>
      <c r="Z49">
        <v>2000</v>
      </c>
      <c r="AA49" t="s">
        <v>1735</v>
      </c>
      <c r="AB49">
        <v>2161</v>
      </c>
      <c r="AC49" t="s">
        <v>1064</v>
      </c>
      <c r="AD49" s="17" t="s">
        <v>1586</v>
      </c>
      <c r="AE49" t="s">
        <v>1728</v>
      </c>
    </row>
    <row r="50" spans="1:31" hidden="1" x14ac:dyDescent="0.3">
      <c r="A50" t="str">
        <f t="shared" si="0"/>
        <v>521610060011</v>
      </c>
      <c r="B50" s="7">
        <v>5</v>
      </c>
      <c r="C50" s="7" t="str">
        <f t="shared" si="1"/>
        <v>216</v>
      </c>
      <c r="D50" s="7" t="str">
        <f t="shared" si="2"/>
        <v>1</v>
      </c>
      <c r="E50" s="7" t="str">
        <f t="shared" si="3"/>
        <v>0</v>
      </c>
      <c r="F50" s="7" t="str">
        <f t="shared" si="4"/>
        <v>06</v>
      </c>
      <c r="G50" s="7" t="str">
        <f t="shared" si="5"/>
        <v>00</v>
      </c>
      <c r="H50" s="7">
        <v>11</v>
      </c>
      <c r="I50" t="s">
        <v>1760</v>
      </c>
      <c r="J50" t="s">
        <v>878</v>
      </c>
      <c r="K50" t="s">
        <v>1748</v>
      </c>
      <c r="L50" t="s">
        <v>2086</v>
      </c>
      <c r="M50" t="s">
        <v>2087</v>
      </c>
      <c r="N50" t="s">
        <v>1749</v>
      </c>
      <c r="O50" t="s">
        <v>1722</v>
      </c>
      <c r="P50" t="s">
        <v>2090</v>
      </c>
      <c r="Q50" t="s">
        <v>2089</v>
      </c>
      <c r="R50" t="s">
        <v>1750</v>
      </c>
      <c r="S50" t="s">
        <v>61</v>
      </c>
      <c r="T50">
        <v>4</v>
      </c>
      <c r="U50" t="s">
        <v>1714</v>
      </c>
      <c r="V50" s="17" t="s">
        <v>1589</v>
      </c>
      <c r="W50" t="s">
        <v>1871</v>
      </c>
      <c r="X50" t="s">
        <v>1872</v>
      </c>
      <c r="Y50" t="s">
        <v>1873</v>
      </c>
      <c r="Z50">
        <v>2000</v>
      </c>
      <c r="AA50" t="s">
        <v>1735</v>
      </c>
      <c r="AB50">
        <v>2161</v>
      </c>
      <c r="AC50" t="s">
        <v>1064</v>
      </c>
      <c r="AD50" s="17" t="s">
        <v>1586</v>
      </c>
      <c r="AE50" t="s">
        <v>1728</v>
      </c>
    </row>
    <row r="51" spans="1:31" hidden="1" x14ac:dyDescent="0.3">
      <c r="A51" t="str">
        <f t="shared" si="0"/>
        <v>521610090011</v>
      </c>
      <c r="B51" s="7">
        <v>5</v>
      </c>
      <c r="C51" s="7" t="str">
        <f t="shared" si="1"/>
        <v>216</v>
      </c>
      <c r="D51" s="7" t="str">
        <f t="shared" si="2"/>
        <v>1</v>
      </c>
      <c r="E51" s="7" t="str">
        <f t="shared" si="3"/>
        <v>0</v>
      </c>
      <c r="F51" s="7" t="str">
        <f t="shared" si="4"/>
        <v>09</v>
      </c>
      <c r="G51" s="7" t="str">
        <f t="shared" si="5"/>
        <v>00</v>
      </c>
      <c r="H51" s="7">
        <v>11</v>
      </c>
      <c r="I51" t="s">
        <v>1760</v>
      </c>
      <c r="J51" t="s">
        <v>878</v>
      </c>
      <c r="K51" t="s">
        <v>1748</v>
      </c>
      <c r="L51" t="s">
        <v>2086</v>
      </c>
      <c r="M51" t="s">
        <v>2087</v>
      </c>
      <c r="N51" t="s">
        <v>1749</v>
      </c>
      <c r="O51" t="s">
        <v>1722</v>
      </c>
      <c r="P51" t="s">
        <v>2090</v>
      </c>
      <c r="Q51" t="s">
        <v>2089</v>
      </c>
      <c r="R51" t="s">
        <v>1755</v>
      </c>
      <c r="S51" t="s">
        <v>154</v>
      </c>
      <c r="T51">
        <v>4</v>
      </c>
      <c r="U51" t="s">
        <v>1714</v>
      </c>
      <c r="V51" s="17" t="s">
        <v>1592</v>
      </c>
      <c r="W51" t="s">
        <v>1758</v>
      </c>
      <c r="X51" t="s">
        <v>1757</v>
      </c>
      <c r="Y51" t="s">
        <v>156</v>
      </c>
      <c r="Z51">
        <v>2000</v>
      </c>
      <c r="AA51" t="s">
        <v>1735</v>
      </c>
      <c r="AB51">
        <v>2161</v>
      </c>
      <c r="AC51" t="s">
        <v>1064</v>
      </c>
      <c r="AD51" s="17" t="s">
        <v>1586</v>
      </c>
      <c r="AE51" t="s">
        <v>1728</v>
      </c>
    </row>
    <row r="52" spans="1:31" hidden="1" x14ac:dyDescent="0.3">
      <c r="A52" t="str">
        <f t="shared" si="0"/>
        <v>521610250011</v>
      </c>
      <c r="B52" s="7">
        <v>5</v>
      </c>
      <c r="C52" s="7" t="str">
        <f t="shared" si="1"/>
        <v>216</v>
      </c>
      <c r="D52" s="7" t="str">
        <f t="shared" si="2"/>
        <v>1</v>
      </c>
      <c r="E52" s="7" t="str">
        <f t="shared" si="3"/>
        <v>0</v>
      </c>
      <c r="F52" s="7">
        <f t="shared" si="4"/>
        <v>25</v>
      </c>
      <c r="G52" s="7" t="str">
        <f t="shared" si="5"/>
        <v>00</v>
      </c>
      <c r="H52" s="7">
        <v>11</v>
      </c>
      <c r="I52" t="s">
        <v>1760</v>
      </c>
      <c r="J52" t="s">
        <v>878</v>
      </c>
      <c r="K52" t="s">
        <v>1748</v>
      </c>
      <c r="L52" t="s">
        <v>2086</v>
      </c>
      <c r="M52" t="s">
        <v>2087</v>
      </c>
      <c r="N52" t="s">
        <v>1749</v>
      </c>
      <c r="O52" t="s">
        <v>1722</v>
      </c>
      <c r="P52" t="s">
        <v>2090</v>
      </c>
      <c r="Q52" t="s">
        <v>2089</v>
      </c>
      <c r="R52" t="s">
        <v>1724</v>
      </c>
      <c r="S52" t="s">
        <v>436</v>
      </c>
      <c r="T52">
        <v>2</v>
      </c>
      <c r="U52" t="s">
        <v>1816</v>
      </c>
      <c r="V52" s="17">
        <v>25</v>
      </c>
      <c r="W52" t="s">
        <v>1925</v>
      </c>
      <c r="X52" t="s">
        <v>1926</v>
      </c>
      <c r="Y52" t="s">
        <v>438</v>
      </c>
      <c r="Z52">
        <v>2000</v>
      </c>
      <c r="AA52" t="s">
        <v>1735</v>
      </c>
      <c r="AB52">
        <v>2161</v>
      </c>
      <c r="AC52" t="s">
        <v>1064</v>
      </c>
      <c r="AD52" s="17" t="s">
        <v>1586</v>
      </c>
      <c r="AE52" t="s">
        <v>1728</v>
      </c>
    </row>
    <row r="53" spans="1:31" hidden="1" x14ac:dyDescent="0.3">
      <c r="A53" t="str">
        <f t="shared" si="0"/>
        <v>521610290011</v>
      </c>
      <c r="B53" s="7">
        <v>5</v>
      </c>
      <c r="C53" s="7" t="str">
        <f t="shared" si="1"/>
        <v>216</v>
      </c>
      <c r="D53" s="7" t="str">
        <f t="shared" si="2"/>
        <v>1</v>
      </c>
      <c r="E53" s="7" t="str">
        <f t="shared" si="3"/>
        <v>0</v>
      </c>
      <c r="F53" s="7">
        <f t="shared" si="4"/>
        <v>29</v>
      </c>
      <c r="G53" s="7" t="str">
        <f t="shared" si="5"/>
        <v>00</v>
      </c>
      <c r="H53" s="7">
        <v>11</v>
      </c>
      <c r="I53" t="s">
        <v>1760</v>
      </c>
      <c r="J53" t="s">
        <v>878</v>
      </c>
      <c r="K53" t="s">
        <v>1748</v>
      </c>
      <c r="L53" t="s">
        <v>2086</v>
      </c>
      <c r="M53" t="s">
        <v>2087</v>
      </c>
      <c r="N53" t="s">
        <v>1749</v>
      </c>
      <c r="O53" t="s">
        <v>1722</v>
      </c>
      <c r="P53" t="s">
        <v>2090</v>
      </c>
      <c r="Q53" t="s">
        <v>2089</v>
      </c>
      <c r="R53" t="s">
        <v>1724</v>
      </c>
      <c r="S53" t="s">
        <v>436</v>
      </c>
      <c r="T53">
        <v>2</v>
      </c>
      <c r="U53" t="s">
        <v>1816</v>
      </c>
      <c r="V53" s="17">
        <v>29</v>
      </c>
      <c r="W53" t="s">
        <v>1928</v>
      </c>
      <c r="X53" t="s">
        <v>1929</v>
      </c>
      <c r="Y53" t="s">
        <v>478</v>
      </c>
      <c r="Z53">
        <v>2000</v>
      </c>
      <c r="AA53" t="s">
        <v>1735</v>
      </c>
      <c r="AB53">
        <v>2161</v>
      </c>
      <c r="AC53" t="s">
        <v>1064</v>
      </c>
      <c r="AD53" s="17" t="s">
        <v>1586</v>
      </c>
      <c r="AE53" t="s">
        <v>1728</v>
      </c>
    </row>
    <row r="54" spans="1:31" hidden="1" x14ac:dyDescent="0.3">
      <c r="A54" t="str">
        <f t="shared" si="0"/>
        <v>521710420011</v>
      </c>
      <c r="B54" s="7">
        <v>5</v>
      </c>
      <c r="C54" s="7" t="str">
        <f t="shared" si="1"/>
        <v>217</v>
      </c>
      <c r="D54" s="7" t="str">
        <f t="shared" si="2"/>
        <v>1</v>
      </c>
      <c r="E54" s="7" t="str">
        <f t="shared" si="3"/>
        <v>0</v>
      </c>
      <c r="F54" s="7">
        <f t="shared" si="4"/>
        <v>42</v>
      </c>
      <c r="G54" s="7" t="str">
        <f t="shared" si="5"/>
        <v>00</v>
      </c>
      <c r="H54" s="7">
        <v>11</v>
      </c>
      <c r="I54" t="s">
        <v>1760</v>
      </c>
      <c r="J54" t="s">
        <v>878</v>
      </c>
      <c r="K54" t="s">
        <v>1748</v>
      </c>
      <c r="L54" t="s">
        <v>2086</v>
      </c>
      <c r="M54" t="s">
        <v>2087</v>
      </c>
      <c r="N54" t="s">
        <v>1749</v>
      </c>
      <c r="O54" t="s">
        <v>1722</v>
      </c>
      <c r="P54" t="s">
        <v>2090</v>
      </c>
      <c r="Q54" t="s">
        <v>2089</v>
      </c>
      <c r="R54" t="s">
        <v>1930</v>
      </c>
      <c r="S54" t="s">
        <v>498</v>
      </c>
      <c r="T54">
        <v>1</v>
      </c>
      <c r="U54" t="s">
        <v>1732</v>
      </c>
      <c r="V54" s="17">
        <v>42</v>
      </c>
      <c r="W54" t="s">
        <v>1938</v>
      </c>
      <c r="X54" t="s">
        <v>1939</v>
      </c>
      <c r="Y54" t="s">
        <v>542</v>
      </c>
      <c r="Z54">
        <v>2000</v>
      </c>
      <c r="AA54" t="s">
        <v>1735</v>
      </c>
      <c r="AB54" s="36">
        <v>2171</v>
      </c>
      <c r="AC54" s="36" t="s">
        <v>1940</v>
      </c>
      <c r="AD54" s="17" t="s">
        <v>1586</v>
      </c>
      <c r="AE54" s="36" t="s">
        <v>1728</v>
      </c>
    </row>
    <row r="55" spans="1:31" hidden="1" x14ac:dyDescent="0.3">
      <c r="A55" t="str">
        <f t="shared" si="0"/>
        <v>521810210011</v>
      </c>
      <c r="B55" s="7">
        <v>5</v>
      </c>
      <c r="C55" s="7" t="str">
        <f t="shared" si="1"/>
        <v>218</v>
      </c>
      <c r="D55" s="7" t="str">
        <f t="shared" si="2"/>
        <v>1</v>
      </c>
      <c r="E55" s="7" t="str">
        <f t="shared" si="3"/>
        <v>0</v>
      </c>
      <c r="F55" s="7">
        <f t="shared" si="4"/>
        <v>21</v>
      </c>
      <c r="G55" s="7" t="str">
        <f t="shared" si="5"/>
        <v>00</v>
      </c>
      <c r="H55" s="7">
        <v>11</v>
      </c>
      <c r="I55" t="s">
        <v>1760</v>
      </c>
      <c r="J55" t="s">
        <v>878</v>
      </c>
      <c r="K55" t="s">
        <v>1729</v>
      </c>
      <c r="L55" t="s">
        <v>2086</v>
      </c>
      <c r="M55" t="s">
        <v>2096</v>
      </c>
      <c r="N55" t="s">
        <v>1730</v>
      </c>
      <c r="O55" t="s">
        <v>1722</v>
      </c>
      <c r="P55" t="s">
        <v>2090</v>
      </c>
      <c r="Q55" t="s">
        <v>2089</v>
      </c>
      <c r="R55" t="s">
        <v>1731</v>
      </c>
      <c r="S55" t="s">
        <v>364</v>
      </c>
      <c r="T55">
        <v>1</v>
      </c>
      <c r="U55" t="s">
        <v>1732</v>
      </c>
      <c r="V55" s="17">
        <v>21</v>
      </c>
      <c r="W55" t="s">
        <v>1738</v>
      </c>
      <c r="X55" t="s">
        <v>1734</v>
      </c>
      <c r="Y55" t="s">
        <v>366</v>
      </c>
      <c r="Z55">
        <v>2000</v>
      </c>
      <c r="AA55" t="s">
        <v>1735</v>
      </c>
      <c r="AB55">
        <v>2181</v>
      </c>
      <c r="AC55" t="s">
        <v>1829</v>
      </c>
      <c r="AD55" s="17" t="s">
        <v>1586</v>
      </c>
      <c r="AE55" t="s">
        <v>1728</v>
      </c>
    </row>
    <row r="56" spans="1:31" hidden="1" x14ac:dyDescent="0.3">
      <c r="A56" t="str">
        <f t="shared" si="0"/>
        <v>521810050011</v>
      </c>
      <c r="B56" s="7">
        <v>5</v>
      </c>
      <c r="C56" s="7" t="str">
        <f t="shared" si="1"/>
        <v>218</v>
      </c>
      <c r="D56" s="7" t="str">
        <f t="shared" si="2"/>
        <v>1</v>
      </c>
      <c r="E56" s="7" t="str">
        <f t="shared" si="3"/>
        <v>0</v>
      </c>
      <c r="F56" s="7" t="str">
        <f t="shared" si="4"/>
        <v>05</v>
      </c>
      <c r="G56" s="7" t="str">
        <f t="shared" si="5"/>
        <v>00</v>
      </c>
      <c r="H56" s="7">
        <v>11</v>
      </c>
      <c r="I56" t="s">
        <v>1760</v>
      </c>
      <c r="J56" t="s">
        <v>878</v>
      </c>
      <c r="K56" t="s">
        <v>1748</v>
      </c>
      <c r="L56" t="s">
        <v>2086</v>
      </c>
      <c r="M56" t="s">
        <v>2087</v>
      </c>
      <c r="N56" t="s">
        <v>1749</v>
      </c>
      <c r="O56" t="s">
        <v>1722</v>
      </c>
      <c r="P56" t="s">
        <v>2090</v>
      </c>
      <c r="Q56" t="s">
        <v>2089</v>
      </c>
      <c r="R56" t="s">
        <v>1750</v>
      </c>
      <c r="S56" t="s">
        <v>61</v>
      </c>
      <c r="T56">
        <v>4</v>
      </c>
      <c r="U56" t="s">
        <v>1714</v>
      </c>
      <c r="V56" s="17" t="s">
        <v>1588</v>
      </c>
      <c r="W56" t="s">
        <v>1869</v>
      </c>
      <c r="X56" t="s">
        <v>1870</v>
      </c>
      <c r="Y56" t="s">
        <v>62</v>
      </c>
      <c r="Z56">
        <v>2000</v>
      </c>
      <c r="AA56" t="s">
        <v>1735</v>
      </c>
      <c r="AB56">
        <v>2181</v>
      </c>
      <c r="AC56" t="s">
        <v>1829</v>
      </c>
      <c r="AD56" s="17" t="s">
        <v>1586</v>
      </c>
      <c r="AE56" t="s">
        <v>1728</v>
      </c>
    </row>
    <row r="57" spans="1:31" hidden="1" x14ac:dyDescent="0.3">
      <c r="A57" t="str">
        <f t="shared" si="0"/>
        <v>521810060011</v>
      </c>
      <c r="B57" s="7">
        <v>5</v>
      </c>
      <c r="C57" s="7" t="str">
        <f t="shared" si="1"/>
        <v>218</v>
      </c>
      <c r="D57" s="7" t="str">
        <f t="shared" si="2"/>
        <v>1</v>
      </c>
      <c r="E57" s="7" t="str">
        <f t="shared" si="3"/>
        <v>0</v>
      </c>
      <c r="F57" s="7" t="str">
        <f t="shared" si="4"/>
        <v>06</v>
      </c>
      <c r="G57" s="7" t="str">
        <f t="shared" si="5"/>
        <v>00</v>
      </c>
      <c r="H57" s="7">
        <v>11</v>
      </c>
      <c r="I57" t="s">
        <v>1760</v>
      </c>
      <c r="J57" t="s">
        <v>878</v>
      </c>
      <c r="K57" t="s">
        <v>1748</v>
      </c>
      <c r="L57" t="s">
        <v>2086</v>
      </c>
      <c r="M57" t="s">
        <v>2087</v>
      </c>
      <c r="N57" t="s">
        <v>1749</v>
      </c>
      <c r="O57" t="s">
        <v>1722</v>
      </c>
      <c r="P57" t="s">
        <v>2090</v>
      </c>
      <c r="Q57" t="s">
        <v>2089</v>
      </c>
      <c r="R57" t="s">
        <v>1750</v>
      </c>
      <c r="S57" t="s">
        <v>61</v>
      </c>
      <c r="T57">
        <v>4</v>
      </c>
      <c r="U57" t="s">
        <v>1714</v>
      </c>
      <c r="V57" s="17" t="s">
        <v>1589</v>
      </c>
      <c r="W57" t="s">
        <v>1871</v>
      </c>
      <c r="X57" t="s">
        <v>1872</v>
      </c>
      <c r="Y57" t="s">
        <v>1873</v>
      </c>
      <c r="Z57">
        <v>2000</v>
      </c>
      <c r="AA57" t="s">
        <v>1735</v>
      </c>
      <c r="AB57">
        <v>2181</v>
      </c>
      <c r="AC57" t="s">
        <v>1829</v>
      </c>
      <c r="AD57" s="17" t="s">
        <v>1586</v>
      </c>
      <c r="AE57" t="s">
        <v>1728</v>
      </c>
    </row>
    <row r="58" spans="1:31" hidden="1" x14ac:dyDescent="0.3">
      <c r="A58" t="str">
        <f t="shared" si="0"/>
        <v>522110040011</v>
      </c>
      <c r="B58" s="7">
        <v>5</v>
      </c>
      <c r="C58" s="7" t="str">
        <f t="shared" si="1"/>
        <v>221</v>
      </c>
      <c r="D58" s="7" t="str">
        <f t="shared" si="2"/>
        <v>1</v>
      </c>
      <c r="E58" s="7" t="str">
        <f t="shared" si="3"/>
        <v>0</v>
      </c>
      <c r="F58" s="7" t="str">
        <f t="shared" si="4"/>
        <v>04</v>
      </c>
      <c r="G58" s="7" t="str">
        <f t="shared" si="5"/>
        <v>00</v>
      </c>
      <c r="H58" s="7">
        <v>11</v>
      </c>
      <c r="I58" t="s">
        <v>1760</v>
      </c>
      <c r="J58" t="s">
        <v>878</v>
      </c>
      <c r="K58" t="s">
        <v>1792</v>
      </c>
      <c r="L58" t="s">
        <v>2086</v>
      </c>
      <c r="M58" t="s">
        <v>2087</v>
      </c>
      <c r="N58" t="s">
        <v>1793</v>
      </c>
      <c r="O58" t="s">
        <v>1722</v>
      </c>
      <c r="P58" t="s">
        <v>2090</v>
      </c>
      <c r="Q58" t="s">
        <v>2089</v>
      </c>
      <c r="R58" t="s">
        <v>1794</v>
      </c>
      <c r="S58" t="s">
        <v>52</v>
      </c>
      <c r="T58">
        <v>6</v>
      </c>
      <c r="U58" t="s">
        <v>1744</v>
      </c>
      <c r="V58" s="17" t="s">
        <v>1587</v>
      </c>
      <c r="W58" t="s">
        <v>1795</v>
      </c>
      <c r="X58" t="s">
        <v>1796</v>
      </c>
      <c r="Y58" t="s">
        <v>53</v>
      </c>
      <c r="Z58">
        <v>2000</v>
      </c>
      <c r="AA58" t="s">
        <v>1735</v>
      </c>
      <c r="AB58">
        <v>2211</v>
      </c>
      <c r="AC58" t="s">
        <v>1078</v>
      </c>
      <c r="AD58" s="17" t="s">
        <v>1586</v>
      </c>
      <c r="AE58" t="s">
        <v>1728</v>
      </c>
    </row>
    <row r="59" spans="1:31" hidden="1" x14ac:dyDescent="0.3">
      <c r="A59" t="str">
        <f t="shared" si="0"/>
        <v>522110210011</v>
      </c>
      <c r="B59" s="7">
        <v>5</v>
      </c>
      <c r="C59" s="7" t="str">
        <f t="shared" si="1"/>
        <v>221</v>
      </c>
      <c r="D59" s="7" t="str">
        <f t="shared" si="2"/>
        <v>1</v>
      </c>
      <c r="E59" s="7" t="str">
        <f t="shared" si="3"/>
        <v>0</v>
      </c>
      <c r="F59" s="7">
        <f t="shared" si="4"/>
        <v>21</v>
      </c>
      <c r="G59" s="7" t="str">
        <f t="shared" si="5"/>
        <v>00</v>
      </c>
      <c r="H59" s="7">
        <v>11</v>
      </c>
      <c r="I59" t="s">
        <v>1760</v>
      </c>
      <c r="J59" t="s">
        <v>878</v>
      </c>
      <c r="K59" t="s">
        <v>1729</v>
      </c>
      <c r="L59" t="s">
        <v>2086</v>
      </c>
      <c r="M59" t="s">
        <v>2096</v>
      </c>
      <c r="N59" t="s">
        <v>1730</v>
      </c>
      <c r="O59" t="s">
        <v>1722</v>
      </c>
      <c r="P59" t="s">
        <v>2090</v>
      </c>
      <c r="Q59" t="s">
        <v>2089</v>
      </c>
      <c r="R59" t="s">
        <v>1731</v>
      </c>
      <c r="S59" t="s">
        <v>364</v>
      </c>
      <c r="T59">
        <v>1</v>
      </c>
      <c r="U59" t="s">
        <v>1732</v>
      </c>
      <c r="V59" s="17">
        <v>21</v>
      </c>
      <c r="W59" t="s">
        <v>1738</v>
      </c>
      <c r="X59" t="s">
        <v>1734</v>
      </c>
      <c r="Y59" t="s">
        <v>366</v>
      </c>
      <c r="Z59">
        <v>2000</v>
      </c>
      <c r="AA59" t="s">
        <v>1735</v>
      </c>
      <c r="AB59">
        <v>2211</v>
      </c>
      <c r="AC59" t="s">
        <v>1078</v>
      </c>
      <c r="AD59" s="17" t="s">
        <v>1586</v>
      </c>
      <c r="AE59" t="s">
        <v>1728</v>
      </c>
    </row>
    <row r="60" spans="1:31" hidden="1" x14ac:dyDescent="0.3">
      <c r="A60" t="str">
        <f t="shared" si="0"/>
        <v>522110220011</v>
      </c>
      <c r="B60" s="7">
        <v>5</v>
      </c>
      <c r="C60" s="7" t="str">
        <f t="shared" si="1"/>
        <v>221</v>
      </c>
      <c r="D60" s="7" t="str">
        <f t="shared" si="2"/>
        <v>1</v>
      </c>
      <c r="E60" s="7" t="str">
        <f t="shared" si="3"/>
        <v>0</v>
      </c>
      <c r="F60" s="7">
        <f t="shared" si="4"/>
        <v>22</v>
      </c>
      <c r="G60" s="7" t="str">
        <f t="shared" si="5"/>
        <v>00</v>
      </c>
      <c r="H60" s="7">
        <v>11</v>
      </c>
      <c r="I60" t="s">
        <v>1760</v>
      </c>
      <c r="J60" t="s">
        <v>878</v>
      </c>
      <c r="K60" t="s">
        <v>1729</v>
      </c>
      <c r="L60" t="s">
        <v>2086</v>
      </c>
      <c r="M60" t="s">
        <v>2096</v>
      </c>
      <c r="N60" t="s">
        <v>1730</v>
      </c>
      <c r="O60" t="s">
        <v>1722</v>
      </c>
      <c r="P60" t="s">
        <v>2090</v>
      </c>
      <c r="Q60" t="s">
        <v>2089</v>
      </c>
      <c r="R60" t="s">
        <v>1731</v>
      </c>
      <c r="S60" t="s">
        <v>364</v>
      </c>
      <c r="T60">
        <v>1</v>
      </c>
      <c r="U60" t="s">
        <v>1732</v>
      </c>
      <c r="V60" s="17">
        <v>22</v>
      </c>
      <c r="W60" t="s">
        <v>385</v>
      </c>
      <c r="X60" t="s">
        <v>1832</v>
      </c>
      <c r="Y60" t="s">
        <v>1833</v>
      </c>
      <c r="Z60">
        <v>2000</v>
      </c>
      <c r="AA60" t="s">
        <v>1735</v>
      </c>
      <c r="AB60">
        <v>2211</v>
      </c>
      <c r="AC60" t="s">
        <v>1078</v>
      </c>
      <c r="AD60" s="17" t="s">
        <v>1586</v>
      </c>
      <c r="AE60" t="s">
        <v>1728</v>
      </c>
    </row>
    <row r="61" spans="1:31" hidden="1" x14ac:dyDescent="0.3">
      <c r="A61" t="str">
        <f t="shared" si="0"/>
        <v>522110230011</v>
      </c>
      <c r="B61" s="7">
        <v>5</v>
      </c>
      <c r="C61" s="7" t="str">
        <f t="shared" si="1"/>
        <v>221</v>
      </c>
      <c r="D61" s="7" t="str">
        <f t="shared" si="2"/>
        <v>1</v>
      </c>
      <c r="E61" s="7" t="str">
        <f t="shared" si="3"/>
        <v>0</v>
      </c>
      <c r="F61" s="7">
        <f t="shared" si="4"/>
        <v>23</v>
      </c>
      <c r="G61" s="7" t="str">
        <f t="shared" si="5"/>
        <v>00</v>
      </c>
      <c r="H61" s="7">
        <v>11</v>
      </c>
      <c r="I61" t="s">
        <v>1760</v>
      </c>
      <c r="J61" t="s">
        <v>878</v>
      </c>
      <c r="K61" t="s">
        <v>1742</v>
      </c>
      <c r="L61" t="s">
        <v>2086</v>
      </c>
      <c r="M61" t="s">
        <v>2096</v>
      </c>
      <c r="N61" t="s">
        <v>1743</v>
      </c>
      <c r="O61" t="s">
        <v>1722</v>
      </c>
      <c r="P61" t="s">
        <v>2090</v>
      </c>
      <c r="Q61" t="s">
        <v>2089</v>
      </c>
      <c r="R61" t="s">
        <v>1731</v>
      </c>
      <c r="S61" t="s">
        <v>364</v>
      </c>
      <c r="T61">
        <v>6</v>
      </c>
      <c r="U61" t="s">
        <v>1744</v>
      </c>
      <c r="V61" s="17">
        <v>23</v>
      </c>
      <c r="W61" t="s">
        <v>1745</v>
      </c>
      <c r="X61" t="s">
        <v>1746</v>
      </c>
      <c r="Y61" t="s">
        <v>388</v>
      </c>
      <c r="Z61">
        <v>2000</v>
      </c>
      <c r="AA61" t="s">
        <v>1735</v>
      </c>
      <c r="AB61">
        <v>2211</v>
      </c>
      <c r="AC61" t="s">
        <v>1078</v>
      </c>
      <c r="AD61" s="17" t="s">
        <v>1586</v>
      </c>
      <c r="AE61" t="s">
        <v>1728</v>
      </c>
    </row>
    <row r="62" spans="1:31" hidden="1" x14ac:dyDescent="0.3">
      <c r="A62" t="str">
        <f t="shared" si="0"/>
        <v>522110654311</v>
      </c>
      <c r="B62" s="7">
        <v>5</v>
      </c>
      <c r="C62" s="7" t="str">
        <f t="shared" si="1"/>
        <v>221</v>
      </c>
      <c r="D62" s="7" t="str">
        <f t="shared" si="2"/>
        <v>1</v>
      </c>
      <c r="E62" s="7" t="str">
        <f t="shared" si="3"/>
        <v>0</v>
      </c>
      <c r="F62" s="7">
        <f t="shared" si="4"/>
        <v>65</v>
      </c>
      <c r="G62" s="7">
        <f t="shared" si="5"/>
        <v>43</v>
      </c>
      <c r="H62" s="7">
        <v>11</v>
      </c>
      <c r="I62" t="s">
        <v>1760</v>
      </c>
      <c r="J62" t="s">
        <v>878</v>
      </c>
      <c r="K62" t="s">
        <v>1836</v>
      </c>
      <c r="L62" t="s">
        <v>2091</v>
      </c>
      <c r="M62" t="s">
        <v>2097</v>
      </c>
      <c r="N62" t="s">
        <v>1837</v>
      </c>
      <c r="O62" t="s">
        <v>1722</v>
      </c>
      <c r="P62" t="s">
        <v>2090</v>
      </c>
      <c r="Q62" t="s">
        <v>2089</v>
      </c>
      <c r="R62" t="s">
        <v>1838</v>
      </c>
      <c r="S62" t="s">
        <v>608</v>
      </c>
      <c r="T62">
        <v>5</v>
      </c>
      <c r="U62" t="s">
        <v>1839</v>
      </c>
      <c r="V62" s="17">
        <v>65</v>
      </c>
      <c r="W62" t="s">
        <v>1846</v>
      </c>
      <c r="X62" t="s">
        <v>1841</v>
      </c>
      <c r="Y62" t="s">
        <v>650</v>
      </c>
      <c r="Z62">
        <v>2000</v>
      </c>
      <c r="AA62" t="s">
        <v>1735</v>
      </c>
      <c r="AB62">
        <v>2211</v>
      </c>
      <c r="AC62" t="s">
        <v>1078</v>
      </c>
      <c r="AD62" s="17">
        <v>43</v>
      </c>
      <c r="AE62" t="s">
        <v>1847</v>
      </c>
    </row>
    <row r="63" spans="1:31" hidden="1" x14ac:dyDescent="0.3">
      <c r="A63" s="23" t="str">
        <f t="shared" si="0"/>
        <v>522110020011</v>
      </c>
      <c r="B63" s="7">
        <v>5</v>
      </c>
      <c r="C63" s="7" t="str">
        <f t="shared" si="1"/>
        <v>221</v>
      </c>
      <c r="D63" s="7" t="str">
        <f t="shared" si="2"/>
        <v>1</v>
      </c>
      <c r="E63" s="7" t="str">
        <f t="shared" si="3"/>
        <v>0</v>
      </c>
      <c r="F63" s="7" t="str">
        <f t="shared" si="4"/>
        <v>02</v>
      </c>
      <c r="G63" s="7" t="str">
        <f t="shared" si="5"/>
        <v>00</v>
      </c>
      <c r="H63" s="7">
        <v>11</v>
      </c>
      <c r="I63" t="s">
        <v>1760</v>
      </c>
      <c r="J63" t="s">
        <v>878</v>
      </c>
      <c r="K63" t="s">
        <v>1748</v>
      </c>
      <c r="L63" t="s">
        <v>2086</v>
      </c>
      <c r="M63" t="s">
        <v>2087</v>
      </c>
      <c r="N63" t="s">
        <v>1749</v>
      </c>
      <c r="O63" t="s">
        <v>1722</v>
      </c>
      <c r="P63" t="s">
        <v>2090</v>
      </c>
      <c r="Q63" t="s">
        <v>2089</v>
      </c>
      <c r="R63" t="s">
        <v>1865</v>
      </c>
      <c r="S63" t="s">
        <v>33</v>
      </c>
      <c r="T63">
        <v>4</v>
      </c>
      <c r="U63" t="s">
        <v>1714</v>
      </c>
      <c r="V63" s="17" t="s">
        <v>903</v>
      </c>
      <c r="W63" t="s">
        <v>1866</v>
      </c>
      <c r="X63" t="s">
        <v>1867</v>
      </c>
      <c r="Y63" t="s">
        <v>1868</v>
      </c>
      <c r="Z63">
        <v>2000</v>
      </c>
      <c r="AA63" t="s">
        <v>1735</v>
      </c>
      <c r="AB63">
        <v>2211</v>
      </c>
      <c r="AC63" t="s">
        <v>1078</v>
      </c>
      <c r="AD63" s="17" t="s">
        <v>1586</v>
      </c>
      <c r="AE63" t="s">
        <v>1728</v>
      </c>
    </row>
    <row r="64" spans="1:31" hidden="1" x14ac:dyDescent="0.3">
      <c r="A64" t="str">
        <f t="shared" si="0"/>
        <v>522110060011</v>
      </c>
      <c r="B64" s="7">
        <v>5</v>
      </c>
      <c r="C64" s="7" t="str">
        <f t="shared" si="1"/>
        <v>221</v>
      </c>
      <c r="D64" s="7" t="str">
        <f t="shared" si="2"/>
        <v>1</v>
      </c>
      <c r="E64" s="7" t="str">
        <f t="shared" si="3"/>
        <v>0</v>
      </c>
      <c r="F64" s="7" t="str">
        <f t="shared" si="4"/>
        <v>06</v>
      </c>
      <c r="G64" s="7" t="str">
        <f t="shared" si="5"/>
        <v>00</v>
      </c>
      <c r="H64" s="7">
        <v>11</v>
      </c>
      <c r="I64" t="s">
        <v>1760</v>
      </c>
      <c r="J64" t="s">
        <v>878</v>
      </c>
      <c r="K64" t="s">
        <v>1748</v>
      </c>
      <c r="L64" t="s">
        <v>2086</v>
      </c>
      <c r="M64" t="s">
        <v>2087</v>
      </c>
      <c r="N64" t="s">
        <v>1749</v>
      </c>
      <c r="O64" t="s">
        <v>1722</v>
      </c>
      <c r="P64" t="s">
        <v>2090</v>
      </c>
      <c r="Q64" t="s">
        <v>2089</v>
      </c>
      <c r="R64" t="s">
        <v>1750</v>
      </c>
      <c r="S64" t="s">
        <v>61</v>
      </c>
      <c r="T64">
        <v>4</v>
      </c>
      <c r="U64" t="s">
        <v>1714</v>
      </c>
      <c r="V64" s="17" t="s">
        <v>1589</v>
      </c>
      <c r="W64" t="s">
        <v>1871</v>
      </c>
      <c r="X64" t="s">
        <v>1872</v>
      </c>
      <c r="Y64" t="s">
        <v>1873</v>
      </c>
      <c r="Z64">
        <v>2000</v>
      </c>
      <c r="AA64" t="s">
        <v>1735</v>
      </c>
      <c r="AB64">
        <v>2211</v>
      </c>
      <c r="AC64" t="s">
        <v>1078</v>
      </c>
      <c r="AD64" s="17" t="s">
        <v>1586</v>
      </c>
      <c r="AE64" t="s">
        <v>1728</v>
      </c>
    </row>
    <row r="65" spans="1:31" hidden="1" x14ac:dyDescent="0.3">
      <c r="A65" t="str">
        <f t="shared" si="0"/>
        <v>522110090011</v>
      </c>
      <c r="B65" s="7">
        <v>5</v>
      </c>
      <c r="C65" s="7" t="str">
        <f t="shared" si="1"/>
        <v>221</v>
      </c>
      <c r="D65" s="7" t="str">
        <f t="shared" si="2"/>
        <v>1</v>
      </c>
      <c r="E65" s="7" t="str">
        <f t="shared" si="3"/>
        <v>0</v>
      </c>
      <c r="F65" s="7" t="str">
        <f t="shared" si="4"/>
        <v>09</v>
      </c>
      <c r="G65" s="7" t="str">
        <f t="shared" si="5"/>
        <v>00</v>
      </c>
      <c r="H65" s="7">
        <v>11</v>
      </c>
      <c r="I65" t="s">
        <v>1760</v>
      </c>
      <c r="J65" t="s">
        <v>878</v>
      </c>
      <c r="K65" t="s">
        <v>1748</v>
      </c>
      <c r="L65" t="s">
        <v>2086</v>
      </c>
      <c r="M65" t="s">
        <v>2087</v>
      </c>
      <c r="N65" t="s">
        <v>1749</v>
      </c>
      <c r="O65" t="s">
        <v>1722</v>
      </c>
      <c r="P65" t="s">
        <v>2090</v>
      </c>
      <c r="Q65" t="s">
        <v>2089</v>
      </c>
      <c r="R65" t="s">
        <v>1755</v>
      </c>
      <c r="S65" t="s">
        <v>154</v>
      </c>
      <c r="T65">
        <v>4</v>
      </c>
      <c r="U65" t="s">
        <v>1714</v>
      </c>
      <c r="V65" s="17" t="s">
        <v>1592</v>
      </c>
      <c r="W65" t="s">
        <v>1758</v>
      </c>
      <c r="X65" t="s">
        <v>1757</v>
      </c>
      <c r="Y65" t="s">
        <v>156</v>
      </c>
      <c r="Z65">
        <v>2000</v>
      </c>
      <c r="AA65" t="s">
        <v>1735</v>
      </c>
      <c r="AB65">
        <v>2211</v>
      </c>
      <c r="AC65" t="s">
        <v>1078</v>
      </c>
      <c r="AD65" s="17" t="s">
        <v>1586</v>
      </c>
      <c r="AE65" t="s">
        <v>1728</v>
      </c>
    </row>
    <row r="66" spans="1:31" hidden="1" x14ac:dyDescent="0.3">
      <c r="A66" t="str">
        <f t="shared" si="0"/>
        <v>522110140011</v>
      </c>
      <c r="B66" s="7">
        <v>5</v>
      </c>
      <c r="C66" s="7" t="str">
        <f t="shared" si="1"/>
        <v>221</v>
      </c>
      <c r="D66" s="7" t="str">
        <f t="shared" si="2"/>
        <v>1</v>
      </c>
      <c r="E66" s="7" t="str">
        <f t="shared" si="3"/>
        <v>0</v>
      </c>
      <c r="F66" s="7">
        <f t="shared" si="4"/>
        <v>14</v>
      </c>
      <c r="G66" s="7" t="str">
        <f t="shared" si="5"/>
        <v>00</v>
      </c>
      <c r="H66" s="7">
        <v>11</v>
      </c>
      <c r="I66" t="s">
        <v>1760</v>
      </c>
      <c r="J66" t="s">
        <v>878</v>
      </c>
      <c r="K66" t="s">
        <v>1748</v>
      </c>
      <c r="L66" t="s">
        <v>2086</v>
      </c>
      <c r="M66" t="s">
        <v>2087</v>
      </c>
      <c r="N66" t="s">
        <v>1749</v>
      </c>
      <c r="O66" t="s">
        <v>1722</v>
      </c>
      <c r="P66" t="s">
        <v>2090</v>
      </c>
      <c r="Q66" t="s">
        <v>2089</v>
      </c>
      <c r="R66" t="s">
        <v>1895</v>
      </c>
      <c r="S66" t="s">
        <v>313</v>
      </c>
      <c r="T66">
        <v>4</v>
      </c>
      <c r="U66" t="s">
        <v>1714</v>
      </c>
      <c r="V66" s="17">
        <v>14</v>
      </c>
      <c r="W66" t="s">
        <v>1896</v>
      </c>
      <c r="X66" t="s">
        <v>1897</v>
      </c>
      <c r="Y66" t="s">
        <v>315</v>
      </c>
      <c r="Z66">
        <v>2000</v>
      </c>
      <c r="AA66" t="s">
        <v>1735</v>
      </c>
      <c r="AB66">
        <v>2211</v>
      </c>
      <c r="AC66" t="s">
        <v>1078</v>
      </c>
      <c r="AD66" s="17" t="s">
        <v>1586</v>
      </c>
      <c r="AE66" t="s">
        <v>1728</v>
      </c>
    </row>
    <row r="67" spans="1:31" hidden="1" x14ac:dyDescent="0.3">
      <c r="A67" t="str">
        <f t="shared" ref="A67:A130" si="6">CONCATENATE(B67,C67,D67,E67,F67,G67,H67)</f>
        <v>522210300011</v>
      </c>
      <c r="B67" s="7">
        <v>5</v>
      </c>
      <c r="C67" s="7" t="str">
        <f t="shared" ref="C67:C130" si="7">LEFT(AB67,3)</f>
        <v>222</v>
      </c>
      <c r="D67" s="7" t="str">
        <f t="shared" ref="D67:D130" si="8">RIGHT(AB67,1)</f>
        <v>1</v>
      </c>
      <c r="E67" s="7" t="str">
        <f t="shared" ref="E67:E130" si="9">MID(I67,6,1)</f>
        <v>0</v>
      </c>
      <c r="F67" s="7">
        <f t="shared" ref="F67:F130" si="10">V67</f>
        <v>30</v>
      </c>
      <c r="G67" s="7" t="str">
        <f t="shared" ref="G67:G130" si="11">AD67</f>
        <v>00</v>
      </c>
      <c r="H67" s="7">
        <v>11</v>
      </c>
      <c r="I67" t="s">
        <v>1760</v>
      </c>
      <c r="J67" t="s">
        <v>878</v>
      </c>
      <c r="K67" t="s">
        <v>1781</v>
      </c>
      <c r="L67" t="s">
        <v>2093</v>
      </c>
      <c r="M67" t="s">
        <v>2095</v>
      </c>
      <c r="N67" t="s">
        <v>1782</v>
      </c>
      <c r="O67" t="s">
        <v>1787</v>
      </c>
      <c r="P67" t="s">
        <v>1788</v>
      </c>
      <c r="Q67" t="s">
        <v>2089</v>
      </c>
      <c r="R67" t="s">
        <v>1724</v>
      </c>
      <c r="S67" t="s">
        <v>436</v>
      </c>
      <c r="T67">
        <v>6</v>
      </c>
      <c r="U67" t="s">
        <v>1744</v>
      </c>
      <c r="V67" s="17">
        <v>30</v>
      </c>
      <c r="W67" t="s">
        <v>1789</v>
      </c>
      <c r="X67" t="s">
        <v>1790</v>
      </c>
      <c r="Y67" t="s">
        <v>489</v>
      </c>
      <c r="Z67">
        <v>2000</v>
      </c>
      <c r="AA67" t="s">
        <v>1735</v>
      </c>
      <c r="AB67" s="36">
        <v>2221</v>
      </c>
      <c r="AC67" s="36" t="s">
        <v>1082</v>
      </c>
      <c r="AD67" s="17" t="s">
        <v>1586</v>
      </c>
      <c r="AE67" s="36" t="s">
        <v>1728</v>
      </c>
    </row>
    <row r="68" spans="1:31" hidden="1" x14ac:dyDescent="0.3">
      <c r="A68" t="str">
        <f t="shared" si="6"/>
        <v>522210620011</v>
      </c>
      <c r="B68" s="7">
        <v>5</v>
      </c>
      <c r="C68" s="7" t="str">
        <f t="shared" si="7"/>
        <v>222</v>
      </c>
      <c r="D68" s="7" t="str">
        <f t="shared" si="8"/>
        <v>1</v>
      </c>
      <c r="E68" s="7" t="str">
        <f t="shared" si="9"/>
        <v>0</v>
      </c>
      <c r="F68" s="7">
        <f t="shared" si="10"/>
        <v>62</v>
      </c>
      <c r="G68" s="7" t="str">
        <f t="shared" si="11"/>
        <v>00</v>
      </c>
      <c r="H68" s="7">
        <v>11</v>
      </c>
      <c r="I68" t="s">
        <v>1760</v>
      </c>
      <c r="J68" t="s">
        <v>878</v>
      </c>
      <c r="K68" t="s">
        <v>1836</v>
      </c>
      <c r="L68" t="s">
        <v>2091</v>
      </c>
      <c r="M68" t="s">
        <v>2097</v>
      </c>
      <c r="N68" t="s">
        <v>1837</v>
      </c>
      <c r="O68" t="s">
        <v>1722</v>
      </c>
      <c r="P68" t="s">
        <v>2090</v>
      </c>
      <c r="Q68" t="s">
        <v>2089</v>
      </c>
      <c r="R68" t="s">
        <v>1838</v>
      </c>
      <c r="S68" t="s">
        <v>608</v>
      </c>
      <c r="T68">
        <v>5</v>
      </c>
      <c r="U68" t="s">
        <v>1839</v>
      </c>
      <c r="V68" s="17">
        <v>62</v>
      </c>
      <c r="W68" t="s">
        <v>1840</v>
      </c>
      <c r="X68" t="s">
        <v>1841</v>
      </c>
      <c r="Y68" t="s">
        <v>650</v>
      </c>
      <c r="Z68">
        <v>2000</v>
      </c>
      <c r="AA68" t="s">
        <v>1735</v>
      </c>
      <c r="AB68">
        <v>2221</v>
      </c>
      <c r="AC68" t="s">
        <v>1082</v>
      </c>
      <c r="AD68" s="17" t="s">
        <v>1586</v>
      </c>
      <c r="AE68" t="s">
        <v>1728</v>
      </c>
    </row>
    <row r="69" spans="1:31" hidden="1" x14ac:dyDescent="0.3">
      <c r="A69" t="str">
        <f t="shared" si="6"/>
        <v>522210290011</v>
      </c>
      <c r="B69" s="7">
        <v>5</v>
      </c>
      <c r="C69" s="7" t="str">
        <f t="shared" si="7"/>
        <v>222</v>
      </c>
      <c r="D69" s="7" t="str">
        <f t="shared" si="8"/>
        <v>1</v>
      </c>
      <c r="E69" s="7" t="str">
        <f t="shared" si="9"/>
        <v>0</v>
      </c>
      <c r="F69" s="7">
        <f t="shared" si="10"/>
        <v>29</v>
      </c>
      <c r="G69" s="7" t="str">
        <f t="shared" si="11"/>
        <v>00</v>
      </c>
      <c r="H69" s="7">
        <v>11</v>
      </c>
      <c r="I69" t="s">
        <v>1760</v>
      </c>
      <c r="J69" t="s">
        <v>878</v>
      </c>
      <c r="K69" t="s">
        <v>1748</v>
      </c>
      <c r="L69" t="s">
        <v>2086</v>
      </c>
      <c r="M69" t="s">
        <v>2087</v>
      </c>
      <c r="N69" t="s">
        <v>1749</v>
      </c>
      <c r="O69" t="s">
        <v>1722</v>
      </c>
      <c r="P69" t="s">
        <v>2090</v>
      </c>
      <c r="Q69" t="s">
        <v>2089</v>
      </c>
      <c r="R69" t="s">
        <v>1724</v>
      </c>
      <c r="S69" t="s">
        <v>436</v>
      </c>
      <c r="T69">
        <v>2</v>
      </c>
      <c r="U69" t="s">
        <v>1816</v>
      </c>
      <c r="V69" s="17">
        <v>29</v>
      </c>
      <c r="W69" t="s">
        <v>1928</v>
      </c>
      <c r="X69" t="s">
        <v>1929</v>
      </c>
      <c r="Y69" t="s">
        <v>478</v>
      </c>
      <c r="Z69">
        <v>2000</v>
      </c>
      <c r="AA69" t="s">
        <v>1735</v>
      </c>
      <c r="AB69">
        <v>2221</v>
      </c>
      <c r="AC69" t="s">
        <v>1082</v>
      </c>
      <c r="AD69" s="17" t="s">
        <v>1586</v>
      </c>
      <c r="AE69" t="s">
        <v>1728</v>
      </c>
    </row>
    <row r="70" spans="1:31" hidden="1" x14ac:dyDescent="0.3">
      <c r="A70" t="str">
        <f t="shared" si="6"/>
        <v>522310230011</v>
      </c>
      <c r="B70" s="7">
        <v>5</v>
      </c>
      <c r="C70" s="7" t="str">
        <f t="shared" si="7"/>
        <v>223</v>
      </c>
      <c r="D70" s="7" t="str">
        <f t="shared" si="8"/>
        <v>1</v>
      </c>
      <c r="E70" s="7" t="str">
        <f t="shared" si="9"/>
        <v>0</v>
      </c>
      <c r="F70" s="7">
        <f t="shared" si="10"/>
        <v>23</v>
      </c>
      <c r="G70" s="7" t="str">
        <f t="shared" si="11"/>
        <v>00</v>
      </c>
      <c r="H70" s="7">
        <v>11</v>
      </c>
      <c r="I70" t="s">
        <v>1760</v>
      </c>
      <c r="J70" t="s">
        <v>878</v>
      </c>
      <c r="K70" t="s">
        <v>1742</v>
      </c>
      <c r="L70" t="s">
        <v>2086</v>
      </c>
      <c r="M70" t="s">
        <v>2096</v>
      </c>
      <c r="N70" t="s">
        <v>1743</v>
      </c>
      <c r="O70" t="s">
        <v>1722</v>
      </c>
      <c r="P70" t="s">
        <v>2090</v>
      </c>
      <c r="Q70" t="s">
        <v>2089</v>
      </c>
      <c r="R70" t="s">
        <v>1731</v>
      </c>
      <c r="S70" t="s">
        <v>364</v>
      </c>
      <c r="T70">
        <v>6</v>
      </c>
      <c r="U70" t="s">
        <v>1744</v>
      </c>
      <c r="V70" s="17">
        <v>23</v>
      </c>
      <c r="W70" t="s">
        <v>1745</v>
      </c>
      <c r="X70" t="s">
        <v>1746</v>
      </c>
      <c r="Y70" t="s">
        <v>388</v>
      </c>
      <c r="Z70">
        <v>2000</v>
      </c>
      <c r="AA70" t="s">
        <v>1735</v>
      </c>
      <c r="AB70">
        <v>2231</v>
      </c>
      <c r="AC70" t="s">
        <v>1834</v>
      </c>
      <c r="AD70" s="17" t="s">
        <v>1586</v>
      </c>
      <c r="AE70" t="s">
        <v>1728</v>
      </c>
    </row>
    <row r="71" spans="1:31" hidden="1" x14ac:dyDescent="0.3">
      <c r="A71" t="str">
        <f t="shared" si="6"/>
        <v>523510540011</v>
      </c>
      <c r="B71" s="7">
        <v>5</v>
      </c>
      <c r="C71" s="7" t="str">
        <f t="shared" si="7"/>
        <v>235</v>
      </c>
      <c r="D71" s="7" t="str">
        <f t="shared" si="8"/>
        <v>1</v>
      </c>
      <c r="E71" s="7" t="str">
        <f t="shared" si="9"/>
        <v>0</v>
      </c>
      <c r="F71" s="7">
        <f t="shared" si="10"/>
        <v>54</v>
      </c>
      <c r="G71" s="7" t="str">
        <f t="shared" si="11"/>
        <v>00</v>
      </c>
      <c r="H71" s="7">
        <v>11</v>
      </c>
      <c r="I71" t="s">
        <v>1760</v>
      </c>
      <c r="J71" t="s">
        <v>878</v>
      </c>
      <c r="K71" t="s">
        <v>1980</v>
      </c>
      <c r="L71" t="s">
        <v>2091</v>
      </c>
      <c r="M71" t="s">
        <v>2098</v>
      </c>
      <c r="N71" t="s">
        <v>1981</v>
      </c>
      <c r="O71" t="s">
        <v>1722</v>
      </c>
      <c r="P71" t="s">
        <v>2090</v>
      </c>
      <c r="Q71" t="s">
        <v>2089</v>
      </c>
      <c r="R71" t="s">
        <v>1838</v>
      </c>
      <c r="S71" t="s">
        <v>608</v>
      </c>
      <c r="T71">
        <v>5</v>
      </c>
      <c r="U71" t="s">
        <v>1839</v>
      </c>
      <c r="V71" s="17">
        <v>54</v>
      </c>
      <c r="W71" t="s">
        <v>1982</v>
      </c>
      <c r="X71" t="s">
        <v>1983</v>
      </c>
      <c r="Y71" t="s">
        <v>618</v>
      </c>
      <c r="Z71">
        <v>2000</v>
      </c>
      <c r="AA71" t="s">
        <v>1735</v>
      </c>
      <c r="AB71">
        <v>2351</v>
      </c>
      <c r="AC71" t="s">
        <v>1984</v>
      </c>
      <c r="AD71" s="17" t="s">
        <v>1586</v>
      </c>
      <c r="AE71" t="s">
        <v>1728</v>
      </c>
    </row>
    <row r="72" spans="1:31" hidden="1" x14ac:dyDescent="0.3">
      <c r="A72" t="str">
        <f t="shared" si="6"/>
        <v>523910550011</v>
      </c>
      <c r="B72" s="7">
        <v>5</v>
      </c>
      <c r="C72" s="7" t="str">
        <f t="shared" si="7"/>
        <v>239</v>
      </c>
      <c r="D72" s="7" t="str">
        <f t="shared" si="8"/>
        <v>1</v>
      </c>
      <c r="E72" s="7" t="str">
        <f t="shared" si="9"/>
        <v>0</v>
      </c>
      <c r="F72" s="7">
        <f t="shared" si="10"/>
        <v>55</v>
      </c>
      <c r="G72" s="7" t="str">
        <f t="shared" si="11"/>
        <v>00</v>
      </c>
      <c r="H72" s="7">
        <v>11</v>
      </c>
      <c r="I72" t="s">
        <v>1760</v>
      </c>
      <c r="J72" t="s">
        <v>878</v>
      </c>
      <c r="K72" t="s">
        <v>1980</v>
      </c>
      <c r="L72" t="s">
        <v>2091</v>
      </c>
      <c r="M72" t="s">
        <v>2098</v>
      </c>
      <c r="N72" t="s">
        <v>1981</v>
      </c>
      <c r="O72" t="s">
        <v>1722</v>
      </c>
      <c r="P72" t="s">
        <v>2090</v>
      </c>
      <c r="Q72" t="s">
        <v>2089</v>
      </c>
      <c r="R72" t="s">
        <v>1838</v>
      </c>
      <c r="S72" t="s">
        <v>608</v>
      </c>
      <c r="T72">
        <v>5</v>
      </c>
      <c r="U72" t="s">
        <v>1839</v>
      </c>
      <c r="V72" s="17">
        <v>55</v>
      </c>
      <c r="W72" t="s">
        <v>1985</v>
      </c>
      <c r="X72" t="s">
        <v>1983</v>
      </c>
      <c r="Y72" t="s">
        <v>618</v>
      </c>
      <c r="Z72">
        <v>2000</v>
      </c>
      <c r="AA72" t="s">
        <v>1735</v>
      </c>
      <c r="AB72">
        <v>2391</v>
      </c>
      <c r="AC72" t="s">
        <v>1096</v>
      </c>
      <c r="AD72" s="17" t="s">
        <v>1586</v>
      </c>
      <c r="AE72" t="s">
        <v>1728</v>
      </c>
    </row>
    <row r="73" spans="1:31" hidden="1" x14ac:dyDescent="0.3">
      <c r="A73" t="str">
        <f t="shared" si="6"/>
        <v>524110090011</v>
      </c>
      <c r="B73" s="7">
        <v>5</v>
      </c>
      <c r="C73" s="7" t="str">
        <f t="shared" si="7"/>
        <v>241</v>
      </c>
      <c r="D73" s="7" t="str">
        <f t="shared" si="8"/>
        <v>1</v>
      </c>
      <c r="E73" s="7" t="str">
        <f t="shared" si="9"/>
        <v>0</v>
      </c>
      <c r="F73" s="7" t="str">
        <f t="shared" si="10"/>
        <v>09</v>
      </c>
      <c r="G73" s="7" t="str">
        <f t="shared" si="11"/>
        <v>00</v>
      </c>
      <c r="H73" s="7">
        <v>11</v>
      </c>
      <c r="I73" t="s">
        <v>1760</v>
      </c>
      <c r="J73" t="s">
        <v>878</v>
      </c>
      <c r="K73" t="s">
        <v>1748</v>
      </c>
      <c r="L73" t="s">
        <v>2086</v>
      </c>
      <c r="M73" t="s">
        <v>2087</v>
      </c>
      <c r="N73" t="s">
        <v>1749</v>
      </c>
      <c r="O73" t="s">
        <v>1722</v>
      </c>
      <c r="P73" t="s">
        <v>2090</v>
      </c>
      <c r="Q73" t="s">
        <v>2089</v>
      </c>
      <c r="R73" t="s">
        <v>1755</v>
      </c>
      <c r="S73" t="s">
        <v>154</v>
      </c>
      <c r="T73">
        <v>4</v>
      </c>
      <c r="U73" t="s">
        <v>1714</v>
      </c>
      <c r="V73" s="17" t="s">
        <v>1592</v>
      </c>
      <c r="W73" t="s">
        <v>1758</v>
      </c>
      <c r="X73" t="s">
        <v>1757</v>
      </c>
      <c r="Y73" t="s">
        <v>156</v>
      </c>
      <c r="Z73">
        <v>2000</v>
      </c>
      <c r="AA73" t="s">
        <v>1735</v>
      </c>
      <c r="AB73">
        <v>2411</v>
      </c>
      <c r="AC73" t="s">
        <v>1775</v>
      </c>
      <c r="AD73" s="17" t="s">
        <v>1586</v>
      </c>
      <c r="AE73" t="s">
        <v>1728</v>
      </c>
    </row>
    <row r="74" spans="1:31" hidden="1" x14ac:dyDescent="0.3">
      <c r="A74" t="str">
        <f t="shared" si="6"/>
        <v>524110250011</v>
      </c>
      <c r="B74" s="7">
        <v>5</v>
      </c>
      <c r="C74" s="7" t="str">
        <f t="shared" si="7"/>
        <v>241</v>
      </c>
      <c r="D74" s="7" t="str">
        <f t="shared" si="8"/>
        <v>1</v>
      </c>
      <c r="E74" s="7" t="str">
        <f t="shared" si="9"/>
        <v>0</v>
      </c>
      <c r="F74" s="7">
        <f t="shared" si="10"/>
        <v>25</v>
      </c>
      <c r="G74" s="7" t="str">
        <f t="shared" si="11"/>
        <v>00</v>
      </c>
      <c r="H74" s="7">
        <v>11</v>
      </c>
      <c r="I74" t="s">
        <v>1760</v>
      </c>
      <c r="J74" t="s">
        <v>878</v>
      </c>
      <c r="K74" t="s">
        <v>1748</v>
      </c>
      <c r="L74" t="s">
        <v>2086</v>
      </c>
      <c r="M74" t="s">
        <v>2087</v>
      </c>
      <c r="N74" t="s">
        <v>1749</v>
      </c>
      <c r="O74" t="s">
        <v>1722</v>
      </c>
      <c r="P74" t="s">
        <v>2090</v>
      </c>
      <c r="Q74" t="s">
        <v>2089</v>
      </c>
      <c r="R74" t="s">
        <v>1724</v>
      </c>
      <c r="S74" t="s">
        <v>436</v>
      </c>
      <c r="T74">
        <v>2</v>
      </c>
      <c r="U74" t="s">
        <v>1816</v>
      </c>
      <c r="V74" s="17">
        <v>25</v>
      </c>
      <c r="W74" t="s">
        <v>1925</v>
      </c>
      <c r="X74" t="s">
        <v>1926</v>
      </c>
      <c r="Y74" t="s">
        <v>438</v>
      </c>
      <c r="Z74">
        <v>2000</v>
      </c>
      <c r="AA74" t="s">
        <v>1735</v>
      </c>
      <c r="AB74">
        <v>2411</v>
      </c>
      <c r="AC74" t="s">
        <v>1775</v>
      </c>
      <c r="AD74" s="17" t="s">
        <v>1586</v>
      </c>
      <c r="AE74" t="s">
        <v>1728</v>
      </c>
    </row>
    <row r="75" spans="1:31" hidden="1" x14ac:dyDescent="0.3">
      <c r="A75" t="str">
        <f t="shared" si="6"/>
        <v>524110430011</v>
      </c>
      <c r="B75" s="7">
        <v>5</v>
      </c>
      <c r="C75" s="7" t="str">
        <f t="shared" si="7"/>
        <v>241</v>
      </c>
      <c r="D75" s="7" t="str">
        <f t="shared" si="8"/>
        <v>1</v>
      </c>
      <c r="E75" s="7" t="str">
        <f t="shared" si="9"/>
        <v>0</v>
      </c>
      <c r="F75" s="7">
        <f t="shared" si="10"/>
        <v>43</v>
      </c>
      <c r="G75" s="7" t="str">
        <f t="shared" si="11"/>
        <v>00</v>
      </c>
      <c r="H75" s="7">
        <v>11</v>
      </c>
      <c r="I75" t="s">
        <v>1760</v>
      </c>
      <c r="J75" t="s">
        <v>878</v>
      </c>
      <c r="K75" t="s">
        <v>1770</v>
      </c>
      <c r="L75" t="s">
        <v>2093</v>
      </c>
      <c r="M75" t="s">
        <v>2099</v>
      </c>
      <c r="N75" t="s">
        <v>1771</v>
      </c>
      <c r="O75" t="s">
        <v>1722</v>
      </c>
      <c r="P75" t="s">
        <v>2090</v>
      </c>
      <c r="Q75" t="s">
        <v>2089</v>
      </c>
      <c r="R75" t="s">
        <v>1764</v>
      </c>
      <c r="S75" t="s">
        <v>547</v>
      </c>
      <c r="T75">
        <v>6</v>
      </c>
      <c r="U75" t="s">
        <v>1744</v>
      </c>
      <c r="V75" s="17">
        <v>43</v>
      </c>
      <c r="W75" t="s">
        <v>1772</v>
      </c>
      <c r="X75" t="s">
        <v>1773</v>
      </c>
      <c r="Y75" t="s">
        <v>1774</v>
      </c>
      <c r="Z75">
        <v>2000</v>
      </c>
      <c r="AA75" t="s">
        <v>1735</v>
      </c>
      <c r="AB75">
        <v>2411</v>
      </c>
      <c r="AC75" t="s">
        <v>1775</v>
      </c>
      <c r="AD75" s="17" t="s">
        <v>1586</v>
      </c>
      <c r="AE75" t="s">
        <v>1728</v>
      </c>
    </row>
    <row r="76" spans="1:31" hidden="1" x14ac:dyDescent="0.3">
      <c r="A76" t="str">
        <f t="shared" si="6"/>
        <v>524210090011</v>
      </c>
      <c r="B76" s="7">
        <v>5</v>
      </c>
      <c r="C76" s="7" t="str">
        <f t="shared" si="7"/>
        <v>242</v>
      </c>
      <c r="D76" s="7" t="str">
        <f t="shared" si="8"/>
        <v>1</v>
      </c>
      <c r="E76" s="7" t="str">
        <f t="shared" si="9"/>
        <v>0</v>
      </c>
      <c r="F76" s="7" t="str">
        <f t="shared" si="10"/>
        <v>09</v>
      </c>
      <c r="G76" s="7" t="str">
        <f t="shared" si="11"/>
        <v>00</v>
      </c>
      <c r="H76" s="7">
        <v>11</v>
      </c>
      <c r="I76" t="s">
        <v>1760</v>
      </c>
      <c r="J76" t="s">
        <v>878</v>
      </c>
      <c r="K76" t="s">
        <v>1748</v>
      </c>
      <c r="L76" t="s">
        <v>2086</v>
      </c>
      <c r="M76" t="s">
        <v>2087</v>
      </c>
      <c r="N76" t="s">
        <v>1749</v>
      </c>
      <c r="O76" t="s">
        <v>1722</v>
      </c>
      <c r="P76" t="s">
        <v>2090</v>
      </c>
      <c r="Q76" t="s">
        <v>2089</v>
      </c>
      <c r="R76" t="s">
        <v>1755</v>
      </c>
      <c r="S76" t="s">
        <v>154</v>
      </c>
      <c r="T76">
        <v>4</v>
      </c>
      <c r="U76" t="s">
        <v>1714</v>
      </c>
      <c r="V76" s="17" t="s">
        <v>1592</v>
      </c>
      <c r="W76" t="s">
        <v>1758</v>
      </c>
      <c r="X76" t="s">
        <v>1757</v>
      </c>
      <c r="Y76" t="s">
        <v>156</v>
      </c>
      <c r="Z76">
        <v>2000</v>
      </c>
      <c r="AA76" t="s">
        <v>1735</v>
      </c>
      <c r="AB76">
        <v>2421</v>
      </c>
      <c r="AC76" t="s">
        <v>1106</v>
      </c>
      <c r="AD76" s="17" t="s">
        <v>1586</v>
      </c>
      <c r="AE76" t="s">
        <v>1728</v>
      </c>
    </row>
    <row r="77" spans="1:31" hidden="1" x14ac:dyDescent="0.3">
      <c r="A77" t="str">
        <f t="shared" si="6"/>
        <v>524210250011</v>
      </c>
      <c r="B77" s="7">
        <v>5</v>
      </c>
      <c r="C77" s="7" t="str">
        <f t="shared" si="7"/>
        <v>242</v>
      </c>
      <c r="D77" s="7" t="str">
        <f t="shared" si="8"/>
        <v>1</v>
      </c>
      <c r="E77" s="7" t="str">
        <f t="shared" si="9"/>
        <v>0</v>
      </c>
      <c r="F77" s="7">
        <f t="shared" si="10"/>
        <v>25</v>
      </c>
      <c r="G77" s="7" t="str">
        <f t="shared" si="11"/>
        <v>00</v>
      </c>
      <c r="H77" s="7">
        <v>11</v>
      </c>
      <c r="I77" t="s">
        <v>1760</v>
      </c>
      <c r="J77" t="s">
        <v>878</v>
      </c>
      <c r="K77" t="s">
        <v>1748</v>
      </c>
      <c r="L77" t="s">
        <v>2086</v>
      </c>
      <c r="M77" t="s">
        <v>2087</v>
      </c>
      <c r="N77" t="s">
        <v>1749</v>
      </c>
      <c r="O77" t="s">
        <v>1722</v>
      </c>
      <c r="P77" t="s">
        <v>2090</v>
      </c>
      <c r="Q77" t="s">
        <v>2089</v>
      </c>
      <c r="R77" t="s">
        <v>1724</v>
      </c>
      <c r="S77" t="s">
        <v>436</v>
      </c>
      <c r="T77">
        <v>2</v>
      </c>
      <c r="U77" t="s">
        <v>1816</v>
      </c>
      <c r="V77" s="17">
        <v>25</v>
      </c>
      <c r="W77" t="s">
        <v>1925</v>
      </c>
      <c r="X77" t="s">
        <v>1926</v>
      </c>
      <c r="Y77" t="s">
        <v>438</v>
      </c>
      <c r="Z77">
        <v>2000</v>
      </c>
      <c r="AA77" t="s">
        <v>1735</v>
      </c>
      <c r="AB77" s="36">
        <v>2421</v>
      </c>
      <c r="AC77" s="36" t="s">
        <v>1106</v>
      </c>
      <c r="AD77" s="17" t="s">
        <v>1586</v>
      </c>
      <c r="AE77" s="36" t="s">
        <v>1728</v>
      </c>
    </row>
    <row r="78" spans="1:31" hidden="1" x14ac:dyDescent="0.3">
      <c r="A78" t="str">
        <f t="shared" si="6"/>
        <v>524210430011</v>
      </c>
      <c r="B78" s="7">
        <v>5</v>
      </c>
      <c r="C78" s="7" t="str">
        <f t="shared" si="7"/>
        <v>242</v>
      </c>
      <c r="D78" s="7" t="str">
        <f t="shared" si="8"/>
        <v>1</v>
      </c>
      <c r="E78" s="7" t="str">
        <f t="shared" si="9"/>
        <v>0</v>
      </c>
      <c r="F78" s="7">
        <f t="shared" si="10"/>
        <v>43</v>
      </c>
      <c r="G78" s="7" t="str">
        <f t="shared" si="11"/>
        <v>00</v>
      </c>
      <c r="H78" s="7">
        <v>11</v>
      </c>
      <c r="I78" t="s">
        <v>1760</v>
      </c>
      <c r="J78" t="s">
        <v>878</v>
      </c>
      <c r="K78" t="s">
        <v>1770</v>
      </c>
      <c r="L78" t="s">
        <v>2093</v>
      </c>
      <c r="M78" t="s">
        <v>2099</v>
      </c>
      <c r="N78" t="s">
        <v>1771</v>
      </c>
      <c r="O78" t="s">
        <v>1722</v>
      </c>
      <c r="P78" t="s">
        <v>2090</v>
      </c>
      <c r="Q78" t="s">
        <v>2089</v>
      </c>
      <c r="R78" t="s">
        <v>1764</v>
      </c>
      <c r="S78" t="s">
        <v>547</v>
      </c>
      <c r="T78">
        <v>6</v>
      </c>
      <c r="U78" t="s">
        <v>1744</v>
      </c>
      <c r="V78" s="17">
        <v>43</v>
      </c>
      <c r="W78" t="s">
        <v>1772</v>
      </c>
      <c r="X78" t="s">
        <v>1773</v>
      </c>
      <c r="Y78" t="s">
        <v>1774</v>
      </c>
      <c r="Z78">
        <v>2000</v>
      </c>
      <c r="AA78" t="s">
        <v>1735</v>
      </c>
      <c r="AB78" s="37">
        <v>2421</v>
      </c>
      <c r="AC78" s="37" t="s">
        <v>1106</v>
      </c>
      <c r="AD78" s="17" t="s">
        <v>1586</v>
      </c>
      <c r="AE78" s="37" t="s">
        <v>1728</v>
      </c>
    </row>
    <row r="79" spans="1:31" hidden="1" x14ac:dyDescent="0.3">
      <c r="A79" t="str">
        <f t="shared" si="6"/>
        <v>524410060011</v>
      </c>
      <c r="B79" s="7">
        <v>5</v>
      </c>
      <c r="C79" s="7" t="str">
        <f t="shared" si="7"/>
        <v>244</v>
      </c>
      <c r="D79" s="7" t="str">
        <f t="shared" si="8"/>
        <v>1</v>
      </c>
      <c r="E79" s="7" t="str">
        <f t="shared" si="9"/>
        <v>0</v>
      </c>
      <c r="F79" s="7" t="str">
        <f t="shared" si="10"/>
        <v>06</v>
      </c>
      <c r="G79" s="7" t="str">
        <f t="shared" si="11"/>
        <v>00</v>
      </c>
      <c r="H79" s="7">
        <v>11</v>
      </c>
      <c r="I79" t="s">
        <v>1760</v>
      </c>
      <c r="J79" t="s">
        <v>878</v>
      </c>
      <c r="K79" t="s">
        <v>1748</v>
      </c>
      <c r="L79" t="s">
        <v>2086</v>
      </c>
      <c r="M79" t="s">
        <v>2087</v>
      </c>
      <c r="N79" t="s">
        <v>1749</v>
      </c>
      <c r="O79" t="s">
        <v>1722</v>
      </c>
      <c r="P79" t="s">
        <v>2090</v>
      </c>
      <c r="Q79" t="s">
        <v>2089</v>
      </c>
      <c r="R79" t="s">
        <v>1750</v>
      </c>
      <c r="S79" t="s">
        <v>61</v>
      </c>
      <c r="T79">
        <v>4</v>
      </c>
      <c r="U79" t="s">
        <v>1714</v>
      </c>
      <c r="V79" s="17" t="s">
        <v>1589</v>
      </c>
      <c r="W79" t="s">
        <v>1871</v>
      </c>
      <c r="X79" t="s">
        <v>1872</v>
      </c>
      <c r="Y79" t="s">
        <v>1873</v>
      </c>
      <c r="Z79">
        <v>2000</v>
      </c>
      <c r="AA79" t="s">
        <v>1735</v>
      </c>
      <c r="AB79">
        <v>2441</v>
      </c>
      <c r="AC79" t="s">
        <v>1110</v>
      </c>
      <c r="AD79" s="17" t="s">
        <v>1586</v>
      </c>
      <c r="AE79" t="s">
        <v>1728</v>
      </c>
    </row>
    <row r="80" spans="1:31" hidden="1" x14ac:dyDescent="0.3">
      <c r="A80" t="str">
        <f t="shared" si="6"/>
        <v>524410490011</v>
      </c>
      <c r="B80" s="7">
        <v>5</v>
      </c>
      <c r="C80" s="7" t="str">
        <f t="shared" si="7"/>
        <v>244</v>
      </c>
      <c r="D80" s="7" t="str">
        <f t="shared" si="8"/>
        <v>1</v>
      </c>
      <c r="E80" s="7" t="str">
        <f t="shared" si="9"/>
        <v>0</v>
      </c>
      <c r="F80" s="7">
        <f t="shared" si="10"/>
        <v>49</v>
      </c>
      <c r="G80" s="7" t="str">
        <f t="shared" si="11"/>
        <v>00</v>
      </c>
      <c r="H80" s="7">
        <v>11</v>
      </c>
      <c r="I80" t="s">
        <v>1760</v>
      </c>
      <c r="J80" t="s">
        <v>878</v>
      </c>
      <c r="K80" t="s">
        <v>2004</v>
      </c>
      <c r="L80" t="s">
        <v>2093</v>
      </c>
      <c r="M80" t="s">
        <v>2099</v>
      </c>
      <c r="N80" t="s">
        <v>2005</v>
      </c>
      <c r="O80" t="s">
        <v>1722</v>
      </c>
      <c r="P80" t="s">
        <v>2090</v>
      </c>
      <c r="Q80" t="s">
        <v>2089</v>
      </c>
      <c r="R80" t="s">
        <v>1838</v>
      </c>
      <c r="S80" t="s">
        <v>608</v>
      </c>
      <c r="T80">
        <v>5</v>
      </c>
      <c r="U80" t="s">
        <v>1839</v>
      </c>
      <c r="V80" s="17">
        <v>49</v>
      </c>
      <c r="W80" t="s">
        <v>2006</v>
      </c>
      <c r="X80" t="s">
        <v>2007</v>
      </c>
      <c r="Y80" t="s">
        <v>2008</v>
      </c>
      <c r="Z80">
        <v>2000</v>
      </c>
      <c r="AA80" t="s">
        <v>1735</v>
      </c>
      <c r="AB80">
        <v>2441</v>
      </c>
      <c r="AC80" t="s">
        <v>1110</v>
      </c>
      <c r="AD80" s="17" t="s">
        <v>1586</v>
      </c>
      <c r="AE80" t="s">
        <v>1728</v>
      </c>
    </row>
    <row r="81" spans="1:31" hidden="1" x14ac:dyDescent="0.3">
      <c r="A81" t="str">
        <f t="shared" si="6"/>
        <v>524510090011</v>
      </c>
      <c r="B81" s="7">
        <v>5</v>
      </c>
      <c r="C81" s="7" t="str">
        <f t="shared" si="7"/>
        <v>245</v>
      </c>
      <c r="D81" s="7" t="str">
        <f t="shared" si="8"/>
        <v>1</v>
      </c>
      <c r="E81" s="7" t="str">
        <f t="shared" si="9"/>
        <v>0</v>
      </c>
      <c r="F81" s="7" t="str">
        <f t="shared" si="10"/>
        <v>09</v>
      </c>
      <c r="G81" s="7" t="str">
        <f t="shared" si="11"/>
        <v>00</v>
      </c>
      <c r="H81" s="7">
        <v>11</v>
      </c>
      <c r="I81" t="s">
        <v>1760</v>
      </c>
      <c r="J81" t="s">
        <v>878</v>
      </c>
      <c r="K81" t="s">
        <v>1748</v>
      </c>
      <c r="L81" t="s">
        <v>2086</v>
      </c>
      <c r="M81" t="s">
        <v>2087</v>
      </c>
      <c r="N81" t="s">
        <v>1749</v>
      </c>
      <c r="O81" t="s">
        <v>1722</v>
      </c>
      <c r="P81" t="s">
        <v>2090</v>
      </c>
      <c r="Q81" t="s">
        <v>2089</v>
      </c>
      <c r="R81" t="s">
        <v>1755</v>
      </c>
      <c r="S81" t="s">
        <v>154</v>
      </c>
      <c r="T81">
        <v>4</v>
      </c>
      <c r="U81" t="s">
        <v>1714</v>
      </c>
      <c r="V81" s="17" t="s">
        <v>1592</v>
      </c>
      <c r="W81" t="s">
        <v>1758</v>
      </c>
      <c r="X81" t="s">
        <v>1757</v>
      </c>
      <c r="Y81" t="s">
        <v>156</v>
      </c>
      <c r="Z81">
        <v>2000</v>
      </c>
      <c r="AA81" t="s">
        <v>1735</v>
      </c>
      <c r="AB81">
        <v>2451</v>
      </c>
      <c r="AC81" t="s">
        <v>1114</v>
      </c>
      <c r="AD81" s="17" t="s">
        <v>1586</v>
      </c>
      <c r="AE81" t="s">
        <v>1728</v>
      </c>
    </row>
    <row r="82" spans="1:31" hidden="1" x14ac:dyDescent="0.3">
      <c r="A82" t="str">
        <f t="shared" si="6"/>
        <v>524610660011</v>
      </c>
      <c r="B82" s="7">
        <v>5</v>
      </c>
      <c r="C82" s="7" t="str">
        <f t="shared" si="7"/>
        <v>246</v>
      </c>
      <c r="D82" s="7" t="str">
        <f t="shared" si="8"/>
        <v>1</v>
      </c>
      <c r="E82" s="7" t="str">
        <f t="shared" si="9"/>
        <v>0</v>
      </c>
      <c r="F82" s="7">
        <f t="shared" si="10"/>
        <v>66</v>
      </c>
      <c r="G82" s="7" t="str">
        <f t="shared" si="11"/>
        <v>00</v>
      </c>
      <c r="H82" s="7">
        <v>11</v>
      </c>
      <c r="I82" t="s">
        <v>1760</v>
      </c>
      <c r="J82" t="s">
        <v>878</v>
      </c>
      <c r="K82" t="s">
        <v>1709</v>
      </c>
      <c r="L82" t="s">
        <v>2091</v>
      </c>
      <c r="M82" t="s">
        <v>2092</v>
      </c>
      <c r="N82" t="s">
        <v>1710</v>
      </c>
      <c r="O82" t="s">
        <v>1711</v>
      </c>
      <c r="P82" t="s">
        <v>1712</v>
      </c>
      <c r="Q82" t="s">
        <v>2089</v>
      </c>
      <c r="R82" t="s">
        <v>1713</v>
      </c>
      <c r="S82" t="s">
        <v>681</v>
      </c>
      <c r="T82">
        <v>4</v>
      </c>
      <c r="U82" t="s">
        <v>1714</v>
      </c>
      <c r="V82" s="17">
        <v>66</v>
      </c>
      <c r="W82" t="s">
        <v>683</v>
      </c>
      <c r="X82" t="s">
        <v>1715</v>
      </c>
      <c r="Y82" t="s">
        <v>1716</v>
      </c>
      <c r="Z82">
        <v>2000</v>
      </c>
      <c r="AA82" t="s">
        <v>1735</v>
      </c>
      <c r="AB82">
        <v>2461</v>
      </c>
      <c r="AC82" t="s">
        <v>1800</v>
      </c>
      <c r="AD82" s="17" t="s">
        <v>1586</v>
      </c>
      <c r="AE82" t="s">
        <v>1728</v>
      </c>
    </row>
    <row r="83" spans="1:31" hidden="1" x14ac:dyDescent="0.3">
      <c r="A83" t="str">
        <f t="shared" si="6"/>
        <v>524610060011</v>
      </c>
      <c r="B83" s="7">
        <v>5</v>
      </c>
      <c r="C83" s="7" t="str">
        <f t="shared" si="7"/>
        <v>246</v>
      </c>
      <c r="D83" s="7" t="str">
        <f t="shared" si="8"/>
        <v>1</v>
      </c>
      <c r="E83" s="7" t="str">
        <f t="shared" si="9"/>
        <v>0</v>
      </c>
      <c r="F83" s="7" t="str">
        <f t="shared" si="10"/>
        <v>06</v>
      </c>
      <c r="G83" s="7" t="str">
        <f t="shared" si="11"/>
        <v>00</v>
      </c>
      <c r="H83" s="7">
        <v>11</v>
      </c>
      <c r="I83" t="s">
        <v>1760</v>
      </c>
      <c r="J83" t="s">
        <v>878</v>
      </c>
      <c r="K83" t="s">
        <v>1748</v>
      </c>
      <c r="L83" t="s">
        <v>2086</v>
      </c>
      <c r="M83" t="s">
        <v>2087</v>
      </c>
      <c r="N83" t="s">
        <v>1749</v>
      </c>
      <c r="O83" t="s">
        <v>1722</v>
      </c>
      <c r="P83" t="s">
        <v>2090</v>
      </c>
      <c r="Q83" t="s">
        <v>2089</v>
      </c>
      <c r="R83" t="s">
        <v>1750</v>
      </c>
      <c r="S83" t="s">
        <v>61</v>
      </c>
      <c r="T83">
        <v>4</v>
      </c>
      <c r="U83" t="s">
        <v>1714</v>
      </c>
      <c r="V83" s="17" t="s">
        <v>1589</v>
      </c>
      <c r="W83" t="s">
        <v>1871</v>
      </c>
      <c r="X83" t="s">
        <v>1872</v>
      </c>
      <c r="Y83" t="s">
        <v>1873</v>
      </c>
      <c r="Z83">
        <v>2000</v>
      </c>
      <c r="AA83" t="s">
        <v>1735</v>
      </c>
      <c r="AB83">
        <v>2461</v>
      </c>
      <c r="AC83" t="s">
        <v>1800</v>
      </c>
      <c r="AD83" s="17" t="s">
        <v>1586</v>
      </c>
      <c r="AE83" t="s">
        <v>1728</v>
      </c>
    </row>
    <row r="84" spans="1:31" hidden="1" x14ac:dyDescent="0.3">
      <c r="A84" t="str">
        <f t="shared" si="6"/>
        <v>524610090011</v>
      </c>
      <c r="B84" s="7">
        <v>5</v>
      </c>
      <c r="C84" s="7" t="str">
        <f t="shared" si="7"/>
        <v>246</v>
      </c>
      <c r="D84" s="7" t="str">
        <f t="shared" si="8"/>
        <v>1</v>
      </c>
      <c r="E84" s="7" t="str">
        <f t="shared" si="9"/>
        <v>0</v>
      </c>
      <c r="F84" s="7" t="str">
        <f t="shared" si="10"/>
        <v>09</v>
      </c>
      <c r="G84" s="7" t="str">
        <f t="shared" si="11"/>
        <v>00</v>
      </c>
      <c r="H84" s="7">
        <v>11</v>
      </c>
      <c r="I84" t="s">
        <v>1760</v>
      </c>
      <c r="J84" t="s">
        <v>878</v>
      </c>
      <c r="K84" t="s">
        <v>1748</v>
      </c>
      <c r="L84" t="s">
        <v>2086</v>
      </c>
      <c r="M84" t="s">
        <v>2087</v>
      </c>
      <c r="N84" t="s">
        <v>1749</v>
      </c>
      <c r="O84" t="s">
        <v>1722</v>
      </c>
      <c r="P84" t="s">
        <v>2090</v>
      </c>
      <c r="Q84" t="s">
        <v>2089</v>
      </c>
      <c r="R84" t="s">
        <v>1755</v>
      </c>
      <c r="S84" t="s">
        <v>154</v>
      </c>
      <c r="T84">
        <v>4</v>
      </c>
      <c r="U84" t="s">
        <v>1714</v>
      </c>
      <c r="V84" s="17" t="s">
        <v>1592</v>
      </c>
      <c r="W84" t="s">
        <v>1758</v>
      </c>
      <c r="X84" t="s">
        <v>1757</v>
      </c>
      <c r="Y84" t="s">
        <v>156</v>
      </c>
      <c r="Z84">
        <v>2000</v>
      </c>
      <c r="AA84" t="s">
        <v>1735</v>
      </c>
      <c r="AB84">
        <v>2461</v>
      </c>
      <c r="AC84" t="s">
        <v>1800</v>
      </c>
      <c r="AD84" s="17" t="s">
        <v>1586</v>
      </c>
      <c r="AE84" t="s">
        <v>1728</v>
      </c>
    </row>
    <row r="85" spans="1:31" hidden="1" x14ac:dyDescent="0.3">
      <c r="A85" t="str">
        <f t="shared" si="6"/>
        <v>524610140011</v>
      </c>
      <c r="B85" s="7">
        <v>5</v>
      </c>
      <c r="C85" s="7" t="str">
        <f t="shared" si="7"/>
        <v>246</v>
      </c>
      <c r="D85" s="7" t="str">
        <f t="shared" si="8"/>
        <v>1</v>
      </c>
      <c r="E85" s="7" t="str">
        <f t="shared" si="9"/>
        <v>0</v>
      </c>
      <c r="F85" s="7">
        <f t="shared" si="10"/>
        <v>14</v>
      </c>
      <c r="G85" s="7" t="str">
        <f t="shared" si="11"/>
        <v>00</v>
      </c>
      <c r="H85" s="7">
        <v>11</v>
      </c>
      <c r="I85" t="s">
        <v>1760</v>
      </c>
      <c r="J85" t="s">
        <v>878</v>
      </c>
      <c r="K85" t="s">
        <v>1748</v>
      </c>
      <c r="L85" t="s">
        <v>2086</v>
      </c>
      <c r="M85" t="s">
        <v>2087</v>
      </c>
      <c r="N85" t="s">
        <v>1749</v>
      </c>
      <c r="O85" t="s">
        <v>1722</v>
      </c>
      <c r="P85" t="s">
        <v>2090</v>
      </c>
      <c r="Q85" t="s">
        <v>2089</v>
      </c>
      <c r="R85" t="s">
        <v>1895</v>
      </c>
      <c r="S85" t="s">
        <v>313</v>
      </c>
      <c r="T85">
        <v>4</v>
      </c>
      <c r="U85" t="s">
        <v>1714</v>
      </c>
      <c r="V85" s="17">
        <v>14</v>
      </c>
      <c r="W85" t="s">
        <v>1896</v>
      </c>
      <c r="X85" t="s">
        <v>1897</v>
      </c>
      <c r="Y85" t="s">
        <v>315</v>
      </c>
      <c r="Z85">
        <v>2000</v>
      </c>
      <c r="AA85" t="s">
        <v>1735</v>
      </c>
      <c r="AB85">
        <v>2461</v>
      </c>
      <c r="AC85" t="s">
        <v>1800</v>
      </c>
      <c r="AD85" s="17" t="s">
        <v>1586</v>
      </c>
      <c r="AE85" t="s">
        <v>1728</v>
      </c>
    </row>
    <row r="86" spans="1:31" hidden="1" x14ac:dyDescent="0.3">
      <c r="A86" t="str">
        <f t="shared" si="6"/>
        <v>524610430011</v>
      </c>
      <c r="B86" s="7">
        <v>5</v>
      </c>
      <c r="C86" s="7" t="str">
        <f t="shared" si="7"/>
        <v>246</v>
      </c>
      <c r="D86" s="7" t="str">
        <f t="shared" si="8"/>
        <v>1</v>
      </c>
      <c r="E86" s="7" t="str">
        <f t="shared" si="9"/>
        <v>0</v>
      </c>
      <c r="F86" s="7">
        <f t="shared" si="10"/>
        <v>43</v>
      </c>
      <c r="G86" s="7" t="str">
        <f t="shared" si="11"/>
        <v>00</v>
      </c>
      <c r="H86" s="7">
        <v>11</v>
      </c>
      <c r="I86" t="s">
        <v>1760</v>
      </c>
      <c r="J86" t="s">
        <v>878</v>
      </c>
      <c r="K86" t="s">
        <v>1770</v>
      </c>
      <c r="L86" t="s">
        <v>2093</v>
      </c>
      <c r="M86" t="s">
        <v>2099</v>
      </c>
      <c r="N86" t="s">
        <v>1771</v>
      </c>
      <c r="O86" t="s">
        <v>1722</v>
      </c>
      <c r="P86" t="s">
        <v>2090</v>
      </c>
      <c r="Q86" t="s">
        <v>2089</v>
      </c>
      <c r="R86" t="s">
        <v>1764</v>
      </c>
      <c r="S86" t="s">
        <v>547</v>
      </c>
      <c r="T86">
        <v>6</v>
      </c>
      <c r="U86" t="s">
        <v>1744</v>
      </c>
      <c r="V86" s="17">
        <v>43</v>
      </c>
      <c r="W86" t="s">
        <v>1772</v>
      </c>
      <c r="X86" t="s">
        <v>1773</v>
      </c>
      <c r="Y86" t="s">
        <v>1774</v>
      </c>
      <c r="Z86">
        <v>2000</v>
      </c>
      <c r="AA86" t="s">
        <v>1735</v>
      </c>
      <c r="AB86">
        <v>2461</v>
      </c>
      <c r="AC86" t="s">
        <v>1800</v>
      </c>
      <c r="AD86" s="17" t="s">
        <v>1586</v>
      </c>
      <c r="AE86" t="s">
        <v>1728</v>
      </c>
    </row>
    <row r="87" spans="1:31" hidden="1" x14ac:dyDescent="0.3">
      <c r="A87" t="str">
        <f t="shared" si="6"/>
        <v>524610260011</v>
      </c>
      <c r="B87" s="7">
        <v>5</v>
      </c>
      <c r="C87" s="7" t="str">
        <f t="shared" si="7"/>
        <v>246</v>
      </c>
      <c r="D87" s="7" t="str">
        <f t="shared" si="8"/>
        <v>1</v>
      </c>
      <c r="E87" s="7" t="str">
        <f t="shared" si="9"/>
        <v>0</v>
      </c>
      <c r="F87" s="7">
        <f t="shared" si="10"/>
        <v>26</v>
      </c>
      <c r="G87" s="7" t="str">
        <f t="shared" si="11"/>
        <v>00</v>
      </c>
      <c r="H87" s="7">
        <v>11</v>
      </c>
      <c r="I87" t="s">
        <v>1760</v>
      </c>
      <c r="J87" t="s">
        <v>878</v>
      </c>
      <c r="K87" t="s">
        <v>1776</v>
      </c>
      <c r="L87" t="s">
        <v>2093</v>
      </c>
      <c r="M87" t="s">
        <v>2099</v>
      </c>
      <c r="N87" t="s">
        <v>1777</v>
      </c>
      <c r="O87" t="s">
        <v>1722</v>
      </c>
      <c r="P87" t="s">
        <v>2090</v>
      </c>
      <c r="Q87" t="s">
        <v>2089</v>
      </c>
      <c r="R87" t="s">
        <v>1724</v>
      </c>
      <c r="S87" t="s">
        <v>436</v>
      </c>
      <c r="T87">
        <v>3</v>
      </c>
      <c r="U87" t="s">
        <v>1725</v>
      </c>
      <c r="V87" s="17">
        <v>26</v>
      </c>
      <c r="W87" t="s">
        <v>1778</v>
      </c>
      <c r="X87" t="s">
        <v>1779</v>
      </c>
      <c r="Y87" t="s">
        <v>456</v>
      </c>
      <c r="Z87">
        <v>2000</v>
      </c>
      <c r="AA87" t="s">
        <v>1735</v>
      </c>
      <c r="AB87">
        <v>2461</v>
      </c>
      <c r="AC87" t="s">
        <v>1800</v>
      </c>
      <c r="AD87" s="17" t="s">
        <v>1586</v>
      </c>
      <c r="AE87" t="s">
        <v>1728</v>
      </c>
    </row>
    <row r="88" spans="1:31" hidden="1" x14ac:dyDescent="0.3">
      <c r="A88" t="str">
        <f t="shared" si="6"/>
        <v>524610262411</v>
      </c>
      <c r="B88" s="7">
        <v>5</v>
      </c>
      <c r="C88" s="7" t="str">
        <f t="shared" si="7"/>
        <v>246</v>
      </c>
      <c r="D88" s="7" t="str">
        <f t="shared" si="8"/>
        <v>1</v>
      </c>
      <c r="E88" s="7" t="str">
        <f t="shared" si="9"/>
        <v>0</v>
      </c>
      <c r="F88" s="7">
        <f t="shared" si="10"/>
        <v>26</v>
      </c>
      <c r="G88" s="7">
        <f t="shared" si="11"/>
        <v>24</v>
      </c>
      <c r="H88" s="7">
        <v>11</v>
      </c>
      <c r="I88" t="s">
        <v>1760</v>
      </c>
      <c r="J88" t="s">
        <v>878</v>
      </c>
      <c r="K88" t="s">
        <v>1776</v>
      </c>
      <c r="L88" t="s">
        <v>2093</v>
      </c>
      <c r="M88" t="s">
        <v>2099</v>
      </c>
      <c r="N88" t="s">
        <v>1777</v>
      </c>
      <c r="O88" t="s">
        <v>1722</v>
      </c>
      <c r="P88" t="s">
        <v>2090</v>
      </c>
      <c r="Q88" t="s">
        <v>2089</v>
      </c>
      <c r="R88" t="s">
        <v>1724</v>
      </c>
      <c r="S88" t="s">
        <v>436</v>
      </c>
      <c r="T88">
        <v>3</v>
      </c>
      <c r="U88" t="s">
        <v>1725</v>
      </c>
      <c r="V88" s="17">
        <v>26</v>
      </c>
      <c r="W88" t="s">
        <v>1778</v>
      </c>
      <c r="X88" t="s">
        <v>1779</v>
      </c>
      <c r="Y88" t="s">
        <v>456</v>
      </c>
      <c r="Z88">
        <v>2000</v>
      </c>
      <c r="AA88" t="s">
        <v>1735</v>
      </c>
      <c r="AB88">
        <v>2461</v>
      </c>
      <c r="AC88" t="s">
        <v>1800</v>
      </c>
      <c r="AD88" s="17">
        <v>24</v>
      </c>
      <c r="AE88" t="s">
        <v>2016</v>
      </c>
    </row>
    <row r="89" spans="1:31" hidden="1" x14ac:dyDescent="0.3">
      <c r="A89" t="str">
        <f t="shared" si="6"/>
        <v>524610262511</v>
      </c>
      <c r="B89" s="7">
        <v>5</v>
      </c>
      <c r="C89" s="7" t="str">
        <f t="shared" si="7"/>
        <v>246</v>
      </c>
      <c r="D89" s="7" t="str">
        <f t="shared" si="8"/>
        <v>1</v>
      </c>
      <c r="E89" s="7" t="str">
        <f t="shared" si="9"/>
        <v>0</v>
      </c>
      <c r="F89" s="7">
        <f t="shared" si="10"/>
        <v>26</v>
      </c>
      <c r="G89" s="7">
        <f t="shared" si="11"/>
        <v>25</v>
      </c>
      <c r="H89" s="7">
        <v>11</v>
      </c>
      <c r="I89" t="s">
        <v>1760</v>
      </c>
      <c r="J89" t="s">
        <v>878</v>
      </c>
      <c r="K89" t="s">
        <v>1776</v>
      </c>
      <c r="L89" t="s">
        <v>2093</v>
      </c>
      <c r="M89" t="s">
        <v>2099</v>
      </c>
      <c r="N89" t="s">
        <v>1777</v>
      </c>
      <c r="O89" t="s">
        <v>1722</v>
      </c>
      <c r="P89" t="s">
        <v>2090</v>
      </c>
      <c r="Q89" t="s">
        <v>2089</v>
      </c>
      <c r="R89" t="s">
        <v>1724</v>
      </c>
      <c r="S89" t="s">
        <v>436</v>
      </c>
      <c r="T89">
        <v>3</v>
      </c>
      <c r="U89" t="s">
        <v>1725</v>
      </c>
      <c r="V89" s="17">
        <v>26</v>
      </c>
      <c r="W89" t="s">
        <v>1778</v>
      </c>
      <c r="X89" t="s">
        <v>1779</v>
      </c>
      <c r="Y89" t="s">
        <v>456</v>
      </c>
      <c r="Z89">
        <v>2000</v>
      </c>
      <c r="AA89" t="s">
        <v>1735</v>
      </c>
      <c r="AB89">
        <v>2461</v>
      </c>
      <c r="AC89" t="s">
        <v>1800</v>
      </c>
      <c r="AD89" s="17">
        <v>25</v>
      </c>
      <c r="AE89" t="s">
        <v>2017</v>
      </c>
    </row>
    <row r="90" spans="1:31" hidden="1" x14ac:dyDescent="0.3">
      <c r="A90" t="str">
        <f t="shared" si="6"/>
        <v>524710060011</v>
      </c>
      <c r="B90" s="7">
        <v>5</v>
      </c>
      <c r="C90" s="7" t="str">
        <f t="shared" si="7"/>
        <v>247</v>
      </c>
      <c r="D90" s="7" t="str">
        <f t="shared" si="8"/>
        <v>1</v>
      </c>
      <c r="E90" s="7" t="str">
        <f t="shared" si="9"/>
        <v>0</v>
      </c>
      <c r="F90" s="7" t="str">
        <f t="shared" si="10"/>
        <v>06</v>
      </c>
      <c r="G90" s="7" t="str">
        <f t="shared" si="11"/>
        <v>00</v>
      </c>
      <c r="H90" s="7">
        <v>11</v>
      </c>
      <c r="I90" t="s">
        <v>1760</v>
      </c>
      <c r="J90" t="s">
        <v>878</v>
      </c>
      <c r="K90" t="s">
        <v>1748</v>
      </c>
      <c r="L90" t="s">
        <v>2086</v>
      </c>
      <c r="M90" t="s">
        <v>2087</v>
      </c>
      <c r="N90" t="s">
        <v>1749</v>
      </c>
      <c r="O90" t="s">
        <v>1722</v>
      </c>
      <c r="P90" t="s">
        <v>2090</v>
      </c>
      <c r="Q90" t="s">
        <v>2089</v>
      </c>
      <c r="R90" t="s">
        <v>1750</v>
      </c>
      <c r="S90" t="s">
        <v>61</v>
      </c>
      <c r="T90">
        <v>4</v>
      </c>
      <c r="U90" t="s">
        <v>1714</v>
      </c>
      <c r="V90" s="17" t="s">
        <v>1589</v>
      </c>
      <c r="W90" t="s">
        <v>1871</v>
      </c>
      <c r="X90" t="s">
        <v>1872</v>
      </c>
      <c r="Y90" t="s">
        <v>1873</v>
      </c>
      <c r="Z90">
        <v>2000</v>
      </c>
      <c r="AA90" t="s">
        <v>1735</v>
      </c>
      <c r="AB90">
        <v>2471</v>
      </c>
      <c r="AC90" t="s">
        <v>1874</v>
      </c>
      <c r="AD90" s="17" t="s">
        <v>1586</v>
      </c>
      <c r="AE90" t="s">
        <v>1728</v>
      </c>
    </row>
    <row r="91" spans="1:31" hidden="1" x14ac:dyDescent="0.3">
      <c r="A91" t="str">
        <f t="shared" si="6"/>
        <v>524710090011</v>
      </c>
      <c r="B91" s="7">
        <v>5</v>
      </c>
      <c r="C91" s="7" t="str">
        <f t="shared" si="7"/>
        <v>247</v>
      </c>
      <c r="D91" s="7" t="str">
        <f t="shared" si="8"/>
        <v>1</v>
      </c>
      <c r="E91" s="7" t="str">
        <f t="shared" si="9"/>
        <v>0</v>
      </c>
      <c r="F91" s="7" t="str">
        <f t="shared" si="10"/>
        <v>09</v>
      </c>
      <c r="G91" s="7" t="str">
        <f t="shared" si="11"/>
        <v>00</v>
      </c>
      <c r="H91" s="7">
        <v>11</v>
      </c>
      <c r="I91" t="s">
        <v>1760</v>
      </c>
      <c r="J91" t="s">
        <v>878</v>
      </c>
      <c r="K91" t="s">
        <v>1748</v>
      </c>
      <c r="L91" t="s">
        <v>2086</v>
      </c>
      <c r="M91" t="s">
        <v>2087</v>
      </c>
      <c r="N91" t="s">
        <v>1749</v>
      </c>
      <c r="O91" t="s">
        <v>1722</v>
      </c>
      <c r="P91" t="s">
        <v>2090</v>
      </c>
      <c r="Q91" t="s">
        <v>2089</v>
      </c>
      <c r="R91" t="s">
        <v>1755</v>
      </c>
      <c r="S91" t="s">
        <v>154</v>
      </c>
      <c r="T91">
        <v>4</v>
      </c>
      <c r="U91" t="s">
        <v>1714</v>
      </c>
      <c r="V91" s="17" t="s">
        <v>1592</v>
      </c>
      <c r="W91" t="s">
        <v>1758</v>
      </c>
      <c r="X91" t="s">
        <v>1757</v>
      </c>
      <c r="Y91" t="s">
        <v>156</v>
      </c>
      <c r="Z91">
        <v>2000</v>
      </c>
      <c r="AA91" t="s">
        <v>1735</v>
      </c>
      <c r="AB91">
        <v>2471</v>
      </c>
      <c r="AC91" t="s">
        <v>1874</v>
      </c>
      <c r="AD91" s="17" t="s">
        <v>1586</v>
      </c>
      <c r="AE91" t="s">
        <v>1728</v>
      </c>
    </row>
    <row r="92" spans="1:31" hidden="1" x14ac:dyDescent="0.3">
      <c r="A92" t="str">
        <f t="shared" si="6"/>
        <v>524710250011</v>
      </c>
      <c r="B92" s="7">
        <v>5</v>
      </c>
      <c r="C92" s="7" t="str">
        <f t="shared" si="7"/>
        <v>247</v>
      </c>
      <c r="D92" s="7" t="str">
        <f t="shared" si="8"/>
        <v>1</v>
      </c>
      <c r="E92" s="7" t="str">
        <f t="shared" si="9"/>
        <v>0</v>
      </c>
      <c r="F92" s="7">
        <f t="shared" si="10"/>
        <v>25</v>
      </c>
      <c r="G92" s="7" t="str">
        <f t="shared" si="11"/>
        <v>00</v>
      </c>
      <c r="H92" s="7">
        <v>11</v>
      </c>
      <c r="I92" t="s">
        <v>1760</v>
      </c>
      <c r="J92" t="s">
        <v>878</v>
      </c>
      <c r="K92" t="s">
        <v>1748</v>
      </c>
      <c r="L92" t="s">
        <v>2086</v>
      </c>
      <c r="M92" t="s">
        <v>2087</v>
      </c>
      <c r="N92" t="s">
        <v>1749</v>
      </c>
      <c r="O92" t="s">
        <v>1722</v>
      </c>
      <c r="P92" t="s">
        <v>2090</v>
      </c>
      <c r="Q92" t="s">
        <v>2089</v>
      </c>
      <c r="R92" t="s">
        <v>1724</v>
      </c>
      <c r="S92" t="s">
        <v>436</v>
      </c>
      <c r="T92">
        <v>2</v>
      </c>
      <c r="U92" t="s">
        <v>1816</v>
      </c>
      <c r="V92" s="17">
        <v>25</v>
      </c>
      <c r="W92" t="s">
        <v>1925</v>
      </c>
      <c r="X92" t="s">
        <v>1926</v>
      </c>
      <c r="Y92" t="s">
        <v>438</v>
      </c>
      <c r="Z92">
        <v>2000</v>
      </c>
      <c r="AA92" t="s">
        <v>1735</v>
      </c>
      <c r="AB92">
        <v>2471</v>
      </c>
      <c r="AC92" t="s">
        <v>1874</v>
      </c>
      <c r="AD92" s="17" t="s">
        <v>1586</v>
      </c>
      <c r="AE92" t="s">
        <v>1728</v>
      </c>
    </row>
    <row r="93" spans="1:31" hidden="1" x14ac:dyDescent="0.3">
      <c r="A93" t="str">
        <f t="shared" si="6"/>
        <v>524710430011</v>
      </c>
      <c r="B93" s="7">
        <v>5</v>
      </c>
      <c r="C93" s="7" t="str">
        <f t="shared" si="7"/>
        <v>247</v>
      </c>
      <c r="D93" s="7" t="str">
        <f t="shared" si="8"/>
        <v>1</v>
      </c>
      <c r="E93" s="7" t="str">
        <f t="shared" si="9"/>
        <v>0</v>
      </c>
      <c r="F93" s="7">
        <f t="shared" si="10"/>
        <v>43</v>
      </c>
      <c r="G93" s="7" t="str">
        <f t="shared" si="11"/>
        <v>00</v>
      </c>
      <c r="H93" s="7">
        <v>11</v>
      </c>
      <c r="I93" t="s">
        <v>1760</v>
      </c>
      <c r="J93" t="s">
        <v>878</v>
      </c>
      <c r="K93" t="s">
        <v>1770</v>
      </c>
      <c r="L93" t="s">
        <v>2093</v>
      </c>
      <c r="M93" t="s">
        <v>2099</v>
      </c>
      <c r="N93" t="s">
        <v>1771</v>
      </c>
      <c r="O93" t="s">
        <v>1722</v>
      </c>
      <c r="P93" t="s">
        <v>2090</v>
      </c>
      <c r="Q93" t="s">
        <v>2089</v>
      </c>
      <c r="R93" t="s">
        <v>1764</v>
      </c>
      <c r="S93" t="s">
        <v>547</v>
      </c>
      <c r="T93">
        <v>6</v>
      </c>
      <c r="U93" t="s">
        <v>1744</v>
      </c>
      <c r="V93" s="17">
        <v>43</v>
      </c>
      <c r="W93" t="s">
        <v>1772</v>
      </c>
      <c r="X93" t="s">
        <v>1773</v>
      </c>
      <c r="Y93" t="s">
        <v>1774</v>
      </c>
      <c r="Z93">
        <v>2000</v>
      </c>
      <c r="AA93" t="s">
        <v>1735</v>
      </c>
      <c r="AB93" s="38">
        <v>2471</v>
      </c>
      <c r="AC93" s="38" t="s">
        <v>1874</v>
      </c>
      <c r="AD93" s="17" t="s">
        <v>1586</v>
      </c>
      <c r="AE93" s="38" t="s">
        <v>1728</v>
      </c>
    </row>
    <row r="94" spans="1:31" hidden="1" x14ac:dyDescent="0.3">
      <c r="A94" t="str">
        <f t="shared" si="6"/>
        <v>524910090011</v>
      </c>
      <c r="B94" s="7">
        <v>5</v>
      </c>
      <c r="C94" s="7" t="str">
        <f t="shared" si="7"/>
        <v>249</v>
      </c>
      <c r="D94" s="7" t="str">
        <f t="shared" si="8"/>
        <v>1</v>
      </c>
      <c r="E94" s="7" t="str">
        <f t="shared" si="9"/>
        <v>0</v>
      </c>
      <c r="F94" s="7" t="str">
        <f t="shared" si="10"/>
        <v>09</v>
      </c>
      <c r="G94" s="7" t="str">
        <f t="shared" si="11"/>
        <v>00</v>
      </c>
      <c r="H94" s="7">
        <v>11</v>
      </c>
      <c r="I94" t="s">
        <v>1760</v>
      </c>
      <c r="J94" t="s">
        <v>878</v>
      </c>
      <c r="K94" t="s">
        <v>1748</v>
      </c>
      <c r="L94" t="s">
        <v>2086</v>
      </c>
      <c r="M94" t="s">
        <v>2087</v>
      </c>
      <c r="N94" t="s">
        <v>1749</v>
      </c>
      <c r="O94" t="s">
        <v>1722</v>
      </c>
      <c r="P94" t="s">
        <v>2090</v>
      </c>
      <c r="Q94" t="s">
        <v>2089</v>
      </c>
      <c r="R94" t="s">
        <v>1755</v>
      </c>
      <c r="S94" t="s">
        <v>154</v>
      </c>
      <c r="T94">
        <v>4</v>
      </c>
      <c r="U94" t="s">
        <v>1714</v>
      </c>
      <c r="V94" s="17" t="s">
        <v>1592</v>
      </c>
      <c r="W94" t="s">
        <v>1758</v>
      </c>
      <c r="X94" t="s">
        <v>1757</v>
      </c>
      <c r="Y94" t="s">
        <v>156</v>
      </c>
      <c r="Z94">
        <v>2000</v>
      </c>
      <c r="AA94" t="s">
        <v>1735</v>
      </c>
      <c r="AB94">
        <v>2491</v>
      </c>
      <c r="AC94" t="s">
        <v>1824</v>
      </c>
      <c r="AD94" s="17" t="s">
        <v>1586</v>
      </c>
      <c r="AE94" t="s">
        <v>1728</v>
      </c>
    </row>
    <row r="95" spans="1:31" hidden="1" x14ac:dyDescent="0.3">
      <c r="A95" t="str">
        <f t="shared" si="6"/>
        <v>524910250011</v>
      </c>
      <c r="B95" s="7">
        <v>5</v>
      </c>
      <c r="C95" s="7" t="str">
        <f t="shared" si="7"/>
        <v>249</v>
      </c>
      <c r="D95" s="7" t="str">
        <f t="shared" si="8"/>
        <v>1</v>
      </c>
      <c r="E95" s="7" t="str">
        <f t="shared" si="9"/>
        <v>0</v>
      </c>
      <c r="F95" s="7">
        <f t="shared" si="10"/>
        <v>25</v>
      </c>
      <c r="G95" s="7" t="str">
        <f t="shared" si="11"/>
        <v>00</v>
      </c>
      <c r="H95" s="7">
        <v>11</v>
      </c>
      <c r="I95" t="s">
        <v>1760</v>
      </c>
      <c r="J95" t="s">
        <v>878</v>
      </c>
      <c r="K95" t="s">
        <v>1748</v>
      </c>
      <c r="L95" t="s">
        <v>2086</v>
      </c>
      <c r="M95" t="s">
        <v>2087</v>
      </c>
      <c r="N95" t="s">
        <v>1749</v>
      </c>
      <c r="O95" t="s">
        <v>1722</v>
      </c>
      <c r="P95" t="s">
        <v>2090</v>
      </c>
      <c r="Q95" t="s">
        <v>2089</v>
      </c>
      <c r="R95" t="s">
        <v>1724</v>
      </c>
      <c r="S95" t="s">
        <v>436</v>
      </c>
      <c r="T95">
        <v>2</v>
      </c>
      <c r="U95" t="s">
        <v>1816</v>
      </c>
      <c r="V95" s="17">
        <v>25</v>
      </c>
      <c r="W95" t="s">
        <v>1925</v>
      </c>
      <c r="X95" t="s">
        <v>1926</v>
      </c>
      <c r="Y95" t="s">
        <v>438</v>
      </c>
      <c r="Z95">
        <v>2000</v>
      </c>
      <c r="AA95" t="s">
        <v>1735</v>
      </c>
      <c r="AB95" s="36">
        <v>2491</v>
      </c>
      <c r="AC95" s="36" t="s">
        <v>1824</v>
      </c>
      <c r="AD95" s="17" t="s">
        <v>1586</v>
      </c>
      <c r="AE95" s="36" t="s">
        <v>1728</v>
      </c>
    </row>
    <row r="96" spans="1:31" hidden="1" x14ac:dyDescent="0.3">
      <c r="A96" t="str">
        <f t="shared" si="6"/>
        <v>524910360011</v>
      </c>
      <c r="B96" s="7">
        <v>5</v>
      </c>
      <c r="C96" s="7" t="str">
        <f t="shared" si="7"/>
        <v>249</v>
      </c>
      <c r="D96" s="7" t="str">
        <f t="shared" si="8"/>
        <v>1</v>
      </c>
      <c r="E96" s="7" t="str">
        <f t="shared" si="9"/>
        <v>0</v>
      </c>
      <c r="F96" s="7">
        <f t="shared" si="10"/>
        <v>36</v>
      </c>
      <c r="G96" s="7" t="str">
        <f t="shared" si="11"/>
        <v>00</v>
      </c>
      <c r="H96" s="7">
        <v>11</v>
      </c>
      <c r="I96" t="s">
        <v>1760</v>
      </c>
      <c r="J96" t="s">
        <v>878</v>
      </c>
      <c r="K96" t="s">
        <v>1748</v>
      </c>
      <c r="L96" t="s">
        <v>2086</v>
      </c>
      <c r="M96" t="s">
        <v>2087</v>
      </c>
      <c r="N96" t="s">
        <v>1749</v>
      </c>
      <c r="O96" t="s">
        <v>1722</v>
      </c>
      <c r="P96" t="s">
        <v>2090</v>
      </c>
      <c r="Q96" t="s">
        <v>2089</v>
      </c>
      <c r="R96" t="s">
        <v>1930</v>
      </c>
      <c r="S96" t="s">
        <v>498</v>
      </c>
      <c r="T96">
        <v>2</v>
      </c>
      <c r="U96" t="s">
        <v>1816</v>
      </c>
      <c r="V96" s="17">
        <v>36</v>
      </c>
      <c r="W96" t="s">
        <v>1941</v>
      </c>
      <c r="X96" t="s">
        <v>1942</v>
      </c>
      <c r="Y96" t="s">
        <v>518</v>
      </c>
      <c r="Z96">
        <v>2000</v>
      </c>
      <c r="AA96" t="s">
        <v>1735</v>
      </c>
      <c r="AB96">
        <v>2491</v>
      </c>
      <c r="AC96" t="s">
        <v>1824</v>
      </c>
      <c r="AD96" s="17" t="s">
        <v>1586</v>
      </c>
      <c r="AE96" t="s">
        <v>1728</v>
      </c>
    </row>
    <row r="97" spans="1:31" hidden="1" x14ac:dyDescent="0.3">
      <c r="A97" t="str">
        <f t="shared" si="6"/>
        <v>524910370011</v>
      </c>
      <c r="B97" s="7">
        <v>5</v>
      </c>
      <c r="C97" s="7" t="str">
        <f t="shared" si="7"/>
        <v>249</v>
      </c>
      <c r="D97" s="7" t="str">
        <f t="shared" si="8"/>
        <v>1</v>
      </c>
      <c r="E97" s="7" t="str">
        <f t="shared" si="9"/>
        <v>0</v>
      </c>
      <c r="F97" s="7">
        <f t="shared" si="10"/>
        <v>37</v>
      </c>
      <c r="G97" s="7" t="str">
        <f t="shared" si="11"/>
        <v>00</v>
      </c>
      <c r="H97" s="7">
        <v>11</v>
      </c>
      <c r="I97" t="s">
        <v>1760</v>
      </c>
      <c r="J97" t="s">
        <v>878</v>
      </c>
      <c r="K97" t="s">
        <v>1748</v>
      </c>
      <c r="L97" t="s">
        <v>2086</v>
      </c>
      <c r="M97" t="s">
        <v>2087</v>
      </c>
      <c r="N97" t="s">
        <v>1749</v>
      </c>
      <c r="O97" t="s">
        <v>1933</v>
      </c>
      <c r="P97" t="s">
        <v>2100</v>
      </c>
      <c r="Q97" t="s">
        <v>2089</v>
      </c>
      <c r="R97" t="s">
        <v>1930</v>
      </c>
      <c r="S97" t="s">
        <v>498</v>
      </c>
      <c r="T97">
        <v>2</v>
      </c>
      <c r="U97" t="s">
        <v>1816</v>
      </c>
      <c r="V97" s="17">
        <v>37</v>
      </c>
      <c r="W97" t="s">
        <v>1950</v>
      </c>
      <c r="X97" t="s">
        <v>1951</v>
      </c>
      <c r="Y97" t="s">
        <v>528</v>
      </c>
      <c r="Z97">
        <v>2000</v>
      </c>
      <c r="AA97" t="s">
        <v>1735</v>
      </c>
      <c r="AB97">
        <v>2491</v>
      </c>
      <c r="AC97" t="s">
        <v>1824</v>
      </c>
      <c r="AD97" s="17" t="s">
        <v>1586</v>
      </c>
      <c r="AE97" t="s">
        <v>1728</v>
      </c>
    </row>
    <row r="98" spans="1:31" hidden="1" x14ac:dyDescent="0.3">
      <c r="A98" t="str">
        <f t="shared" si="6"/>
        <v>525110430011</v>
      </c>
      <c r="B98" s="7">
        <v>5</v>
      </c>
      <c r="C98" s="7" t="str">
        <f t="shared" si="7"/>
        <v>251</v>
      </c>
      <c r="D98" s="7" t="str">
        <f t="shared" si="8"/>
        <v>1</v>
      </c>
      <c r="E98" s="7" t="str">
        <f t="shared" si="9"/>
        <v>0</v>
      </c>
      <c r="F98" s="7">
        <f t="shared" si="10"/>
        <v>43</v>
      </c>
      <c r="G98" s="7" t="str">
        <f t="shared" si="11"/>
        <v>00</v>
      </c>
      <c r="H98" s="7">
        <v>11</v>
      </c>
      <c r="I98" t="s">
        <v>1760</v>
      </c>
      <c r="J98" t="s">
        <v>878</v>
      </c>
      <c r="K98" t="s">
        <v>1770</v>
      </c>
      <c r="L98" t="s">
        <v>2093</v>
      </c>
      <c r="M98" t="s">
        <v>2099</v>
      </c>
      <c r="N98" t="s">
        <v>1771</v>
      </c>
      <c r="O98" t="s">
        <v>1722</v>
      </c>
      <c r="P98" t="s">
        <v>2090</v>
      </c>
      <c r="Q98" t="s">
        <v>2089</v>
      </c>
      <c r="R98" t="s">
        <v>1764</v>
      </c>
      <c r="S98" t="s">
        <v>547</v>
      </c>
      <c r="T98">
        <v>6</v>
      </c>
      <c r="U98" t="s">
        <v>1744</v>
      </c>
      <c r="V98" s="17">
        <v>43</v>
      </c>
      <c r="W98" t="s">
        <v>1772</v>
      </c>
      <c r="X98" t="s">
        <v>1773</v>
      </c>
      <c r="Y98" t="s">
        <v>1774</v>
      </c>
      <c r="Z98">
        <v>2000</v>
      </c>
      <c r="AA98" t="s">
        <v>1735</v>
      </c>
      <c r="AB98" s="37">
        <v>2511</v>
      </c>
      <c r="AC98" s="37" t="s">
        <v>1998</v>
      </c>
      <c r="AD98" s="17" t="s">
        <v>1586</v>
      </c>
      <c r="AE98" s="37" t="s">
        <v>1728</v>
      </c>
    </row>
    <row r="99" spans="1:31" hidden="1" x14ac:dyDescent="0.3">
      <c r="A99" t="str">
        <f t="shared" si="6"/>
        <v>525210240011</v>
      </c>
      <c r="B99" s="7">
        <v>5</v>
      </c>
      <c r="C99" s="7" t="str">
        <f t="shared" si="7"/>
        <v>252</v>
      </c>
      <c r="D99" s="7" t="str">
        <f t="shared" si="8"/>
        <v>1</v>
      </c>
      <c r="E99" s="7" t="str">
        <f t="shared" si="9"/>
        <v>0</v>
      </c>
      <c r="F99" s="7">
        <f t="shared" si="10"/>
        <v>24</v>
      </c>
      <c r="G99" s="7" t="str">
        <f t="shared" si="11"/>
        <v>00</v>
      </c>
      <c r="H99" s="7">
        <v>11</v>
      </c>
      <c r="I99" t="s">
        <v>1760</v>
      </c>
      <c r="J99" t="s">
        <v>878</v>
      </c>
      <c r="K99" t="s">
        <v>1814</v>
      </c>
      <c r="L99" t="s">
        <v>2093</v>
      </c>
      <c r="M99" t="s">
        <v>2094</v>
      </c>
      <c r="N99" t="s">
        <v>1815</v>
      </c>
      <c r="O99" t="s">
        <v>1722</v>
      </c>
      <c r="P99" t="s">
        <v>2090</v>
      </c>
      <c r="Q99" t="s">
        <v>2089</v>
      </c>
      <c r="R99" t="s">
        <v>1731</v>
      </c>
      <c r="S99" t="s">
        <v>364</v>
      </c>
      <c r="T99">
        <v>2</v>
      </c>
      <c r="U99" t="s">
        <v>1816</v>
      </c>
      <c r="V99" s="17">
        <v>24</v>
      </c>
      <c r="W99" t="s">
        <v>1817</v>
      </c>
      <c r="X99" t="s">
        <v>1818</v>
      </c>
      <c r="Y99" t="s">
        <v>414</v>
      </c>
      <c r="Z99">
        <v>2000</v>
      </c>
      <c r="AA99" t="s">
        <v>1735</v>
      </c>
      <c r="AB99">
        <v>2521</v>
      </c>
      <c r="AC99" t="s">
        <v>1826</v>
      </c>
      <c r="AD99" s="17" t="s">
        <v>1586</v>
      </c>
      <c r="AE99" t="s">
        <v>1728</v>
      </c>
    </row>
    <row r="100" spans="1:31" hidden="1" x14ac:dyDescent="0.3">
      <c r="A100" t="str">
        <f t="shared" si="6"/>
        <v>525210290011</v>
      </c>
      <c r="B100" s="7">
        <v>5</v>
      </c>
      <c r="C100" s="7" t="str">
        <f t="shared" si="7"/>
        <v>252</v>
      </c>
      <c r="D100" s="7" t="str">
        <f t="shared" si="8"/>
        <v>1</v>
      </c>
      <c r="E100" s="7" t="str">
        <f t="shared" si="9"/>
        <v>0</v>
      </c>
      <c r="F100" s="7">
        <f t="shared" si="10"/>
        <v>29</v>
      </c>
      <c r="G100" s="7" t="str">
        <f t="shared" si="11"/>
        <v>00</v>
      </c>
      <c r="H100" s="7">
        <v>11</v>
      </c>
      <c r="I100" t="s">
        <v>1760</v>
      </c>
      <c r="J100" t="s">
        <v>878</v>
      </c>
      <c r="K100" t="s">
        <v>1748</v>
      </c>
      <c r="L100" t="s">
        <v>2086</v>
      </c>
      <c r="M100" t="s">
        <v>2087</v>
      </c>
      <c r="N100" t="s">
        <v>1749</v>
      </c>
      <c r="O100" t="s">
        <v>1722</v>
      </c>
      <c r="P100" t="s">
        <v>2090</v>
      </c>
      <c r="Q100" t="s">
        <v>2089</v>
      </c>
      <c r="R100" t="s">
        <v>1724</v>
      </c>
      <c r="S100" t="s">
        <v>436</v>
      </c>
      <c r="T100">
        <v>2</v>
      </c>
      <c r="U100" t="s">
        <v>1816</v>
      </c>
      <c r="V100" s="17">
        <v>29</v>
      </c>
      <c r="W100" t="s">
        <v>1928</v>
      </c>
      <c r="X100" t="s">
        <v>1929</v>
      </c>
      <c r="Y100" t="s">
        <v>478</v>
      </c>
      <c r="Z100">
        <v>2000</v>
      </c>
      <c r="AA100" t="s">
        <v>1735</v>
      </c>
      <c r="AB100">
        <v>2521</v>
      </c>
      <c r="AC100" t="s">
        <v>1826</v>
      </c>
      <c r="AD100" s="17" t="s">
        <v>1586</v>
      </c>
      <c r="AE100" t="s">
        <v>1728</v>
      </c>
    </row>
    <row r="101" spans="1:31" hidden="1" x14ac:dyDescent="0.3">
      <c r="A101" t="str">
        <f t="shared" si="6"/>
        <v>525210360011</v>
      </c>
      <c r="B101" s="7">
        <v>5</v>
      </c>
      <c r="C101" s="7" t="str">
        <f t="shared" si="7"/>
        <v>252</v>
      </c>
      <c r="D101" s="7" t="str">
        <f t="shared" si="8"/>
        <v>1</v>
      </c>
      <c r="E101" s="7" t="str">
        <f t="shared" si="9"/>
        <v>0</v>
      </c>
      <c r="F101" s="7">
        <f t="shared" si="10"/>
        <v>36</v>
      </c>
      <c r="G101" s="7" t="str">
        <f t="shared" si="11"/>
        <v>00</v>
      </c>
      <c r="H101" s="7">
        <v>11</v>
      </c>
      <c r="I101" t="s">
        <v>1760</v>
      </c>
      <c r="J101" t="s">
        <v>878</v>
      </c>
      <c r="K101" t="s">
        <v>1748</v>
      </c>
      <c r="L101" t="s">
        <v>2086</v>
      </c>
      <c r="M101" t="s">
        <v>2087</v>
      </c>
      <c r="N101" t="s">
        <v>1749</v>
      </c>
      <c r="O101" t="s">
        <v>1722</v>
      </c>
      <c r="P101" t="s">
        <v>2090</v>
      </c>
      <c r="Q101" t="s">
        <v>2089</v>
      </c>
      <c r="R101" t="s">
        <v>1930</v>
      </c>
      <c r="S101" t="s">
        <v>498</v>
      </c>
      <c r="T101">
        <v>2</v>
      </c>
      <c r="U101" t="s">
        <v>1816</v>
      </c>
      <c r="V101" s="17">
        <v>36</v>
      </c>
      <c r="W101" t="s">
        <v>1941</v>
      </c>
      <c r="X101" t="s">
        <v>1942</v>
      </c>
      <c r="Y101" t="s">
        <v>518</v>
      </c>
      <c r="Z101">
        <v>2000</v>
      </c>
      <c r="AA101" t="s">
        <v>1735</v>
      </c>
      <c r="AB101">
        <v>2521</v>
      </c>
      <c r="AC101" t="s">
        <v>1826</v>
      </c>
      <c r="AD101" s="17" t="s">
        <v>1586</v>
      </c>
      <c r="AE101" t="s">
        <v>1728</v>
      </c>
    </row>
    <row r="102" spans="1:31" hidden="1" x14ac:dyDescent="0.3">
      <c r="A102" t="str">
        <f t="shared" si="6"/>
        <v>525310300011</v>
      </c>
      <c r="B102" s="7">
        <v>5</v>
      </c>
      <c r="C102" s="7" t="str">
        <f t="shared" si="7"/>
        <v>253</v>
      </c>
      <c r="D102" s="7" t="str">
        <f t="shared" si="8"/>
        <v>1</v>
      </c>
      <c r="E102" s="7" t="str">
        <f t="shared" si="9"/>
        <v>0</v>
      </c>
      <c r="F102" s="7">
        <f t="shared" si="10"/>
        <v>30</v>
      </c>
      <c r="G102" s="7" t="str">
        <f t="shared" si="11"/>
        <v>00</v>
      </c>
      <c r="H102" s="7">
        <v>11</v>
      </c>
      <c r="I102" t="s">
        <v>1760</v>
      </c>
      <c r="J102" t="s">
        <v>878</v>
      </c>
      <c r="K102" t="s">
        <v>1781</v>
      </c>
      <c r="L102" t="s">
        <v>2093</v>
      </c>
      <c r="M102" t="s">
        <v>2095</v>
      </c>
      <c r="N102" t="s">
        <v>1782</v>
      </c>
      <c r="O102" t="s">
        <v>1787</v>
      </c>
      <c r="P102" t="s">
        <v>1788</v>
      </c>
      <c r="Q102" t="s">
        <v>2089</v>
      </c>
      <c r="R102" t="s">
        <v>1724</v>
      </c>
      <c r="S102" t="s">
        <v>436</v>
      </c>
      <c r="T102">
        <v>6</v>
      </c>
      <c r="U102" t="s">
        <v>1744</v>
      </c>
      <c r="V102" s="17">
        <v>30</v>
      </c>
      <c r="W102" t="s">
        <v>1789</v>
      </c>
      <c r="X102" t="s">
        <v>1790</v>
      </c>
      <c r="Y102" t="s">
        <v>489</v>
      </c>
      <c r="Z102">
        <v>2000</v>
      </c>
      <c r="AA102" t="s">
        <v>1735</v>
      </c>
      <c r="AB102" s="36">
        <v>2531</v>
      </c>
      <c r="AC102" s="36" t="s">
        <v>1140</v>
      </c>
      <c r="AD102" s="17" t="s">
        <v>1586</v>
      </c>
      <c r="AE102" s="36" t="s">
        <v>1728</v>
      </c>
    </row>
    <row r="103" spans="1:31" hidden="1" x14ac:dyDescent="0.3">
      <c r="A103" t="str">
        <f t="shared" si="6"/>
        <v>525310240011</v>
      </c>
      <c r="B103" s="7">
        <v>5</v>
      </c>
      <c r="C103" s="7" t="str">
        <f t="shared" si="7"/>
        <v>253</v>
      </c>
      <c r="D103" s="7" t="str">
        <f t="shared" si="8"/>
        <v>1</v>
      </c>
      <c r="E103" s="7" t="str">
        <f t="shared" si="9"/>
        <v>0</v>
      </c>
      <c r="F103" s="7">
        <f t="shared" si="10"/>
        <v>24</v>
      </c>
      <c r="G103" s="7" t="str">
        <f t="shared" si="11"/>
        <v>00</v>
      </c>
      <c r="H103" s="7">
        <v>11</v>
      </c>
      <c r="I103" t="s">
        <v>1760</v>
      </c>
      <c r="J103" t="s">
        <v>878</v>
      </c>
      <c r="K103" t="s">
        <v>1814</v>
      </c>
      <c r="L103" t="s">
        <v>2093</v>
      </c>
      <c r="M103" t="s">
        <v>2094</v>
      </c>
      <c r="N103" t="s">
        <v>1815</v>
      </c>
      <c r="O103" t="s">
        <v>1722</v>
      </c>
      <c r="P103" t="s">
        <v>2090</v>
      </c>
      <c r="Q103" t="s">
        <v>2089</v>
      </c>
      <c r="R103" t="s">
        <v>1731</v>
      </c>
      <c r="S103" t="s">
        <v>364</v>
      </c>
      <c r="T103">
        <v>2</v>
      </c>
      <c r="U103" t="s">
        <v>1816</v>
      </c>
      <c r="V103" s="17">
        <v>24</v>
      </c>
      <c r="W103" t="s">
        <v>1817</v>
      </c>
      <c r="X103" t="s">
        <v>1818</v>
      </c>
      <c r="Y103" t="s">
        <v>414</v>
      </c>
      <c r="Z103">
        <v>2000</v>
      </c>
      <c r="AA103" t="s">
        <v>1735</v>
      </c>
      <c r="AB103">
        <v>2531</v>
      </c>
      <c r="AC103" t="s">
        <v>1140</v>
      </c>
      <c r="AD103" s="17" t="s">
        <v>1586</v>
      </c>
      <c r="AE103" t="s">
        <v>1728</v>
      </c>
    </row>
    <row r="104" spans="1:31" hidden="1" x14ac:dyDescent="0.3">
      <c r="A104" t="str">
        <f t="shared" si="6"/>
        <v>525310230011</v>
      </c>
      <c r="B104" s="7">
        <v>5</v>
      </c>
      <c r="C104" s="7" t="str">
        <f t="shared" si="7"/>
        <v>253</v>
      </c>
      <c r="D104" s="7" t="str">
        <f t="shared" si="8"/>
        <v>1</v>
      </c>
      <c r="E104" s="7" t="str">
        <f t="shared" si="9"/>
        <v>0</v>
      </c>
      <c r="F104" s="7">
        <f t="shared" si="10"/>
        <v>23</v>
      </c>
      <c r="G104" s="7" t="str">
        <f t="shared" si="11"/>
        <v>00</v>
      </c>
      <c r="H104" s="7">
        <v>11</v>
      </c>
      <c r="I104" t="s">
        <v>1760</v>
      </c>
      <c r="J104" t="s">
        <v>878</v>
      </c>
      <c r="K104" t="s">
        <v>1742</v>
      </c>
      <c r="L104" t="s">
        <v>2086</v>
      </c>
      <c r="M104" t="s">
        <v>2096</v>
      </c>
      <c r="N104" t="s">
        <v>1743</v>
      </c>
      <c r="O104" t="s">
        <v>1722</v>
      </c>
      <c r="P104" t="s">
        <v>2090</v>
      </c>
      <c r="Q104" t="s">
        <v>2089</v>
      </c>
      <c r="R104" t="s">
        <v>1731</v>
      </c>
      <c r="S104" t="s">
        <v>364</v>
      </c>
      <c r="T104">
        <v>6</v>
      </c>
      <c r="U104" t="s">
        <v>1744</v>
      </c>
      <c r="V104" s="17">
        <v>23</v>
      </c>
      <c r="W104" t="s">
        <v>1745</v>
      </c>
      <c r="X104" t="s">
        <v>1746</v>
      </c>
      <c r="Y104" t="s">
        <v>388</v>
      </c>
      <c r="Z104">
        <v>2000</v>
      </c>
      <c r="AA104" t="s">
        <v>1735</v>
      </c>
      <c r="AB104">
        <v>2531</v>
      </c>
      <c r="AC104" t="s">
        <v>1140</v>
      </c>
      <c r="AD104" s="17" t="s">
        <v>1586</v>
      </c>
      <c r="AE104" t="s">
        <v>1728</v>
      </c>
    </row>
    <row r="105" spans="1:31" hidden="1" x14ac:dyDescent="0.3">
      <c r="A105" t="str">
        <f t="shared" si="6"/>
        <v>525410300011</v>
      </c>
      <c r="B105" s="7">
        <v>5</v>
      </c>
      <c r="C105" s="7" t="str">
        <f t="shared" si="7"/>
        <v>254</v>
      </c>
      <c r="D105" s="7" t="str">
        <f t="shared" si="8"/>
        <v>1</v>
      </c>
      <c r="E105" s="7" t="str">
        <f t="shared" si="9"/>
        <v>0</v>
      </c>
      <c r="F105" s="7">
        <f t="shared" si="10"/>
        <v>30</v>
      </c>
      <c r="G105" s="7" t="str">
        <f t="shared" si="11"/>
        <v>00</v>
      </c>
      <c r="H105" s="7">
        <v>11</v>
      </c>
      <c r="I105" t="s">
        <v>1760</v>
      </c>
      <c r="J105" t="s">
        <v>878</v>
      </c>
      <c r="K105" t="s">
        <v>1781</v>
      </c>
      <c r="L105" t="s">
        <v>2093</v>
      </c>
      <c r="M105" t="s">
        <v>2095</v>
      </c>
      <c r="N105" t="s">
        <v>1782</v>
      </c>
      <c r="O105" t="s">
        <v>1787</v>
      </c>
      <c r="P105" t="s">
        <v>1788</v>
      </c>
      <c r="Q105" t="s">
        <v>2089</v>
      </c>
      <c r="R105" t="s">
        <v>1724</v>
      </c>
      <c r="S105" t="s">
        <v>436</v>
      </c>
      <c r="T105">
        <v>6</v>
      </c>
      <c r="U105" t="s">
        <v>1744</v>
      </c>
      <c r="V105" s="17">
        <v>30</v>
      </c>
      <c r="W105" t="s">
        <v>1789</v>
      </c>
      <c r="X105" t="s">
        <v>1790</v>
      </c>
      <c r="Y105" t="s">
        <v>489</v>
      </c>
      <c r="Z105">
        <v>2000</v>
      </c>
      <c r="AA105" t="s">
        <v>1735</v>
      </c>
      <c r="AB105" s="36">
        <v>2541</v>
      </c>
      <c r="AC105" s="36" t="s">
        <v>1144</v>
      </c>
      <c r="AD105" s="17" t="s">
        <v>1586</v>
      </c>
      <c r="AE105" s="36" t="s">
        <v>1728</v>
      </c>
    </row>
    <row r="106" spans="1:31" hidden="1" x14ac:dyDescent="0.3">
      <c r="A106" t="str">
        <f t="shared" si="6"/>
        <v>525410240011</v>
      </c>
      <c r="B106" s="7">
        <v>5</v>
      </c>
      <c r="C106" s="7" t="str">
        <f t="shared" si="7"/>
        <v>254</v>
      </c>
      <c r="D106" s="7" t="str">
        <f t="shared" si="8"/>
        <v>1</v>
      </c>
      <c r="E106" s="7" t="str">
        <f t="shared" si="9"/>
        <v>0</v>
      </c>
      <c r="F106" s="7">
        <f t="shared" si="10"/>
        <v>24</v>
      </c>
      <c r="G106" s="7" t="str">
        <f t="shared" si="11"/>
        <v>00</v>
      </c>
      <c r="H106" s="7">
        <v>11</v>
      </c>
      <c r="I106" t="s">
        <v>1760</v>
      </c>
      <c r="J106" t="s">
        <v>878</v>
      </c>
      <c r="K106" t="s">
        <v>1814</v>
      </c>
      <c r="L106" t="s">
        <v>2093</v>
      </c>
      <c r="M106" t="s">
        <v>2094</v>
      </c>
      <c r="N106" t="s">
        <v>1815</v>
      </c>
      <c r="O106" t="s">
        <v>1722</v>
      </c>
      <c r="P106" t="s">
        <v>2090</v>
      </c>
      <c r="Q106" t="s">
        <v>2089</v>
      </c>
      <c r="R106" t="s">
        <v>1731</v>
      </c>
      <c r="S106" t="s">
        <v>364</v>
      </c>
      <c r="T106">
        <v>2</v>
      </c>
      <c r="U106" t="s">
        <v>1816</v>
      </c>
      <c r="V106" s="17">
        <v>24</v>
      </c>
      <c r="W106" t="s">
        <v>1817</v>
      </c>
      <c r="X106" t="s">
        <v>1818</v>
      </c>
      <c r="Y106" t="s">
        <v>414</v>
      </c>
      <c r="Z106">
        <v>2000</v>
      </c>
      <c r="AA106" t="s">
        <v>1735</v>
      </c>
      <c r="AB106">
        <v>2541</v>
      </c>
      <c r="AC106" t="s">
        <v>1144</v>
      </c>
      <c r="AD106" s="17" t="s">
        <v>1586</v>
      </c>
      <c r="AE106" t="s">
        <v>1728</v>
      </c>
    </row>
    <row r="107" spans="1:31" hidden="1" x14ac:dyDescent="0.3">
      <c r="A107" t="str">
        <f t="shared" si="6"/>
        <v>525410230011</v>
      </c>
      <c r="B107" s="7">
        <v>5</v>
      </c>
      <c r="C107" s="7" t="str">
        <f t="shared" si="7"/>
        <v>254</v>
      </c>
      <c r="D107" s="7" t="str">
        <f t="shared" si="8"/>
        <v>1</v>
      </c>
      <c r="E107" s="7" t="str">
        <f t="shared" si="9"/>
        <v>0</v>
      </c>
      <c r="F107" s="7">
        <f t="shared" si="10"/>
        <v>23</v>
      </c>
      <c r="G107" s="7" t="str">
        <f t="shared" si="11"/>
        <v>00</v>
      </c>
      <c r="H107" s="7">
        <v>11</v>
      </c>
      <c r="I107" t="s">
        <v>1760</v>
      </c>
      <c r="J107" t="s">
        <v>878</v>
      </c>
      <c r="K107" t="s">
        <v>1742</v>
      </c>
      <c r="L107" t="s">
        <v>2086</v>
      </c>
      <c r="M107" t="s">
        <v>2096</v>
      </c>
      <c r="N107" t="s">
        <v>1743</v>
      </c>
      <c r="O107" t="s">
        <v>1722</v>
      </c>
      <c r="P107" t="s">
        <v>2090</v>
      </c>
      <c r="Q107" t="s">
        <v>2089</v>
      </c>
      <c r="R107" t="s">
        <v>1731</v>
      </c>
      <c r="S107" t="s">
        <v>364</v>
      </c>
      <c r="T107">
        <v>6</v>
      </c>
      <c r="U107" t="s">
        <v>1744</v>
      </c>
      <c r="V107" s="17">
        <v>23</v>
      </c>
      <c r="W107" t="s">
        <v>1745</v>
      </c>
      <c r="X107" t="s">
        <v>1746</v>
      </c>
      <c r="Y107" t="s">
        <v>388</v>
      </c>
      <c r="Z107">
        <v>2000</v>
      </c>
      <c r="AA107" t="s">
        <v>1735</v>
      </c>
      <c r="AB107">
        <v>2541</v>
      </c>
      <c r="AC107" t="s">
        <v>1144</v>
      </c>
      <c r="AD107" s="17" t="s">
        <v>1586</v>
      </c>
      <c r="AE107" t="s">
        <v>1728</v>
      </c>
    </row>
    <row r="108" spans="1:31" hidden="1" x14ac:dyDescent="0.3">
      <c r="A108" t="str">
        <f t="shared" si="6"/>
        <v>525610430011</v>
      </c>
      <c r="B108" s="7">
        <v>5</v>
      </c>
      <c r="C108" s="7" t="str">
        <f t="shared" si="7"/>
        <v>256</v>
      </c>
      <c r="D108" s="7" t="str">
        <f t="shared" si="8"/>
        <v>1</v>
      </c>
      <c r="E108" s="7" t="str">
        <f t="shared" si="9"/>
        <v>0</v>
      </c>
      <c r="F108" s="7">
        <f t="shared" si="10"/>
        <v>43</v>
      </c>
      <c r="G108" s="7" t="str">
        <f t="shared" si="11"/>
        <v>00</v>
      </c>
      <c r="H108" s="7">
        <v>11</v>
      </c>
      <c r="I108" t="s">
        <v>1760</v>
      </c>
      <c r="J108" t="s">
        <v>878</v>
      </c>
      <c r="K108" t="s">
        <v>1770</v>
      </c>
      <c r="L108" t="s">
        <v>2093</v>
      </c>
      <c r="M108" t="s">
        <v>2099</v>
      </c>
      <c r="N108" t="s">
        <v>1771</v>
      </c>
      <c r="O108" t="s">
        <v>1722</v>
      </c>
      <c r="P108" t="s">
        <v>2090</v>
      </c>
      <c r="Q108" t="s">
        <v>2089</v>
      </c>
      <c r="R108" t="s">
        <v>1764</v>
      </c>
      <c r="S108" t="s">
        <v>547</v>
      </c>
      <c r="T108">
        <v>6</v>
      </c>
      <c r="U108" t="s">
        <v>1744</v>
      </c>
      <c r="V108" s="17">
        <v>43</v>
      </c>
      <c r="W108" t="s">
        <v>1772</v>
      </c>
      <c r="X108" t="s">
        <v>1773</v>
      </c>
      <c r="Y108" t="s">
        <v>1774</v>
      </c>
      <c r="Z108">
        <v>2000</v>
      </c>
      <c r="AA108" t="s">
        <v>1735</v>
      </c>
      <c r="AB108" s="38">
        <v>2561</v>
      </c>
      <c r="AC108" s="38" t="s">
        <v>1999</v>
      </c>
      <c r="AD108" s="17" t="s">
        <v>1586</v>
      </c>
      <c r="AE108" s="38" t="s">
        <v>1728</v>
      </c>
    </row>
    <row r="109" spans="1:31" hidden="1" x14ac:dyDescent="0.3">
      <c r="A109" t="str">
        <f t="shared" si="6"/>
        <v>525910191411</v>
      </c>
      <c r="B109" s="7">
        <v>5</v>
      </c>
      <c r="C109" s="7" t="str">
        <f t="shared" si="7"/>
        <v>259</v>
      </c>
      <c r="D109" s="7" t="str">
        <f t="shared" si="8"/>
        <v>1</v>
      </c>
      <c r="E109" s="7" t="str">
        <f t="shared" si="9"/>
        <v>0</v>
      </c>
      <c r="F109" s="7">
        <f t="shared" si="10"/>
        <v>19</v>
      </c>
      <c r="G109" s="7">
        <f t="shared" si="11"/>
        <v>14</v>
      </c>
      <c r="H109" s="7">
        <v>11</v>
      </c>
      <c r="I109" t="s">
        <v>1760</v>
      </c>
      <c r="J109" t="s">
        <v>878</v>
      </c>
      <c r="K109" t="s">
        <v>1748</v>
      </c>
      <c r="L109" t="s">
        <v>2086</v>
      </c>
      <c r="M109" t="s">
        <v>2087</v>
      </c>
      <c r="N109" t="s">
        <v>1749</v>
      </c>
      <c r="O109" t="s">
        <v>1722</v>
      </c>
      <c r="P109" t="s">
        <v>2090</v>
      </c>
      <c r="Q109" t="s">
        <v>2089</v>
      </c>
      <c r="R109" t="s">
        <v>1895</v>
      </c>
      <c r="S109" t="s">
        <v>313</v>
      </c>
      <c r="T109">
        <v>6</v>
      </c>
      <c r="U109" t="s">
        <v>1744</v>
      </c>
      <c r="V109" s="17">
        <v>19</v>
      </c>
      <c r="W109" t="s">
        <v>1917</v>
      </c>
      <c r="X109" t="s">
        <v>1918</v>
      </c>
      <c r="Y109" t="s">
        <v>1919</v>
      </c>
      <c r="Z109">
        <v>2000</v>
      </c>
      <c r="AA109" t="s">
        <v>1735</v>
      </c>
      <c r="AB109">
        <v>2591</v>
      </c>
      <c r="AC109" t="s">
        <v>1920</v>
      </c>
      <c r="AD109" s="17">
        <v>14</v>
      </c>
      <c r="AE109" t="s">
        <v>1921</v>
      </c>
    </row>
    <row r="110" spans="1:31" hidden="1" x14ac:dyDescent="0.3">
      <c r="A110" t="str">
        <f t="shared" si="6"/>
        <v>526112100025</v>
      </c>
      <c r="B110" s="7">
        <v>5</v>
      </c>
      <c r="C110" s="7" t="str">
        <f t="shared" si="7"/>
        <v>261</v>
      </c>
      <c r="D110" s="7" t="str">
        <f t="shared" si="8"/>
        <v>1</v>
      </c>
      <c r="E110" s="7" t="str">
        <f t="shared" si="9"/>
        <v>2</v>
      </c>
      <c r="F110" s="7">
        <f t="shared" si="10"/>
        <v>10</v>
      </c>
      <c r="G110" s="7" t="str">
        <f t="shared" si="11"/>
        <v>00</v>
      </c>
      <c r="H110" s="7">
        <v>25</v>
      </c>
      <c r="I110" t="s">
        <v>1707</v>
      </c>
      <c r="J110" t="s">
        <v>1708</v>
      </c>
      <c r="K110" t="s">
        <v>1748</v>
      </c>
      <c r="L110" t="s">
        <v>2086</v>
      </c>
      <c r="M110" t="s">
        <v>2087</v>
      </c>
      <c r="N110" t="s">
        <v>1749</v>
      </c>
      <c r="O110" t="s">
        <v>1722</v>
      </c>
      <c r="P110" t="s">
        <v>2090</v>
      </c>
      <c r="Q110" t="s">
        <v>2089</v>
      </c>
      <c r="R110" t="s">
        <v>1755</v>
      </c>
      <c r="S110" t="s">
        <v>154</v>
      </c>
      <c r="T110">
        <v>1</v>
      </c>
      <c r="U110" t="s">
        <v>1732</v>
      </c>
      <c r="V110" s="17">
        <v>10</v>
      </c>
      <c r="W110" t="s">
        <v>1756</v>
      </c>
      <c r="X110" t="s">
        <v>1757</v>
      </c>
      <c r="Y110" t="s">
        <v>156</v>
      </c>
      <c r="Z110">
        <v>2000</v>
      </c>
      <c r="AA110" t="s">
        <v>1735</v>
      </c>
      <c r="AB110">
        <v>2611</v>
      </c>
      <c r="AC110" t="s">
        <v>1158</v>
      </c>
      <c r="AD110" s="17" t="s">
        <v>1586</v>
      </c>
      <c r="AE110" t="s">
        <v>1728</v>
      </c>
    </row>
    <row r="111" spans="1:31" hidden="1" x14ac:dyDescent="0.3">
      <c r="A111" t="str">
        <f t="shared" si="6"/>
        <v>526110090011</v>
      </c>
      <c r="B111" s="7">
        <v>5</v>
      </c>
      <c r="C111" s="7" t="str">
        <f t="shared" si="7"/>
        <v>261</v>
      </c>
      <c r="D111" s="7" t="str">
        <f t="shared" si="8"/>
        <v>1</v>
      </c>
      <c r="E111" s="7" t="str">
        <f t="shared" si="9"/>
        <v>0</v>
      </c>
      <c r="F111" s="7" t="str">
        <f t="shared" si="10"/>
        <v>09</v>
      </c>
      <c r="G111" s="7" t="str">
        <f t="shared" si="11"/>
        <v>00</v>
      </c>
      <c r="H111" s="7">
        <v>11</v>
      </c>
      <c r="I111" t="s">
        <v>1760</v>
      </c>
      <c r="J111" t="s">
        <v>878</v>
      </c>
      <c r="K111" t="s">
        <v>1748</v>
      </c>
      <c r="L111" t="s">
        <v>2086</v>
      </c>
      <c r="M111" t="s">
        <v>2087</v>
      </c>
      <c r="N111" t="s">
        <v>1749</v>
      </c>
      <c r="O111" t="s">
        <v>1722</v>
      </c>
      <c r="P111" t="s">
        <v>2090</v>
      </c>
      <c r="Q111" t="s">
        <v>2089</v>
      </c>
      <c r="R111" t="s">
        <v>1755</v>
      </c>
      <c r="S111" t="s">
        <v>154</v>
      </c>
      <c r="T111">
        <v>4</v>
      </c>
      <c r="U111" t="s">
        <v>1714</v>
      </c>
      <c r="V111" s="17" t="s">
        <v>1592</v>
      </c>
      <c r="W111" t="s">
        <v>1758</v>
      </c>
      <c r="X111" t="s">
        <v>1757</v>
      </c>
      <c r="Y111" t="s">
        <v>156</v>
      </c>
      <c r="Z111">
        <v>2000</v>
      </c>
      <c r="AA111" t="s">
        <v>1735</v>
      </c>
      <c r="AB111">
        <v>2611</v>
      </c>
      <c r="AC111" t="s">
        <v>1158</v>
      </c>
      <c r="AD111" s="17" t="s">
        <v>1586</v>
      </c>
      <c r="AE111" t="s">
        <v>1728</v>
      </c>
    </row>
    <row r="112" spans="1:31" hidden="1" x14ac:dyDescent="0.3">
      <c r="A112" t="str">
        <f t="shared" si="6"/>
        <v>526110110011</v>
      </c>
      <c r="B112" s="7">
        <v>5</v>
      </c>
      <c r="C112" s="7" t="str">
        <f t="shared" si="7"/>
        <v>261</v>
      </c>
      <c r="D112" s="7" t="str">
        <f t="shared" si="8"/>
        <v>1</v>
      </c>
      <c r="E112" s="7" t="str">
        <f t="shared" si="9"/>
        <v>0</v>
      </c>
      <c r="F112" s="7">
        <f t="shared" si="10"/>
        <v>11</v>
      </c>
      <c r="G112" s="7" t="str">
        <f t="shared" si="11"/>
        <v>00</v>
      </c>
      <c r="H112" s="7">
        <v>11</v>
      </c>
      <c r="I112" t="s">
        <v>1760</v>
      </c>
      <c r="J112" t="s">
        <v>878</v>
      </c>
      <c r="K112" t="s">
        <v>1748</v>
      </c>
      <c r="L112" t="s">
        <v>2086</v>
      </c>
      <c r="M112" t="s">
        <v>2087</v>
      </c>
      <c r="N112" t="s">
        <v>1749</v>
      </c>
      <c r="O112" t="s">
        <v>1722</v>
      </c>
      <c r="P112" t="s">
        <v>2090</v>
      </c>
      <c r="Q112" t="s">
        <v>2089</v>
      </c>
      <c r="R112" t="s">
        <v>1755</v>
      </c>
      <c r="S112" t="s">
        <v>154</v>
      </c>
      <c r="T112">
        <v>6</v>
      </c>
      <c r="U112" t="s">
        <v>1744</v>
      </c>
      <c r="V112" s="17">
        <v>11</v>
      </c>
      <c r="W112" t="s">
        <v>1894</v>
      </c>
      <c r="X112" t="s">
        <v>1757</v>
      </c>
      <c r="Y112" t="s">
        <v>156</v>
      </c>
      <c r="Z112">
        <v>2000</v>
      </c>
      <c r="AA112" t="s">
        <v>1735</v>
      </c>
      <c r="AB112">
        <v>2611</v>
      </c>
      <c r="AC112" t="s">
        <v>1158</v>
      </c>
      <c r="AD112" s="17" t="s">
        <v>1586</v>
      </c>
      <c r="AE112" t="s">
        <v>1728</v>
      </c>
    </row>
    <row r="113" spans="1:31" hidden="1" x14ac:dyDescent="0.3">
      <c r="A113" t="str">
        <f t="shared" si="6"/>
        <v>527110730011</v>
      </c>
      <c r="B113" s="7">
        <v>5</v>
      </c>
      <c r="C113" s="7" t="str">
        <f t="shared" si="7"/>
        <v>271</v>
      </c>
      <c r="D113" s="7" t="str">
        <f t="shared" si="8"/>
        <v>1</v>
      </c>
      <c r="E113" s="7" t="str">
        <f t="shared" si="9"/>
        <v>0</v>
      </c>
      <c r="F113" s="7">
        <f t="shared" si="10"/>
        <v>73</v>
      </c>
      <c r="G113" s="7" t="str">
        <f t="shared" si="11"/>
        <v>00</v>
      </c>
      <c r="H113" s="7">
        <v>11</v>
      </c>
      <c r="I113" t="s">
        <v>1760</v>
      </c>
      <c r="J113" t="s">
        <v>878</v>
      </c>
      <c r="K113" t="s">
        <v>1781</v>
      </c>
      <c r="L113" t="s">
        <v>2093</v>
      </c>
      <c r="M113" t="s">
        <v>2095</v>
      </c>
      <c r="N113" t="s">
        <v>1782</v>
      </c>
      <c r="O113" t="s">
        <v>1722</v>
      </c>
      <c r="P113" t="s">
        <v>2090</v>
      </c>
      <c r="Q113" t="s">
        <v>2089</v>
      </c>
      <c r="R113" t="s">
        <v>1731</v>
      </c>
      <c r="S113" t="s">
        <v>364</v>
      </c>
      <c r="T113">
        <v>6</v>
      </c>
      <c r="U113" t="s">
        <v>1744</v>
      </c>
      <c r="V113" s="17">
        <v>73</v>
      </c>
      <c r="W113" t="s">
        <v>1783</v>
      </c>
      <c r="X113" t="s">
        <v>2130</v>
      </c>
      <c r="Y113" t="s">
        <v>1785</v>
      </c>
      <c r="Z113">
        <v>2000</v>
      </c>
      <c r="AA113" t="s">
        <v>1735</v>
      </c>
      <c r="AB113">
        <v>2711</v>
      </c>
      <c r="AC113" t="s">
        <v>1164</v>
      </c>
      <c r="AD113" s="17" t="s">
        <v>1586</v>
      </c>
      <c r="AE113" t="s">
        <v>1728</v>
      </c>
    </row>
    <row r="114" spans="1:31" hidden="1" x14ac:dyDescent="0.3">
      <c r="A114" t="str">
        <f t="shared" si="6"/>
        <v>527110280011</v>
      </c>
      <c r="B114" s="7">
        <v>5</v>
      </c>
      <c r="C114" s="7" t="str">
        <f t="shared" si="7"/>
        <v>271</v>
      </c>
      <c r="D114" s="7" t="str">
        <f t="shared" si="8"/>
        <v>1</v>
      </c>
      <c r="E114" s="7" t="str">
        <f t="shared" si="9"/>
        <v>0</v>
      </c>
      <c r="F114" s="7">
        <f t="shared" si="10"/>
        <v>28</v>
      </c>
      <c r="G114" s="7" t="str">
        <f t="shared" si="11"/>
        <v>00</v>
      </c>
      <c r="H114" s="7">
        <v>11</v>
      </c>
      <c r="I114" t="s">
        <v>1760</v>
      </c>
      <c r="J114" t="s">
        <v>878</v>
      </c>
      <c r="K114" t="s">
        <v>1781</v>
      </c>
      <c r="L114" t="s">
        <v>2093</v>
      </c>
      <c r="M114" t="s">
        <v>2095</v>
      </c>
      <c r="N114" t="s">
        <v>1782</v>
      </c>
      <c r="O114" t="s">
        <v>1722</v>
      </c>
      <c r="P114" t="s">
        <v>2090</v>
      </c>
      <c r="Q114" t="s">
        <v>2089</v>
      </c>
      <c r="R114" t="s">
        <v>1724</v>
      </c>
      <c r="S114" t="s">
        <v>436</v>
      </c>
      <c r="T114">
        <v>6</v>
      </c>
      <c r="U114" t="s">
        <v>1744</v>
      </c>
      <c r="V114" s="17">
        <v>28</v>
      </c>
      <c r="W114" t="s">
        <v>1783</v>
      </c>
      <c r="X114" t="s">
        <v>1786</v>
      </c>
      <c r="Y114" t="s">
        <v>475</v>
      </c>
      <c r="Z114">
        <v>2000</v>
      </c>
      <c r="AA114" t="s">
        <v>1735</v>
      </c>
      <c r="AB114">
        <v>2711</v>
      </c>
      <c r="AC114" t="s">
        <v>1164</v>
      </c>
      <c r="AD114" s="17" t="s">
        <v>1586</v>
      </c>
      <c r="AE114" t="s">
        <v>1728</v>
      </c>
    </row>
    <row r="115" spans="1:31" hidden="1" x14ac:dyDescent="0.3">
      <c r="A115" t="str">
        <f t="shared" si="6"/>
        <v>527110240011</v>
      </c>
      <c r="B115" s="7">
        <v>5</v>
      </c>
      <c r="C115" s="7" t="str">
        <f t="shared" si="7"/>
        <v>271</v>
      </c>
      <c r="D115" s="7" t="str">
        <f t="shared" si="8"/>
        <v>1</v>
      </c>
      <c r="E115" s="7" t="str">
        <f t="shared" si="9"/>
        <v>0</v>
      </c>
      <c r="F115" s="7">
        <f t="shared" si="10"/>
        <v>24</v>
      </c>
      <c r="G115" s="7" t="str">
        <f t="shared" si="11"/>
        <v>00</v>
      </c>
      <c r="H115" s="7">
        <v>11</v>
      </c>
      <c r="I115" t="s">
        <v>1760</v>
      </c>
      <c r="J115" t="s">
        <v>878</v>
      </c>
      <c r="K115" t="s">
        <v>1814</v>
      </c>
      <c r="L115" t="s">
        <v>2093</v>
      </c>
      <c r="M115" t="s">
        <v>2094</v>
      </c>
      <c r="N115" t="s">
        <v>1815</v>
      </c>
      <c r="O115" t="s">
        <v>1722</v>
      </c>
      <c r="P115" t="s">
        <v>2090</v>
      </c>
      <c r="Q115" t="s">
        <v>2089</v>
      </c>
      <c r="R115" t="s">
        <v>1731</v>
      </c>
      <c r="S115" t="s">
        <v>364</v>
      </c>
      <c r="T115">
        <v>2</v>
      </c>
      <c r="U115" t="s">
        <v>1816</v>
      </c>
      <c r="V115" s="17">
        <v>24</v>
      </c>
      <c r="W115" t="s">
        <v>1817</v>
      </c>
      <c r="X115" t="s">
        <v>1818</v>
      </c>
      <c r="Y115" t="s">
        <v>414</v>
      </c>
      <c r="Z115">
        <v>2000</v>
      </c>
      <c r="AA115" t="s">
        <v>1735</v>
      </c>
      <c r="AB115">
        <v>2711</v>
      </c>
      <c r="AC115" t="s">
        <v>1164</v>
      </c>
      <c r="AD115" s="17" t="s">
        <v>1586</v>
      </c>
      <c r="AE115" t="s">
        <v>1728</v>
      </c>
    </row>
    <row r="116" spans="1:31" hidden="1" x14ac:dyDescent="0.3">
      <c r="A116" t="str">
        <f t="shared" si="6"/>
        <v>527110200011</v>
      </c>
      <c r="B116" s="7">
        <v>5</v>
      </c>
      <c r="C116" s="7" t="str">
        <f t="shared" si="7"/>
        <v>271</v>
      </c>
      <c r="D116" s="7" t="str">
        <f t="shared" si="8"/>
        <v>1</v>
      </c>
      <c r="E116" s="7" t="str">
        <f t="shared" si="9"/>
        <v>0</v>
      </c>
      <c r="F116" s="7">
        <f t="shared" si="10"/>
        <v>20</v>
      </c>
      <c r="G116" s="7" t="str">
        <f t="shared" si="11"/>
        <v>00</v>
      </c>
      <c r="H116" s="7">
        <v>11</v>
      </c>
      <c r="I116" t="s">
        <v>1760</v>
      </c>
      <c r="J116" t="s">
        <v>878</v>
      </c>
      <c r="K116" t="s">
        <v>1729</v>
      </c>
      <c r="L116" t="s">
        <v>2086</v>
      </c>
      <c r="M116" t="s">
        <v>2096</v>
      </c>
      <c r="N116" t="s">
        <v>1730</v>
      </c>
      <c r="O116" t="s">
        <v>1722</v>
      </c>
      <c r="P116" t="s">
        <v>2090</v>
      </c>
      <c r="Q116" t="s">
        <v>2089</v>
      </c>
      <c r="R116" t="s">
        <v>1731</v>
      </c>
      <c r="S116" t="s">
        <v>364</v>
      </c>
      <c r="T116">
        <v>1</v>
      </c>
      <c r="U116" t="s">
        <v>1732</v>
      </c>
      <c r="V116" s="17">
        <v>20</v>
      </c>
      <c r="W116" t="s">
        <v>1733</v>
      </c>
      <c r="X116" t="s">
        <v>1734</v>
      </c>
      <c r="Y116" t="s">
        <v>366</v>
      </c>
      <c r="Z116">
        <v>2000</v>
      </c>
      <c r="AA116" t="s">
        <v>1735</v>
      </c>
      <c r="AB116">
        <v>2711</v>
      </c>
      <c r="AC116" t="s">
        <v>1164</v>
      </c>
      <c r="AD116" s="17" t="s">
        <v>1586</v>
      </c>
      <c r="AE116" t="s">
        <v>1728</v>
      </c>
    </row>
    <row r="117" spans="1:31" hidden="1" x14ac:dyDescent="0.3">
      <c r="A117" t="str">
        <f t="shared" si="6"/>
        <v>527110230011</v>
      </c>
      <c r="B117" s="7">
        <v>5</v>
      </c>
      <c r="C117" s="7" t="str">
        <f t="shared" si="7"/>
        <v>271</v>
      </c>
      <c r="D117" s="7" t="str">
        <f t="shared" si="8"/>
        <v>1</v>
      </c>
      <c r="E117" s="7" t="str">
        <f t="shared" si="9"/>
        <v>0</v>
      </c>
      <c r="F117" s="7">
        <f t="shared" si="10"/>
        <v>23</v>
      </c>
      <c r="G117" s="7" t="str">
        <f t="shared" si="11"/>
        <v>00</v>
      </c>
      <c r="H117" s="7">
        <v>11</v>
      </c>
      <c r="I117" t="s">
        <v>1760</v>
      </c>
      <c r="J117" t="s">
        <v>878</v>
      </c>
      <c r="K117" t="s">
        <v>1742</v>
      </c>
      <c r="L117" t="s">
        <v>2086</v>
      </c>
      <c r="M117" t="s">
        <v>2096</v>
      </c>
      <c r="N117" t="s">
        <v>1743</v>
      </c>
      <c r="O117" t="s">
        <v>1722</v>
      </c>
      <c r="P117" t="s">
        <v>2090</v>
      </c>
      <c r="Q117" t="s">
        <v>2089</v>
      </c>
      <c r="R117" t="s">
        <v>1731</v>
      </c>
      <c r="S117" t="s">
        <v>364</v>
      </c>
      <c r="T117">
        <v>6</v>
      </c>
      <c r="U117" t="s">
        <v>1744</v>
      </c>
      <c r="V117" s="17">
        <v>23</v>
      </c>
      <c r="W117" t="s">
        <v>1745</v>
      </c>
      <c r="X117" t="s">
        <v>1746</v>
      </c>
      <c r="Y117" t="s">
        <v>388</v>
      </c>
      <c r="Z117">
        <v>2000</v>
      </c>
      <c r="AA117" t="s">
        <v>1735</v>
      </c>
      <c r="AB117">
        <v>2711</v>
      </c>
      <c r="AC117" t="s">
        <v>1164</v>
      </c>
      <c r="AD117" s="17" t="s">
        <v>1586</v>
      </c>
      <c r="AE117" t="s">
        <v>1728</v>
      </c>
    </row>
    <row r="118" spans="1:31" hidden="1" x14ac:dyDescent="0.3">
      <c r="A118" t="str">
        <f t="shared" si="6"/>
        <v>527110170011</v>
      </c>
      <c r="B118" s="7">
        <v>5</v>
      </c>
      <c r="C118" s="7" t="str">
        <f t="shared" si="7"/>
        <v>271</v>
      </c>
      <c r="D118" s="7" t="str">
        <f t="shared" si="8"/>
        <v>1</v>
      </c>
      <c r="E118" s="7" t="str">
        <f t="shared" si="9"/>
        <v>0</v>
      </c>
      <c r="F118" s="7">
        <f t="shared" si="10"/>
        <v>17</v>
      </c>
      <c r="G118" s="7" t="str">
        <f t="shared" si="11"/>
        <v>00</v>
      </c>
      <c r="H118" s="7">
        <v>11</v>
      </c>
      <c r="I118" t="s">
        <v>1760</v>
      </c>
      <c r="J118" t="s">
        <v>878</v>
      </c>
      <c r="K118" t="s">
        <v>1748</v>
      </c>
      <c r="L118" t="s">
        <v>2086</v>
      </c>
      <c r="M118" t="s">
        <v>2087</v>
      </c>
      <c r="N118" t="s">
        <v>1749</v>
      </c>
      <c r="O118" t="s">
        <v>1722</v>
      </c>
      <c r="P118" t="s">
        <v>2090</v>
      </c>
      <c r="Q118" t="s">
        <v>2089</v>
      </c>
      <c r="R118" t="s">
        <v>1895</v>
      </c>
      <c r="S118" t="s">
        <v>313</v>
      </c>
      <c r="T118">
        <v>4</v>
      </c>
      <c r="U118" t="s">
        <v>1714</v>
      </c>
      <c r="V118" s="17">
        <v>17</v>
      </c>
      <c r="W118" t="s">
        <v>1908</v>
      </c>
      <c r="X118" t="s">
        <v>1909</v>
      </c>
      <c r="Y118" t="s">
        <v>334</v>
      </c>
      <c r="Z118">
        <v>2000</v>
      </c>
      <c r="AA118" t="s">
        <v>1735</v>
      </c>
      <c r="AB118">
        <v>2711</v>
      </c>
      <c r="AC118" t="s">
        <v>1164</v>
      </c>
      <c r="AD118" s="17" t="s">
        <v>1586</v>
      </c>
      <c r="AE118" t="s">
        <v>1728</v>
      </c>
    </row>
    <row r="119" spans="1:31" hidden="1" x14ac:dyDescent="0.3">
      <c r="A119" t="str">
        <f t="shared" si="6"/>
        <v>527110190011</v>
      </c>
      <c r="B119" s="7">
        <v>5</v>
      </c>
      <c r="C119" s="7" t="str">
        <f t="shared" si="7"/>
        <v>271</v>
      </c>
      <c r="D119" s="7" t="str">
        <f t="shared" si="8"/>
        <v>1</v>
      </c>
      <c r="E119" s="7" t="str">
        <f t="shared" si="9"/>
        <v>0</v>
      </c>
      <c r="F119" s="7">
        <f t="shared" si="10"/>
        <v>19</v>
      </c>
      <c r="G119" s="7" t="str">
        <f t="shared" si="11"/>
        <v>00</v>
      </c>
      <c r="H119" s="7">
        <v>11</v>
      </c>
      <c r="I119" t="s">
        <v>1760</v>
      </c>
      <c r="J119" t="s">
        <v>878</v>
      </c>
      <c r="K119" t="s">
        <v>1748</v>
      </c>
      <c r="L119" t="s">
        <v>2086</v>
      </c>
      <c r="M119" t="s">
        <v>2087</v>
      </c>
      <c r="N119" t="s">
        <v>1749</v>
      </c>
      <c r="O119" t="s">
        <v>1722</v>
      </c>
      <c r="P119" t="s">
        <v>2090</v>
      </c>
      <c r="Q119" t="s">
        <v>2089</v>
      </c>
      <c r="R119" t="s">
        <v>1895</v>
      </c>
      <c r="S119" t="s">
        <v>313</v>
      </c>
      <c r="T119">
        <v>6</v>
      </c>
      <c r="U119" t="s">
        <v>1744</v>
      </c>
      <c r="V119" s="17">
        <v>19</v>
      </c>
      <c r="W119" t="s">
        <v>1917</v>
      </c>
      <c r="X119" t="s">
        <v>1918</v>
      </c>
      <c r="Y119" t="s">
        <v>1919</v>
      </c>
      <c r="Z119">
        <v>2000</v>
      </c>
      <c r="AA119" t="s">
        <v>1735</v>
      </c>
      <c r="AB119">
        <v>2711</v>
      </c>
      <c r="AC119" t="s">
        <v>1164</v>
      </c>
      <c r="AD119" s="17" t="s">
        <v>1586</v>
      </c>
      <c r="AE119" t="s">
        <v>1728</v>
      </c>
    </row>
    <row r="120" spans="1:31" hidden="1" x14ac:dyDescent="0.3">
      <c r="A120" t="str">
        <f t="shared" si="6"/>
        <v>527210300011</v>
      </c>
      <c r="B120" s="7">
        <v>5</v>
      </c>
      <c r="C120" s="7" t="str">
        <f t="shared" si="7"/>
        <v>272</v>
      </c>
      <c r="D120" s="7" t="str">
        <f t="shared" si="8"/>
        <v>1</v>
      </c>
      <c r="E120" s="7" t="str">
        <f t="shared" si="9"/>
        <v>0</v>
      </c>
      <c r="F120" s="7">
        <f t="shared" si="10"/>
        <v>30</v>
      </c>
      <c r="G120" s="7" t="str">
        <f t="shared" si="11"/>
        <v>00</v>
      </c>
      <c r="H120" s="7">
        <v>11</v>
      </c>
      <c r="I120" t="s">
        <v>1760</v>
      </c>
      <c r="J120" t="s">
        <v>878</v>
      </c>
      <c r="K120" t="s">
        <v>1781</v>
      </c>
      <c r="L120" t="s">
        <v>2093</v>
      </c>
      <c r="M120" t="s">
        <v>2095</v>
      </c>
      <c r="N120" t="s">
        <v>1782</v>
      </c>
      <c r="O120" t="s">
        <v>1787</v>
      </c>
      <c r="P120" t="s">
        <v>1788</v>
      </c>
      <c r="Q120" t="s">
        <v>2089</v>
      </c>
      <c r="R120" t="s">
        <v>1724</v>
      </c>
      <c r="S120" t="s">
        <v>436</v>
      </c>
      <c r="T120">
        <v>6</v>
      </c>
      <c r="U120" t="s">
        <v>1744</v>
      </c>
      <c r="V120" s="17">
        <v>30</v>
      </c>
      <c r="W120" t="s">
        <v>1789</v>
      </c>
      <c r="X120" t="s">
        <v>1790</v>
      </c>
      <c r="Y120" t="s">
        <v>489</v>
      </c>
      <c r="Z120">
        <v>2000</v>
      </c>
      <c r="AA120" t="s">
        <v>1735</v>
      </c>
      <c r="AB120" s="36">
        <v>2721</v>
      </c>
      <c r="AC120" s="36" t="s">
        <v>1791</v>
      </c>
      <c r="AD120" s="17" t="s">
        <v>1586</v>
      </c>
      <c r="AE120" s="36" t="s">
        <v>1728</v>
      </c>
    </row>
    <row r="121" spans="1:31" hidden="1" x14ac:dyDescent="0.3">
      <c r="A121" t="str">
        <f t="shared" si="6"/>
        <v>527210240011</v>
      </c>
      <c r="B121" s="7">
        <v>5</v>
      </c>
      <c r="C121" s="7" t="str">
        <f t="shared" si="7"/>
        <v>272</v>
      </c>
      <c r="D121" s="7" t="str">
        <f t="shared" si="8"/>
        <v>1</v>
      </c>
      <c r="E121" s="7" t="str">
        <f t="shared" si="9"/>
        <v>0</v>
      </c>
      <c r="F121" s="7">
        <f t="shared" si="10"/>
        <v>24</v>
      </c>
      <c r="G121" s="7" t="str">
        <f t="shared" si="11"/>
        <v>00</v>
      </c>
      <c r="H121" s="7">
        <v>11</v>
      </c>
      <c r="I121" t="s">
        <v>1760</v>
      </c>
      <c r="J121" t="s">
        <v>878</v>
      </c>
      <c r="K121" t="s">
        <v>1814</v>
      </c>
      <c r="L121" t="s">
        <v>2093</v>
      </c>
      <c r="M121" t="s">
        <v>2094</v>
      </c>
      <c r="N121" t="s">
        <v>1815</v>
      </c>
      <c r="O121" t="s">
        <v>1722</v>
      </c>
      <c r="P121" t="s">
        <v>2090</v>
      </c>
      <c r="Q121" t="s">
        <v>2089</v>
      </c>
      <c r="R121" t="s">
        <v>1731</v>
      </c>
      <c r="S121" t="s">
        <v>364</v>
      </c>
      <c r="T121">
        <v>2</v>
      </c>
      <c r="U121" t="s">
        <v>1816</v>
      </c>
      <c r="V121" s="17">
        <v>24</v>
      </c>
      <c r="W121" t="s">
        <v>1817</v>
      </c>
      <c r="X121" t="s">
        <v>1818</v>
      </c>
      <c r="Y121" t="s">
        <v>414</v>
      </c>
      <c r="Z121">
        <v>2000</v>
      </c>
      <c r="AA121" t="s">
        <v>1735</v>
      </c>
      <c r="AB121">
        <v>2721</v>
      </c>
      <c r="AC121" t="s">
        <v>1791</v>
      </c>
      <c r="AD121" s="17" t="s">
        <v>1586</v>
      </c>
      <c r="AE121" t="s">
        <v>1728</v>
      </c>
    </row>
    <row r="122" spans="1:31" hidden="1" x14ac:dyDescent="0.3">
      <c r="A122" t="str">
        <f t="shared" si="6"/>
        <v>527210270011</v>
      </c>
      <c r="B122" s="7">
        <v>5</v>
      </c>
      <c r="C122" s="7" t="str">
        <f t="shared" si="7"/>
        <v>272</v>
      </c>
      <c r="D122" s="7" t="str">
        <f t="shared" si="8"/>
        <v>1</v>
      </c>
      <c r="E122" s="7" t="str">
        <f t="shared" si="9"/>
        <v>0</v>
      </c>
      <c r="F122" s="7">
        <f t="shared" si="10"/>
        <v>27</v>
      </c>
      <c r="G122" s="7" t="str">
        <f t="shared" si="11"/>
        <v>00</v>
      </c>
      <c r="H122" s="7">
        <v>11</v>
      </c>
      <c r="I122" t="s">
        <v>1760</v>
      </c>
      <c r="J122" t="s">
        <v>878</v>
      </c>
      <c r="K122" t="s">
        <v>1720</v>
      </c>
      <c r="L122" t="s">
        <v>2093</v>
      </c>
      <c r="M122" t="s">
        <v>2095</v>
      </c>
      <c r="N122" t="s">
        <v>1721</v>
      </c>
      <c r="O122" t="s">
        <v>1722</v>
      </c>
      <c r="P122" t="s">
        <v>2090</v>
      </c>
      <c r="Q122" t="s">
        <v>2089</v>
      </c>
      <c r="R122" t="s">
        <v>1724</v>
      </c>
      <c r="S122" t="s">
        <v>436</v>
      </c>
      <c r="T122">
        <v>3</v>
      </c>
      <c r="U122" t="s">
        <v>1725</v>
      </c>
      <c r="V122" s="17">
        <v>27</v>
      </c>
      <c r="W122" t="s">
        <v>1726</v>
      </c>
      <c r="X122" t="s">
        <v>1727</v>
      </c>
      <c r="Y122" t="s">
        <v>468</v>
      </c>
      <c r="Z122">
        <v>2000</v>
      </c>
      <c r="AA122" t="s">
        <v>1735</v>
      </c>
      <c r="AB122">
        <v>2721</v>
      </c>
      <c r="AC122" t="s">
        <v>1791</v>
      </c>
      <c r="AD122" s="17" t="s">
        <v>1586</v>
      </c>
      <c r="AE122" t="s">
        <v>1728</v>
      </c>
    </row>
    <row r="123" spans="1:31" hidden="1" x14ac:dyDescent="0.3">
      <c r="A123" t="str">
        <f t="shared" si="6"/>
        <v>527210230011</v>
      </c>
      <c r="B123" s="7">
        <v>5</v>
      </c>
      <c r="C123" s="7" t="str">
        <f t="shared" si="7"/>
        <v>272</v>
      </c>
      <c r="D123" s="7" t="str">
        <f t="shared" si="8"/>
        <v>1</v>
      </c>
      <c r="E123" s="7" t="str">
        <f t="shared" si="9"/>
        <v>0</v>
      </c>
      <c r="F123" s="7">
        <f t="shared" si="10"/>
        <v>23</v>
      </c>
      <c r="G123" s="7" t="str">
        <f t="shared" si="11"/>
        <v>00</v>
      </c>
      <c r="H123" s="7">
        <v>11</v>
      </c>
      <c r="I123" t="s">
        <v>1760</v>
      </c>
      <c r="J123" t="s">
        <v>878</v>
      </c>
      <c r="K123" t="s">
        <v>1742</v>
      </c>
      <c r="L123" t="s">
        <v>2086</v>
      </c>
      <c r="M123" t="s">
        <v>2096</v>
      </c>
      <c r="N123" t="s">
        <v>1743</v>
      </c>
      <c r="O123" t="s">
        <v>1722</v>
      </c>
      <c r="P123" t="s">
        <v>2090</v>
      </c>
      <c r="Q123" t="s">
        <v>2089</v>
      </c>
      <c r="R123" t="s">
        <v>1731</v>
      </c>
      <c r="S123" t="s">
        <v>364</v>
      </c>
      <c r="T123">
        <v>6</v>
      </c>
      <c r="U123" t="s">
        <v>1744</v>
      </c>
      <c r="V123" s="17">
        <v>23</v>
      </c>
      <c r="W123" t="s">
        <v>1745</v>
      </c>
      <c r="X123" t="s">
        <v>1746</v>
      </c>
      <c r="Y123" t="s">
        <v>388</v>
      </c>
      <c r="Z123">
        <v>2000</v>
      </c>
      <c r="AA123" t="s">
        <v>1735</v>
      </c>
      <c r="AB123">
        <v>2721</v>
      </c>
      <c r="AC123" t="s">
        <v>1791</v>
      </c>
      <c r="AD123" s="17" t="s">
        <v>1586</v>
      </c>
      <c r="AE123" t="s">
        <v>1728</v>
      </c>
    </row>
    <row r="124" spans="1:31" hidden="1" x14ac:dyDescent="0.3">
      <c r="A124" t="str">
        <f t="shared" si="6"/>
        <v>527210060011</v>
      </c>
      <c r="B124" s="7">
        <v>5</v>
      </c>
      <c r="C124" s="7" t="str">
        <f t="shared" si="7"/>
        <v>272</v>
      </c>
      <c r="D124" s="7" t="str">
        <f t="shared" si="8"/>
        <v>1</v>
      </c>
      <c r="E124" s="7" t="str">
        <f t="shared" si="9"/>
        <v>0</v>
      </c>
      <c r="F124" s="7" t="str">
        <f t="shared" si="10"/>
        <v>06</v>
      </c>
      <c r="G124" s="7" t="str">
        <f t="shared" si="11"/>
        <v>00</v>
      </c>
      <c r="H124" s="7">
        <v>11</v>
      </c>
      <c r="I124" t="s">
        <v>1760</v>
      </c>
      <c r="J124" t="s">
        <v>878</v>
      </c>
      <c r="K124" t="s">
        <v>1748</v>
      </c>
      <c r="L124" t="s">
        <v>2086</v>
      </c>
      <c r="M124" t="s">
        <v>2087</v>
      </c>
      <c r="N124" t="s">
        <v>1749</v>
      </c>
      <c r="O124" t="s">
        <v>1722</v>
      </c>
      <c r="P124" t="s">
        <v>2090</v>
      </c>
      <c r="Q124" t="s">
        <v>2089</v>
      </c>
      <c r="R124" t="s">
        <v>1750</v>
      </c>
      <c r="S124" t="s">
        <v>61</v>
      </c>
      <c r="T124">
        <v>4</v>
      </c>
      <c r="U124" t="s">
        <v>1714</v>
      </c>
      <c r="V124" s="17" t="s">
        <v>1589</v>
      </c>
      <c r="W124" t="s">
        <v>1871</v>
      </c>
      <c r="X124" t="s">
        <v>1872</v>
      </c>
      <c r="Y124" t="s">
        <v>1873</v>
      </c>
      <c r="Z124">
        <v>2000</v>
      </c>
      <c r="AA124" t="s">
        <v>1735</v>
      </c>
      <c r="AB124">
        <v>2721</v>
      </c>
      <c r="AC124" t="s">
        <v>1791</v>
      </c>
      <c r="AD124" s="17" t="s">
        <v>1586</v>
      </c>
      <c r="AE124" t="s">
        <v>1728</v>
      </c>
    </row>
    <row r="125" spans="1:31" hidden="1" x14ac:dyDescent="0.3">
      <c r="A125" t="str">
        <f t="shared" si="6"/>
        <v>527210250011</v>
      </c>
      <c r="B125" s="7">
        <v>5</v>
      </c>
      <c r="C125" s="7" t="str">
        <f t="shared" si="7"/>
        <v>272</v>
      </c>
      <c r="D125" s="7" t="str">
        <f t="shared" si="8"/>
        <v>1</v>
      </c>
      <c r="E125" s="7" t="str">
        <f t="shared" si="9"/>
        <v>0</v>
      </c>
      <c r="F125" s="7">
        <f t="shared" si="10"/>
        <v>25</v>
      </c>
      <c r="G125" s="7" t="str">
        <f t="shared" si="11"/>
        <v>00</v>
      </c>
      <c r="H125" s="7">
        <v>11</v>
      </c>
      <c r="I125" t="s">
        <v>1760</v>
      </c>
      <c r="J125" t="s">
        <v>878</v>
      </c>
      <c r="K125" t="s">
        <v>1748</v>
      </c>
      <c r="L125" t="s">
        <v>2086</v>
      </c>
      <c r="M125" t="s">
        <v>2087</v>
      </c>
      <c r="N125" t="s">
        <v>1749</v>
      </c>
      <c r="O125" t="s">
        <v>1722</v>
      </c>
      <c r="P125" t="s">
        <v>2090</v>
      </c>
      <c r="Q125" t="s">
        <v>2089</v>
      </c>
      <c r="R125" t="s">
        <v>1724</v>
      </c>
      <c r="S125" t="s">
        <v>436</v>
      </c>
      <c r="T125">
        <v>2</v>
      </c>
      <c r="U125" t="s">
        <v>1816</v>
      </c>
      <c r="V125" s="17">
        <v>25</v>
      </c>
      <c r="W125" t="s">
        <v>1925</v>
      </c>
      <c r="X125" t="s">
        <v>1926</v>
      </c>
      <c r="Y125" t="s">
        <v>438</v>
      </c>
      <c r="Z125">
        <v>2000</v>
      </c>
      <c r="AA125" t="s">
        <v>1735</v>
      </c>
      <c r="AB125">
        <v>2721</v>
      </c>
      <c r="AC125" t="s">
        <v>1791</v>
      </c>
      <c r="AD125" s="17" t="s">
        <v>1586</v>
      </c>
      <c r="AE125" t="s">
        <v>1728</v>
      </c>
    </row>
    <row r="126" spans="1:31" hidden="1" x14ac:dyDescent="0.3">
      <c r="A126" t="str">
        <f t="shared" si="6"/>
        <v>527210290011</v>
      </c>
      <c r="B126" s="7">
        <v>5</v>
      </c>
      <c r="C126" s="7" t="str">
        <f t="shared" si="7"/>
        <v>272</v>
      </c>
      <c r="D126" s="7" t="str">
        <f t="shared" si="8"/>
        <v>1</v>
      </c>
      <c r="E126" s="7" t="str">
        <f t="shared" si="9"/>
        <v>0</v>
      </c>
      <c r="F126" s="7">
        <f t="shared" si="10"/>
        <v>29</v>
      </c>
      <c r="G126" s="7" t="str">
        <f t="shared" si="11"/>
        <v>00</v>
      </c>
      <c r="H126" s="7">
        <v>11</v>
      </c>
      <c r="I126" t="s">
        <v>1760</v>
      </c>
      <c r="J126" t="s">
        <v>878</v>
      </c>
      <c r="K126" t="s">
        <v>1748</v>
      </c>
      <c r="L126" t="s">
        <v>2086</v>
      </c>
      <c r="M126" t="s">
        <v>2087</v>
      </c>
      <c r="N126" t="s">
        <v>1749</v>
      </c>
      <c r="O126" t="s">
        <v>1722</v>
      </c>
      <c r="P126" t="s">
        <v>2090</v>
      </c>
      <c r="Q126" t="s">
        <v>2089</v>
      </c>
      <c r="R126" t="s">
        <v>1724</v>
      </c>
      <c r="S126" t="s">
        <v>436</v>
      </c>
      <c r="T126">
        <v>2</v>
      </c>
      <c r="U126" t="s">
        <v>1816</v>
      </c>
      <c r="V126" s="17">
        <v>29</v>
      </c>
      <c r="W126" t="s">
        <v>1928</v>
      </c>
      <c r="X126" t="s">
        <v>1929</v>
      </c>
      <c r="Y126" t="s">
        <v>478</v>
      </c>
      <c r="Z126">
        <v>2000</v>
      </c>
      <c r="AA126" t="s">
        <v>1735</v>
      </c>
      <c r="AB126">
        <v>2721</v>
      </c>
      <c r="AC126" t="s">
        <v>1791</v>
      </c>
      <c r="AD126" s="17" t="s">
        <v>1586</v>
      </c>
      <c r="AE126" t="s">
        <v>1728</v>
      </c>
    </row>
    <row r="127" spans="1:31" hidden="1" x14ac:dyDescent="0.3">
      <c r="A127" t="str">
        <f t="shared" si="6"/>
        <v>527210590011</v>
      </c>
      <c r="B127" s="7">
        <v>5</v>
      </c>
      <c r="C127" s="7" t="str">
        <f t="shared" si="7"/>
        <v>272</v>
      </c>
      <c r="D127" s="7" t="str">
        <f t="shared" si="8"/>
        <v>1</v>
      </c>
      <c r="E127" s="7" t="str">
        <f t="shared" si="9"/>
        <v>0</v>
      </c>
      <c r="F127" s="7">
        <f t="shared" si="10"/>
        <v>59</v>
      </c>
      <c r="G127" s="7" t="str">
        <f t="shared" si="11"/>
        <v>00</v>
      </c>
      <c r="H127" s="7">
        <v>11</v>
      </c>
      <c r="I127" t="s">
        <v>1760</v>
      </c>
      <c r="J127" t="s">
        <v>878</v>
      </c>
      <c r="K127" t="s">
        <v>1980</v>
      </c>
      <c r="L127" t="s">
        <v>2091</v>
      </c>
      <c r="M127" t="s">
        <v>2098</v>
      </c>
      <c r="N127" t="s">
        <v>1981</v>
      </c>
      <c r="O127" t="s">
        <v>1722</v>
      </c>
      <c r="P127" t="s">
        <v>2090</v>
      </c>
      <c r="Q127" t="s">
        <v>2089</v>
      </c>
      <c r="R127" t="s">
        <v>1838</v>
      </c>
      <c r="S127" t="s">
        <v>608</v>
      </c>
      <c r="T127">
        <v>5</v>
      </c>
      <c r="U127" t="s">
        <v>1839</v>
      </c>
      <c r="V127" s="17">
        <v>59</v>
      </c>
      <c r="W127" t="s">
        <v>1988</v>
      </c>
      <c r="X127" t="s">
        <v>1983</v>
      </c>
      <c r="Y127" t="s">
        <v>618</v>
      </c>
      <c r="Z127">
        <v>2000</v>
      </c>
      <c r="AA127" t="s">
        <v>1735</v>
      </c>
      <c r="AB127">
        <v>2721</v>
      </c>
      <c r="AC127" t="s">
        <v>1791</v>
      </c>
      <c r="AD127" s="17" t="s">
        <v>1586</v>
      </c>
      <c r="AE127" t="s">
        <v>1728</v>
      </c>
    </row>
    <row r="128" spans="1:31" hidden="1" x14ac:dyDescent="0.3">
      <c r="A128" t="str">
        <f t="shared" si="6"/>
        <v>527210430011</v>
      </c>
      <c r="B128" s="7">
        <v>5</v>
      </c>
      <c r="C128" s="7" t="str">
        <f t="shared" si="7"/>
        <v>272</v>
      </c>
      <c r="D128" s="7" t="str">
        <f t="shared" si="8"/>
        <v>1</v>
      </c>
      <c r="E128" s="7" t="str">
        <f t="shared" si="9"/>
        <v>0</v>
      </c>
      <c r="F128" s="7">
        <f t="shared" si="10"/>
        <v>43</v>
      </c>
      <c r="G128" s="7" t="str">
        <f t="shared" si="11"/>
        <v>00</v>
      </c>
      <c r="H128" s="7">
        <v>11</v>
      </c>
      <c r="I128" t="s">
        <v>1760</v>
      </c>
      <c r="J128" t="s">
        <v>878</v>
      </c>
      <c r="K128" t="s">
        <v>1770</v>
      </c>
      <c r="L128" t="s">
        <v>2093</v>
      </c>
      <c r="M128" t="s">
        <v>2099</v>
      </c>
      <c r="N128" t="s">
        <v>1771</v>
      </c>
      <c r="O128" t="s">
        <v>1722</v>
      </c>
      <c r="P128" t="s">
        <v>2090</v>
      </c>
      <c r="Q128" t="s">
        <v>2089</v>
      </c>
      <c r="R128" t="s">
        <v>1764</v>
      </c>
      <c r="S128" t="s">
        <v>547</v>
      </c>
      <c r="T128">
        <v>6</v>
      </c>
      <c r="U128" t="s">
        <v>1744</v>
      </c>
      <c r="V128" s="17">
        <v>43</v>
      </c>
      <c r="W128" t="s">
        <v>1772</v>
      </c>
      <c r="X128" t="s">
        <v>1773</v>
      </c>
      <c r="Y128" t="s">
        <v>1774</v>
      </c>
      <c r="Z128">
        <v>2000</v>
      </c>
      <c r="AA128" t="s">
        <v>1735</v>
      </c>
      <c r="AB128" s="37">
        <v>2721</v>
      </c>
      <c r="AC128" s="37" t="s">
        <v>1791</v>
      </c>
      <c r="AD128" s="17" t="s">
        <v>1586</v>
      </c>
      <c r="AE128" s="37" t="s">
        <v>1728</v>
      </c>
    </row>
    <row r="129" spans="1:31" hidden="1" x14ac:dyDescent="0.3">
      <c r="A129" t="str">
        <f t="shared" si="6"/>
        <v>527210260011</v>
      </c>
      <c r="B129" s="7">
        <v>5</v>
      </c>
      <c r="C129" s="7" t="str">
        <f t="shared" si="7"/>
        <v>272</v>
      </c>
      <c r="D129" s="7" t="str">
        <f t="shared" si="8"/>
        <v>1</v>
      </c>
      <c r="E129" s="7" t="str">
        <f t="shared" si="9"/>
        <v>0</v>
      </c>
      <c r="F129" s="7">
        <f t="shared" si="10"/>
        <v>26</v>
      </c>
      <c r="G129" s="7" t="str">
        <f t="shared" si="11"/>
        <v>00</v>
      </c>
      <c r="H129" s="7">
        <v>11</v>
      </c>
      <c r="I129" t="s">
        <v>1760</v>
      </c>
      <c r="J129" t="s">
        <v>878</v>
      </c>
      <c r="K129" t="s">
        <v>1776</v>
      </c>
      <c r="L129" t="s">
        <v>2093</v>
      </c>
      <c r="M129" t="s">
        <v>2099</v>
      </c>
      <c r="N129" t="s">
        <v>1777</v>
      </c>
      <c r="O129" t="s">
        <v>1722</v>
      </c>
      <c r="P129" t="s">
        <v>2090</v>
      </c>
      <c r="Q129" t="s">
        <v>2089</v>
      </c>
      <c r="R129" t="s">
        <v>1724</v>
      </c>
      <c r="S129" t="s">
        <v>436</v>
      </c>
      <c r="T129">
        <v>3</v>
      </c>
      <c r="U129" t="s">
        <v>1725</v>
      </c>
      <c r="V129" s="17">
        <v>26</v>
      </c>
      <c r="W129" t="s">
        <v>1778</v>
      </c>
      <c r="X129" t="s">
        <v>1779</v>
      </c>
      <c r="Y129" t="s">
        <v>456</v>
      </c>
      <c r="Z129">
        <v>2000</v>
      </c>
      <c r="AA129" t="s">
        <v>1735</v>
      </c>
      <c r="AB129">
        <v>2721</v>
      </c>
      <c r="AC129" t="s">
        <v>1791</v>
      </c>
      <c r="AD129" s="17" t="s">
        <v>1586</v>
      </c>
      <c r="AE129" t="s">
        <v>1728</v>
      </c>
    </row>
    <row r="130" spans="1:31" hidden="1" x14ac:dyDescent="0.3">
      <c r="A130" t="str">
        <f t="shared" si="6"/>
        <v>528210210011</v>
      </c>
      <c r="B130" s="7">
        <v>5</v>
      </c>
      <c r="C130" s="7" t="str">
        <f t="shared" si="7"/>
        <v>282</v>
      </c>
      <c r="D130" s="7" t="str">
        <f t="shared" si="8"/>
        <v>1</v>
      </c>
      <c r="E130" s="7" t="str">
        <f t="shared" si="9"/>
        <v>0</v>
      </c>
      <c r="F130" s="7">
        <f t="shared" si="10"/>
        <v>21</v>
      </c>
      <c r="G130" s="7" t="str">
        <f t="shared" si="11"/>
        <v>00</v>
      </c>
      <c r="H130" s="7">
        <v>11</v>
      </c>
      <c r="I130" t="s">
        <v>1760</v>
      </c>
      <c r="J130" t="s">
        <v>878</v>
      </c>
      <c r="K130" t="s">
        <v>1729</v>
      </c>
      <c r="L130" t="s">
        <v>2086</v>
      </c>
      <c r="M130" t="s">
        <v>2096</v>
      </c>
      <c r="N130" t="s">
        <v>1730</v>
      </c>
      <c r="O130" t="s">
        <v>1722</v>
      </c>
      <c r="P130" t="s">
        <v>2090</v>
      </c>
      <c r="Q130" t="s">
        <v>2089</v>
      </c>
      <c r="R130" t="s">
        <v>1731</v>
      </c>
      <c r="S130" t="s">
        <v>364</v>
      </c>
      <c r="T130">
        <v>1</v>
      </c>
      <c r="U130" t="s">
        <v>1732</v>
      </c>
      <c r="V130" s="17">
        <v>21</v>
      </c>
      <c r="W130" t="s">
        <v>1738</v>
      </c>
      <c r="X130" t="s">
        <v>1734</v>
      </c>
      <c r="Y130" t="s">
        <v>366</v>
      </c>
      <c r="Z130">
        <v>2000</v>
      </c>
      <c r="AA130" t="s">
        <v>1735</v>
      </c>
      <c r="AB130">
        <v>2821</v>
      </c>
      <c r="AC130" t="s">
        <v>1173</v>
      </c>
      <c r="AD130" s="17" t="s">
        <v>1586</v>
      </c>
      <c r="AE130" t="s">
        <v>1728</v>
      </c>
    </row>
    <row r="131" spans="1:31" hidden="1" x14ac:dyDescent="0.3">
      <c r="A131" t="str">
        <f t="shared" ref="A131:A194" si="12">CONCATENATE(B131,C131,D131,E131,F131,G131,H131)</f>
        <v>528312200025</v>
      </c>
      <c r="B131" s="7">
        <v>5</v>
      </c>
      <c r="C131" s="7" t="str">
        <f t="shared" ref="C131:C194" si="13">LEFT(AB131,3)</f>
        <v>283</v>
      </c>
      <c r="D131" s="7" t="str">
        <f t="shared" ref="D131:D194" si="14">RIGHT(AB131,1)</f>
        <v>1</v>
      </c>
      <c r="E131" s="7" t="str">
        <f t="shared" ref="E131:E194" si="15">MID(I131,6,1)</f>
        <v>2</v>
      </c>
      <c r="F131" s="7">
        <f t="shared" ref="F131:F194" si="16">V131</f>
        <v>20</v>
      </c>
      <c r="G131" s="7" t="str">
        <f t="shared" ref="G131:G194" si="17">AD131</f>
        <v>00</v>
      </c>
      <c r="H131" s="7">
        <v>25</v>
      </c>
      <c r="I131" t="s">
        <v>1707</v>
      </c>
      <c r="J131" t="s">
        <v>1708</v>
      </c>
      <c r="K131" t="s">
        <v>1729</v>
      </c>
      <c r="L131" t="s">
        <v>2086</v>
      </c>
      <c r="M131" t="s">
        <v>2096</v>
      </c>
      <c r="N131" t="s">
        <v>1730</v>
      </c>
      <c r="O131" t="s">
        <v>1722</v>
      </c>
      <c r="P131" t="s">
        <v>2090</v>
      </c>
      <c r="Q131" t="s">
        <v>2089</v>
      </c>
      <c r="R131" t="s">
        <v>1731</v>
      </c>
      <c r="S131" t="s">
        <v>364</v>
      </c>
      <c r="T131">
        <v>1</v>
      </c>
      <c r="U131" t="s">
        <v>1732</v>
      </c>
      <c r="V131" s="17">
        <v>20</v>
      </c>
      <c r="W131" t="s">
        <v>1733</v>
      </c>
      <c r="X131" t="s">
        <v>1734</v>
      </c>
      <c r="Y131" t="s">
        <v>366</v>
      </c>
      <c r="Z131">
        <v>2000</v>
      </c>
      <c r="AA131" t="s">
        <v>1735</v>
      </c>
      <c r="AB131">
        <v>2831</v>
      </c>
      <c r="AC131" t="s">
        <v>1736</v>
      </c>
      <c r="AD131" s="17" t="s">
        <v>1586</v>
      </c>
      <c r="AE131" t="s">
        <v>1728</v>
      </c>
    </row>
    <row r="132" spans="1:31" hidden="1" x14ac:dyDescent="0.3">
      <c r="A132" t="str">
        <f t="shared" si="12"/>
        <v>529110300011</v>
      </c>
      <c r="B132" s="7">
        <v>5</v>
      </c>
      <c r="C132" s="7" t="str">
        <f t="shared" si="13"/>
        <v>291</v>
      </c>
      <c r="D132" s="7" t="str">
        <f t="shared" si="14"/>
        <v>1</v>
      </c>
      <c r="E132" s="7" t="str">
        <f t="shared" si="15"/>
        <v>0</v>
      </c>
      <c r="F132" s="7">
        <f t="shared" si="16"/>
        <v>30</v>
      </c>
      <c r="G132" s="7" t="str">
        <f t="shared" si="17"/>
        <v>00</v>
      </c>
      <c r="H132" s="7">
        <v>11</v>
      </c>
      <c r="I132" t="s">
        <v>1760</v>
      </c>
      <c r="J132" t="s">
        <v>878</v>
      </c>
      <c r="K132" t="s">
        <v>1781</v>
      </c>
      <c r="L132" t="s">
        <v>2093</v>
      </c>
      <c r="M132" t="s">
        <v>2095</v>
      </c>
      <c r="N132" t="s">
        <v>1782</v>
      </c>
      <c r="O132" t="s">
        <v>1787</v>
      </c>
      <c r="P132" t="s">
        <v>1788</v>
      </c>
      <c r="Q132" t="s">
        <v>2089</v>
      </c>
      <c r="R132" t="s">
        <v>1724</v>
      </c>
      <c r="S132" t="s">
        <v>436</v>
      </c>
      <c r="T132">
        <v>6</v>
      </c>
      <c r="U132" t="s">
        <v>1744</v>
      </c>
      <c r="V132" s="17">
        <v>30</v>
      </c>
      <c r="W132" t="s">
        <v>1789</v>
      </c>
      <c r="X132" t="s">
        <v>1790</v>
      </c>
      <c r="Y132" t="s">
        <v>489</v>
      </c>
      <c r="Z132">
        <v>2000</v>
      </c>
      <c r="AA132" t="s">
        <v>1735</v>
      </c>
      <c r="AB132" s="36">
        <v>2911</v>
      </c>
      <c r="AC132" s="36" t="s">
        <v>1183</v>
      </c>
      <c r="AD132" s="17" t="s">
        <v>1586</v>
      </c>
      <c r="AE132" s="36" t="s">
        <v>1728</v>
      </c>
    </row>
    <row r="133" spans="1:31" hidden="1" x14ac:dyDescent="0.3">
      <c r="A133" t="str">
        <f t="shared" si="12"/>
        <v>529110270011</v>
      </c>
      <c r="B133" s="7">
        <v>5</v>
      </c>
      <c r="C133" s="7" t="str">
        <f t="shared" si="13"/>
        <v>291</v>
      </c>
      <c r="D133" s="7" t="str">
        <f t="shared" si="14"/>
        <v>1</v>
      </c>
      <c r="E133" s="7" t="str">
        <f t="shared" si="15"/>
        <v>0</v>
      </c>
      <c r="F133" s="7">
        <f t="shared" si="16"/>
        <v>27</v>
      </c>
      <c r="G133" s="7" t="str">
        <f t="shared" si="17"/>
        <v>00</v>
      </c>
      <c r="H133" s="7">
        <v>11</v>
      </c>
      <c r="I133" t="s">
        <v>1760</v>
      </c>
      <c r="J133" t="s">
        <v>878</v>
      </c>
      <c r="K133" t="s">
        <v>1720</v>
      </c>
      <c r="L133" t="s">
        <v>2093</v>
      </c>
      <c r="M133" t="s">
        <v>2095</v>
      </c>
      <c r="N133" t="s">
        <v>1721</v>
      </c>
      <c r="O133" t="s">
        <v>1722</v>
      </c>
      <c r="P133" t="s">
        <v>2090</v>
      </c>
      <c r="Q133" t="s">
        <v>2089</v>
      </c>
      <c r="R133" t="s">
        <v>1724</v>
      </c>
      <c r="S133" t="s">
        <v>436</v>
      </c>
      <c r="T133">
        <v>3</v>
      </c>
      <c r="U133" t="s">
        <v>1725</v>
      </c>
      <c r="V133" s="17">
        <v>27</v>
      </c>
      <c r="W133" t="s">
        <v>1726</v>
      </c>
      <c r="X133" t="s">
        <v>1727</v>
      </c>
      <c r="Y133" t="s">
        <v>468</v>
      </c>
      <c r="Z133">
        <v>2000</v>
      </c>
      <c r="AA133" t="s">
        <v>1735</v>
      </c>
      <c r="AB133">
        <v>2911</v>
      </c>
      <c r="AC133" t="s">
        <v>1183</v>
      </c>
      <c r="AD133" s="17" t="s">
        <v>1586</v>
      </c>
      <c r="AE133" t="s">
        <v>1728</v>
      </c>
    </row>
    <row r="134" spans="1:31" hidden="1" x14ac:dyDescent="0.3">
      <c r="A134" t="str">
        <f t="shared" si="12"/>
        <v>529110230011</v>
      </c>
      <c r="B134" s="7">
        <v>5</v>
      </c>
      <c r="C134" s="7" t="str">
        <f t="shared" si="13"/>
        <v>291</v>
      </c>
      <c r="D134" s="7" t="str">
        <f t="shared" si="14"/>
        <v>1</v>
      </c>
      <c r="E134" s="7" t="str">
        <f t="shared" si="15"/>
        <v>0</v>
      </c>
      <c r="F134" s="7">
        <f t="shared" si="16"/>
        <v>23</v>
      </c>
      <c r="G134" s="7" t="str">
        <f t="shared" si="17"/>
        <v>00</v>
      </c>
      <c r="H134" s="7">
        <v>11</v>
      </c>
      <c r="I134" t="s">
        <v>1760</v>
      </c>
      <c r="J134" t="s">
        <v>878</v>
      </c>
      <c r="K134" t="s">
        <v>1742</v>
      </c>
      <c r="L134" t="s">
        <v>2086</v>
      </c>
      <c r="M134" t="s">
        <v>2096</v>
      </c>
      <c r="N134" t="s">
        <v>1743</v>
      </c>
      <c r="O134" t="s">
        <v>1722</v>
      </c>
      <c r="P134" t="s">
        <v>2090</v>
      </c>
      <c r="Q134" t="s">
        <v>2089</v>
      </c>
      <c r="R134" t="s">
        <v>1731</v>
      </c>
      <c r="S134" t="s">
        <v>364</v>
      </c>
      <c r="T134">
        <v>6</v>
      </c>
      <c r="U134" t="s">
        <v>1744</v>
      </c>
      <c r="V134" s="17">
        <v>23</v>
      </c>
      <c r="W134" t="s">
        <v>1745</v>
      </c>
      <c r="X134" t="s">
        <v>1746</v>
      </c>
      <c r="Y134" t="s">
        <v>388</v>
      </c>
      <c r="Z134">
        <v>2000</v>
      </c>
      <c r="AA134" t="s">
        <v>1735</v>
      </c>
      <c r="AB134">
        <v>2911</v>
      </c>
      <c r="AC134" t="s">
        <v>1183</v>
      </c>
      <c r="AD134" s="17" t="s">
        <v>1586</v>
      </c>
      <c r="AE134" t="s">
        <v>1728</v>
      </c>
    </row>
    <row r="135" spans="1:31" hidden="1" x14ac:dyDescent="0.3">
      <c r="A135" t="str">
        <f t="shared" si="12"/>
        <v>529110060011</v>
      </c>
      <c r="B135" s="7">
        <v>5</v>
      </c>
      <c r="C135" s="7" t="str">
        <f t="shared" si="13"/>
        <v>291</v>
      </c>
      <c r="D135" s="7" t="str">
        <f t="shared" si="14"/>
        <v>1</v>
      </c>
      <c r="E135" s="7" t="str">
        <f t="shared" si="15"/>
        <v>0</v>
      </c>
      <c r="F135" s="7" t="str">
        <f t="shared" si="16"/>
        <v>06</v>
      </c>
      <c r="G135" s="7" t="str">
        <f t="shared" si="17"/>
        <v>00</v>
      </c>
      <c r="H135" s="7">
        <v>11</v>
      </c>
      <c r="I135" t="s">
        <v>1760</v>
      </c>
      <c r="J135" t="s">
        <v>878</v>
      </c>
      <c r="K135" t="s">
        <v>1748</v>
      </c>
      <c r="L135" t="s">
        <v>2086</v>
      </c>
      <c r="M135" t="s">
        <v>2087</v>
      </c>
      <c r="N135" t="s">
        <v>1749</v>
      </c>
      <c r="O135" t="s">
        <v>1722</v>
      </c>
      <c r="P135" t="s">
        <v>2090</v>
      </c>
      <c r="Q135" t="s">
        <v>2089</v>
      </c>
      <c r="R135" t="s">
        <v>1750</v>
      </c>
      <c r="S135" t="s">
        <v>61</v>
      </c>
      <c r="T135">
        <v>4</v>
      </c>
      <c r="U135" t="s">
        <v>1714</v>
      </c>
      <c r="V135" s="17" t="s">
        <v>1589</v>
      </c>
      <c r="W135" t="s">
        <v>1871</v>
      </c>
      <c r="X135" t="s">
        <v>1872</v>
      </c>
      <c r="Y135" t="s">
        <v>1873</v>
      </c>
      <c r="Z135">
        <v>2000</v>
      </c>
      <c r="AA135" t="s">
        <v>1735</v>
      </c>
      <c r="AB135">
        <v>2911</v>
      </c>
      <c r="AC135" t="s">
        <v>1183</v>
      </c>
      <c r="AD135" s="17" t="s">
        <v>1586</v>
      </c>
      <c r="AE135" t="s">
        <v>1728</v>
      </c>
    </row>
    <row r="136" spans="1:31" hidden="1" x14ac:dyDescent="0.3">
      <c r="A136" t="str">
        <f t="shared" si="12"/>
        <v>529110090011</v>
      </c>
      <c r="B136" s="7">
        <v>5</v>
      </c>
      <c r="C136" s="7" t="str">
        <f t="shared" si="13"/>
        <v>291</v>
      </c>
      <c r="D136" s="7" t="str">
        <f t="shared" si="14"/>
        <v>1</v>
      </c>
      <c r="E136" s="7" t="str">
        <f t="shared" si="15"/>
        <v>0</v>
      </c>
      <c r="F136" s="7" t="str">
        <f t="shared" si="16"/>
        <v>09</v>
      </c>
      <c r="G136" s="7" t="str">
        <f t="shared" si="17"/>
        <v>00</v>
      </c>
      <c r="H136" s="7">
        <v>11</v>
      </c>
      <c r="I136" t="s">
        <v>1760</v>
      </c>
      <c r="J136" t="s">
        <v>878</v>
      </c>
      <c r="K136" t="s">
        <v>1748</v>
      </c>
      <c r="L136" t="s">
        <v>2086</v>
      </c>
      <c r="M136" t="s">
        <v>2087</v>
      </c>
      <c r="N136" t="s">
        <v>1749</v>
      </c>
      <c r="O136" t="s">
        <v>1722</v>
      </c>
      <c r="P136" t="s">
        <v>2090</v>
      </c>
      <c r="Q136" t="s">
        <v>2089</v>
      </c>
      <c r="R136" t="s">
        <v>1755</v>
      </c>
      <c r="S136" t="s">
        <v>154</v>
      </c>
      <c r="T136">
        <v>4</v>
      </c>
      <c r="U136" t="s">
        <v>1714</v>
      </c>
      <c r="V136" s="17" t="s">
        <v>1592</v>
      </c>
      <c r="W136" t="s">
        <v>1758</v>
      </c>
      <c r="X136" t="s">
        <v>1757</v>
      </c>
      <c r="Y136" t="s">
        <v>156</v>
      </c>
      <c r="Z136">
        <v>2000</v>
      </c>
      <c r="AA136" t="s">
        <v>1735</v>
      </c>
      <c r="AB136">
        <v>2911</v>
      </c>
      <c r="AC136" t="s">
        <v>1183</v>
      </c>
      <c r="AD136" s="17" t="s">
        <v>1586</v>
      </c>
      <c r="AE136" t="s">
        <v>1728</v>
      </c>
    </row>
    <row r="137" spans="1:31" hidden="1" x14ac:dyDescent="0.3">
      <c r="A137" t="str">
        <f t="shared" si="12"/>
        <v>529110190011</v>
      </c>
      <c r="B137" s="7">
        <v>5</v>
      </c>
      <c r="C137" s="7" t="str">
        <f t="shared" si="13"/>
        <v>291</v>
      </c>
      <c r="D137" s="7" t="str">
        <f t="shared" si="14"/>
        <v>1</v>
      </c>
      <c r="E137" s="7" t="str">
        <f t="shared" si="15"/>
        <v>0</v>
      </c>
      <c r="F137" s="7">
        <f t="shared" si="16"/>
        <v>19</v>
      </c>
      <c r="G137" s="7" t="str">
        <f t="shared" si="17"/>
        <v>00</v>
      </c>
      <c r="H137" s="7">
        <v>11</v>
      </c>
      <c r="I137" t="s">
        <v>1760</v>
      </c>
      <c r="J137" t="s">
        <v>878</v>
      </c>
      <c r="K137" t="s">
        <v>1748</v>
      </c>
      <c r="L137" t="s">
        <v>2086</v>
      </c>
      <c r="M137" t="s">
        <v>2087</v>
      </c>
      <c r="N137" t="s">
        <v>1749</v>
      </c>
      <c r="O137" t="s">
        <v>1722</v>
      </c>
      <c r="P137" t="s">
        <v>2090</v>
      </c>
      <c r="Q137" t="s">
        <v>2089</v>
      </c>
      <c r="R137" t="s">
        <v>1895</v>
      </c>
      <c r="S137" t="s">
        <v>313</v>
      </c>
      <c r="T137">
        <v>6</v>
      </c>
      <c r="U137" t="s">
        <v>1744</v>
      </c>
      <c r="V137" s="17">
        <v>19</v>
      </c>
      <c r="W137" t="s">
        <v>1917</v>
      </c>
      <c r="X137" t="s">
        <v>1918</v>
      </c>
      <c r="Y137" t="s">
        <v>1919</v>
      </c>
      <c r="Z137">
        <v>2000</v>
      </c>
      <c r="AA137" t="s">
        <v>1735</v>
      </c>
      <c r="AB137">
        <v>2911</v>
      </c>
      <c r="AC137" t="s">
        <v>1183</v>
      </c>
      <c r="AD137" s="17" t="s">
        <v>1586</v>
      </c>
      <c r="AE137" t="s">
        <v>1728</v>
      </c>
    </row>
    <row r="138" spans="1:31" hidden="1" x14ac:dyDescent="0.3">
      <c r="A138" t="str">
        <f t="shared" si="12"/>
        <v>529110250011</v>
      </c>
      <c r="B138" s="7">
        <v>5</v>
      </c>
      <c r="C138" s="7" t="str">
        <f t="shared" si="13"/>
        <v>291</v>
      </c>
      <c r="D138" s="7" t="str">
        <f t="shared" si="14"/>
        <v>1</v>
      </c>
      <c r="E138" s="7" t="str">
        <f t="shared" si="15"/>
        <v>0</v>
      </c>
      <c r="F138" s="7">
        <f t="shared" si="16"/>
        <v>25</v>
      </c>
      <c r="G138" s="7" t="str">
        <f t="shared" si="17"/>
        <v>00</v>
      </c>
      <c r="H138" s="7">
        <v>11</v>
      </c>
      <c r="I138" t="s">
        <v>1760</v>
      </c>
      <c r="J138" t="s">
        <v>878</v>
      </c>
      <c r="K138" t="s">
        <v>1748</v>
      </c>
      <c r="L138" t="s">
        <v>2086</v>
      </c>
      <c r="M138" t="s">
        <v>2087</v>
      </c>
      <c r="N138" t="s">
        <v>1749</v>
      </c>
      <c r="O138" t="s">
        <v>1722</v>
      </c>
      <c r="P138" t="s">
        <v>2090</v>
      </c>
      <c r="Q138" t="s">
        <v>2089</v>
      </c>
      <c r="R138" t="s">
        <v>1724</v>
      </c>
      <c r="S138" t="s">
        <v>436</v>
      </c>
      <c r="T138">
        <v>2</v>
      </c>
      <c r="U138" t="s">
        <v>1816</v>
      </c>
      <c r="V138" s="17">
        <v>25</v>
      </c>
      <c r="W138" t="s">
        <v>1925</v>
      </c>
      <c r="X138" t="s">
        <v>1926</v>
      </c>
      <c r="Y138" t="s">
        <v>438</v>
      </c>
      <c r="Z138">
        <v>2000</v>
      </c>
      <c r="AA138" t="s">
        <v>1735</v>
      </c>
      <c r="AB138" s="36">
        <v>2911</v>
      </c>
      <c r="AC138" s="36" t="s">
        <v>1183</v>
      </c>
      <c r="AD138" s="17" t="s">
        <v>1586</v>
      </c>
      <c r="AE138" s="36" t="s">
        <v>1728</v>
      </c>
    </row>
    <row r="139" spans="1:31" hidden="1" x14ac:dyDescent="0.3">
      <c r="A139" t="str">
        <f t="shared" si="12"/>
        <v>529110290011</v>
      </c>
      <c r="B139" s="7">
        <v>5</v>
      </c>
      <c r="C139" s="7" t="str">
        <f t="shared" si="13"/>
        <v>291</v>
      </c>
      <c r="D139" s="7" t="str">
        <f t="shared" si="14"/>
        <v>1</v>
      </c>
      <c r="E139" s="7" t="str">
        <f t="shared" si="15"/>
        <v>0</v>
      </c>
      <c r="F139" s="7">
        <f t="shared" si="16"/>
        <v>29</v>
      </c>
      <c r="G139" s="7" t="str">
        <f t="shared" si="17"/>
        <v>00</v>
      </c>
      <c r="H139" s="7">
        <v>11</v>
      </c>
      <c r="I139" t="s">
        <v>1760</v>
      </c>
      <c r="J139" t="s">
        <v>878</v>
      </c>
      <c r="K139" t="s">
        <v>1748</v>
      </c>
      <c r="L139" t="s">
        <v>2086</v>
      </c>
      <c r="M139" t="s">
        <v>2087</v>
      </c>
      <c r="N139" t="s">
        <v>1749</v>
      </c>
      <c r="O139" t="s">
        <v>1722</v>
      </c>
      <c r="P139" t="s">
        <v>2090</v>
      </c>
      <c r="Q139" t="s">
        <v>2089</v>
      </c>
      <c r="R139" t="s">
        <v>1724</v>
      </c>
      <c r="S139" t="s">
        <v>436</v>
      </c>
      <c r="T139">
        <v>2</v>
      </c>
      <c r="U139" t="s">
        <v>1816</v>
      </c>
      <c r="V139" s="17">
        <v>29</v>
      </c>
      <c r="W139" t="s">
        <v>1928</v>
      </c>
      <c r="X139" t="s">
        <v>1929</v>
      </c>
      <c r="Y139" t="s">
        <v>478</v>
      </c>
      <c r="Z139">
        <v>2000</v>
      </c>
      <c r="AA139" t="s">
        <v>1735</v>
      </c>
      <c r="AB139">
        <v>2911</v>
      </c>
      <c r="AC139" t="s">
        <v>1183</v>
      </c>
      <c r="AD139" s="17" t="s">
        <v>1586</v>
      </c>
      <c r="AE139" t="s">
        <v>1728</v>
      </c>
    </row>
    <row r="140" spans="1:31" hidden="1" x14ac:dyDescent="0.3">
      <c r="A140" t="str">
        <f t="shared" si="12"/>
        <v>529110590011</v>
      </c>
      <c r="B140" s="7">
        <v>5</v>
      </c>
      <c r="C140" s="7" t="str">
        <f t="shared" si="13"/>
        <v>291</v>
      </c>
      <c r="D140" s="7" t="str">
        <f t="shared" si="14"/>
        <v>1</v>
      </c>
      <c r="E140" s="7" t="str">
        <f t="shared" si="15"/>
        <v>0</v>
      </c>
      <c r="F140" s="7">
        <f t="shared" si="16"/>
        <v>59</v>
      </c>
      <c r="G140" s="7" t="str">
        <f t="shared" si="17"/>
        <v>00</v>
      </c>
      <c r="H140" s="7">
        <v>11</v>
      </c>
      <c r="I140" t="s">
        <v>1760</v>
      </c>
      <c r="J140" t="s">
        <v>878</v>
      </c>
      <c r="K140" t="s">
        <v>1980</v>
      </c>
      <c r="L140" t="s">
        <v>2091</v>
      </c>
      <c r="M140" t="s">
        <v>2098</v>
      </c>
      <c r="N140" t="s">
        <v>1981</v>
      </c>
      <c r="O140" t="s">
        <v>1722</v>
      </c>
      <c r="P140" t="s">
        <v>2090</v>
      </c>
      <c r="Q140" t="s">
        <v>2089</v>
      </c>
      <c r="R140" t="s">
        <v>1838</v>
      </c>
      <c r="S140" t="s">
        <v>608</v>
      </c>
      <c r="T140">
        <v>5</v>
      </c>
      <c r="U140" t="s">
        <v>1839</v>
      </c>
      <c r="V140" s="17">
        <v>59</v>
      </c>
      <c r="W140" t="s">
        <v>1988</v>
      </c>
      <c r="X140" t="s">
        <v>1983</v>
      </c>
      <c r="Y140" t="s">
        <v>618</v>
      </c>
      <c r="Z140">
        <v>2000</v>
      </c>
      <c r="AA140" t="s">
        <v>1735</v>
      </c>
      <c r="AB140">
        <v>2911</v>
      </c>
      <c r="AC140" t="s">
        <v>1183</v>
      </c>
      <c r="AD140" s="17" t="s">
        <v>1586</v>
      </c>
      <c r="AE140" t="s">
        <v>1728</v>
      </c>
    </row>
    <row r="141" spans="1:31" hidden="1" x14ac:dyDescent="0.3">
      <c r="A141" t="str">
        <f t="shared" si="12"/>
        <v>529110430011</v>
      </c>
      <c r="B141" s="7">
        <v>5</v>
      </c>
      <c r="C141" s="7" t="str">
        <f t="shared" si="13"/>
        <v>291</v>
      </c>
      <c r="D141" s="7" t="str">
        <f t="shared" si="14"/>
        <v>1</v>
      </c>
      <c r="E141" s="7" t="str">
        <f t="shared" si="15"/>
        <v>0</v>
      </c>
      <c r="F141" s="7">
        <f t="shared" si="16"/>
        <v>43</v>
      </c>
      <c r="G141" s="7" t="str">
        <f t="shared" si="17"/>
        <v>00</v>
      </c>
      <c r="H141" s="7">
        <v>11</v>
      </c>
      <c r="I141" t="s">
        <v>1760</v>
      </c>
      <c r="J141" t="s">
        <v>878</v>
      </c>
      <c r="K141" t="s">
        <v>1770</v>
      </c>
      <c r="L141" t="s">
        <v>2093</v>
      </c>
      <c r="M141" t="s">
        <v>2099</v>
      </c>
      <c r="N141" t="s">
        <v>1771</v>
      </c>
      <c r="O141" t="s">
        <v>1722</v>
      </c>
      <c r="P141" t="s">
        <v>2090</v>
      </c>
      <c r="Q141" t="s">
        <v>2089</v>
      </c>
      <c r="R141" t="s">
        <v>1764</v>
      </c>
      <c r="S141" t="s">
        <v>547</v>
      </c>
      <c r="T141">
        <v>6</v>
      </c>
      <c r="U141" t="s">
        <v>1744</v>
      </c>
      <c r="V141" s="17">
        <v>43</v>
      </c>
      <c r="W141" t="s">
        <v>1772</v>
      </c>
      <c r="X141" t="s">
        <v>1773</v>
      </c>
      <c r="Y141" t="s">
        <v>1774</v>
      </c>
      <c r="Z141">
        <v>2000</v>
      </c>
      <c r="AA141" t="s">
        <v>1735</v>
      </c>
      <c r="AB141">
        <v>2911</v>
      </c>
      <c r="AC141" t="s">
        <v>1183</v>
      </c>
      <c r="AD141" s="17" t="s">
        <v>1586</v>
      </c>
      <c r="AE141" t="s">
        <v>1728</v>
      </c>
    </row>
    <row r="142" spans="1:31" hidden="1" x14ac:dyDescent="0.3">
      <c r="A142" t="str">
        <f t="shared" si="12"/>
        <v>529110260011</v>
      </c>
      <c r="B142" s="7">
        <v>5</v>
      </c>
      <c r="C142" s="7" t="str">
        <f t="shared" si="13"/>
        <v>291</v>
      </c>
      <c r="D142" s="7" t="str">
        <f t="shared" si="14"/>
        <v>1</v>
      </c>
      <c r="E142" s="7" t="str">
        <f t="shared" si="15"/>
        <v>0</v>
      </c>
      <c r="F142" s="7">
        <f t="shared" si="16"/>
        <v>26</v>
      </c>
      <c r="G142" s="7" t="str">
        <f t="shared" si="17"/>
        <v>00</v>
      </c>
      <c r="H142" s="7">
        <v>11</v>
      </c>
      <c r="I142" t="s">
        <v>1760</v>
      </c>
      <c r="J142" t="s">
        <v>878</v>
      </c>
      <c r="K142" t="s">
        <v>1776</v>
      </c>
      <c r="L142" t="s">
        <v>2093</v>
      </c>
      <c r="M142" t="s">
        <v>2099</v>
      </c>
      <c r="N142" t="s">
        <v>1777</v>
      </c>
      <c r="O142" t="s">
        <v>1722</v>
      </c>
      <c r="P142" t="s">
        <v>2090</v>
      </c>
      <c r="Q142" t="s">
        <v>2089</v>
      </c>
      <c r="R142" t="s">
        <v>1724</v>
      </c>
      <c r="S142" t="s">
        <v>436</v>
      </c>
      <c r="T142">
        <v>3</v>
      </c>
      <c r="U142" t="s">
        <v>1725</v>
      </c>
      <c r="V142" s="17">
        <v>26</v>
      </c>
      <c r="W142" t="s">
        <v>1778</v>
      </c>
      <c r="X142" t="s">
        <v>1779</v>
      </c>
      <c r="Y142" t="s">
        <v>456</v>
      </c>
      <c r="Z142">
        <v>2000</v>
      </c>
      <c r="AA142" t="s">
        <v>1735</v>
      </c>
      <c r="AB142">
        <v>2911</v>
      </c>
      <c r="AC142" t="s">
        <v>1183</v>
      </c>
      <c r="AD142" s="17" t="s">
        <v>1586</v>
      </c>
      <c r="AE142" t="s">
        <v>1728</v>
      </c>
    </row>
    <row r="143" spans="1:31" hidden="1" x14ac:dyDescent="0.3">
      <c r="A143" t="str">
        <f t="shared" si="12"/>
        <v>529210060011</v>
      </c>
      <c r="B143" s="7">
        <v>5</v>
      </c>
      <c r="C143" s="7" t="str">
        <f t="shared" si="13"/>
        <v>292</v>
      </c>
      <c r="D143" s="7" t="str">
        <f t="shared" si="14"/>
        <v>1</v>
      </c>
      <c r="E143" s="7" t="str">
        <f t="shared" si="15"/>
        <v>0</v>
      </c>
      <c r="F143" s="7" t="str">
        <f t="shared" si="16"/>
        <v>06</v>
      </c>
      <c r="G143" s="7" t="str">
        <f t="shared" si="17"/>
        <v>00</v>
      </c>
      <c r="H143" s="7">
        <v>11</v>
      </c>
      <c r="I143" t="s">
        <v>1760</v>
      </c>
      <c r="J143" t="s">
        <v>878</v>
      </c>
      <c r="K143" t="s">
        <v>1748</v>
      </c>
      <c r="L143" t="s">
        <v>2086</v>
      </c>
      <c r="M143" t="s">
        <v>2087</v>
      </c>
      <c r="N143" t="s">
        <v>1749</v>
      </c>
      <c r="O143" t="s">
        <v>1722</v>
      </c>
      <c r="P143" t="s">
        <v>2090</v>
      </c>
      <c r="Q143" t="s">
        <v>2089</v>
      </c>
      <c r="R143" t="s">
        <v>1750</v>
      </c>
      <c r="S143" t="s">
        <v>61</v>
      </c>
      <c r="T143">
        <v>4</v>
      </c>
      <c r="U143" t="s">
        <v>1714</v>
      </c>
      <c r="V143" s="17" t="s">
        <v>1589</v>
      </c>
      <c r="W143" t="s">
        <v>1871</v>
      </c>
      <c r="X143" t="s">
        <v>1872</v>
      </c>
      <c r="Y143" t="s">
        <v>1873</v>
      </c>
      <c r="Z143">
        <v>2000</v>
      </c>
      <c r="AA143" t="s">
        <v>1735</v>
      </c>
      <c r="AB143">
        <v>2921</v>
      </c>
      <c r="AC143" t="s">
        <v>1187</v>
      </c>
      <c r="AD143" s="17" t="s">
        <v>1586</v>
      </c>
      <c r="AE143" t="s">
        <v>1728</v>
      </c>
    </row>
    <row r="144" spans="1:31" hidden="1" x14ac:dyDescent="0.3">
      <c r="A144" t="str">
        <f t="shared" si="12"/>
        <v>529210090011</v>
      </c>
      <c r="B144" s="7">
        <v>5</v>
      </c>
      <c r="C144" s="7" t="str">
        <f t="shared" si="13"/>
        <v>292</v>
      </c>
      <c r="D144" s="7" t="str">
        <f t="shared" si="14"/>
        <v>1</v>
      </c>
      <c r="E144" s="7" t="str">
        <f t="shared" si="15"/>
        <v>0</v>
      </c>
      <c r="F144" s="7" t="str">
        <f t="shared" si="16"/>
        <v>09</v>
      </c>
      <c r="G144" s="7" t="str">
        <f t="shared" si="17"/>
        <v>00</v>
      </c>
      <c r="H144" s="7">
        <v>11</v>
      </c>
      <c r="I144" t="s">
        <v>1760</v>
      </c>
      <c r="J144" t="s">
        <v>878</v>
      </c>
      <c r="K144" t="s">
        <v>1748</v>
      </c>
      <c r="L144" t="s">
        <v>2086</v>
      </c>
      <c r="M144" t="s">
        <v>2087</v>
      </c>
      <c r="N144" t="s">
        <v>1749</v>
      </c>
      <c r="O144" t="s">
        <v>1722</v>
      </c>
      <c r="P144" t="s">
        <v>2090</v>
      </c>
      <c r="Q144" t="s">
        <v>2089</v>
      </c>
      <c r="R144" t="s">
        <v>1755</v>
      </c>
      <c r="S144" t="s">
        <v>154</v>
      </c>
      <c r="T144">
        <v>4</v>
      </c>
      <c r="U144" t="s">
        <v>1714</v>
      </c>
      <c r="V144" s="17" t="s">
        <v>1592</v>
      </c>
      <c r="W144" t="s">
        <v>1758</v>
      </c>
      <c r="X144" t="s">
        <v>1757</v>
      </c>
      <c r="Y144" t="s">
        <v>156</v>
      </c>
      <c r="Z144">
        <v>2000</v>
      </c>
      <c r="AA144" t="s">
        <v>1735</v>
      </c>
      <c r="AB144">
        <v>2921</v>
      </c>
      <c r="AC144" t="s">
        <v>1187</v>
      </c>
      <c r="AD144" s="17" t="s">
        <v>1586</v>
      </c>
      <c r="AE144" t="s">
        <v>1728</v>
      </c>
    </row>
    <row r="145" spans="1:31" hidden="1" x14ac:dyDescent="0.3">
      <c r="A145" t="str">
        <f t="shared" si="12"/>
        <v>529410660011</v>
      </c>
      <c r="B145" s="7">
        <v>5</v>
      </c>
      <c r="C145" s="7" t="str">
        <f t="shared" si="13"/>
        <v>294</v>
      </c>
      <c r="D145" s="7" t="str">
        <f t="shared" si="14"/>
        <v>1</v>
      </c>
      <c r="E145" s="7" t="str">
        <f t="shared" si="15"/>
        <v>0</v>
      </c>
      <c r="F145" s="7">
        <f t="shared" si="16"/>
        <v>66</v>
      </c>
      <c r="G145" s="7" t="str">
        <f t="shared" si="17"/>
        <v>00</v>
      </c>
      <c r="H145" s="7">
        <v>11</v>
      </c>
      <c r="I145" t="s">
        <v>1760</v>
      </c>
      <c r="J145" t="s">
        <v>878</v>
      </c>
      <c r="K145" t="s">
        <v>1709</v>
      </c>
      <c r="L145" t="s">
        <v>2091</v>
      </c>
      <c r="M145" t="s">
        <v>2092</v>
      </c>
      <c r="N145" t="s">
        <v>1710</v>
      </c>
      <c r="O145" t="s">
        <v>1711</v>
      </c>
      <c r="P145" t="s">
        <v>1712</v>
      </c>
      <c r="Q145" t="s">
        <v>2089</v>
      </c>
      <c r="R145" t="s">
        <v>1713</v>
      </c>
      <c r="S145" t="s">
        <v>681</v>
      </c>
      <c r="T145">
        <v>4</v>
      </c>
      <c r="U145" t="s">
        <v>1714</v>
      </c>
      <c r="V145" s="17">
        <v>66</v>
      </c>
      <c r="W145" t="s">
        <v>683</v>
      </c>
      <c r="X145" t="s">
        <v>1715</v>
      </c>
      <c r="Y145" t="s">
        <v>1716</v>
      </c>
      <c r="Z145">
        <v>2000</v>
      </c>
      <c r="AA145" t="s">
        <v>1735</v>
      </c>
      <c r="AB145">
        <v>2941</v>
      </c>
      <c r="AC145" t="s">
        <v>1801</v>
      </c>
      <c r="AD145" s="17" t="s">
        <v>1586</v>
      </c>
      <c r="AE145" t="s">
        <v>1728</v>
      </c>
    </row>
    <row r="146" spans="1:31" hidden="1" x14ac:dyDescent="0.3">
      <c r="A146" t="str">
        <f t="shared" si="12"/>
        <v>529410060011</v>
      </c>
      <c r="B146" s="7">
        <v>5</v>
      </c>
      <c r="C146" s="7" t="str">
        <f t="shared" si="13"/>
        <v>294</v>
      </c>
      <c r="D146" s="7" t="str">
        <f t="shared" si="14"/>
        <v>1</v>
      </c>
      <c r="E146" s="7" t="str">
        <f t="shared" si="15"/>
        <v>0</v>
      </c>
      <c r="F146" s="7" t="str">
        <f t="shared" si="16"/>
        <v>06</v>
      </c>
      <c r="G146" s="7" t="str">
        <f t="shared" si="17"/>
        <v>00</v>
      </c>
      <c r="H146" s="7">
        <v>11</v>
      </c>
      <c r="I146" t="s">
        <v>1760</v>
      </c>
      <c r="J146" t="s">
        <v>878</v>
      </c>
      <c r="K146" t="s">
        <v>1748</v>
      </c>
      <c r="L146" t="s">
        <v>2086</v>
      </c>
      <c r="M146" t="s">
        <v>2087</v>
      </c>
      <c r="N146" t="s">
        <v>1749</v>
      </c>
      <c r="O146" t="s">
        <v>1722</v>
      </c>
      <c r="P146" t="s">
        <v>2090</v>
      </c>
      <c r="Q146" t="s">
        <v>2089</v>
      </c>
      <c r="R146" t="s">
        <v>1750</v>
      </c>
      <c r="S146" t="s">
        <v>61</v>
      </c>
      <c r="T146">
        <v>4</v>
      </c>
      <c r="U146" t="s">
        <v>1714</v>
      </c>
      <c r="V146" s="17" t="s">
        <v>1589</v>
      </c>
      <c r="W146" t="s">
        <v>1871</v>
      </c>
      <c r="X146" t="s">
        <v>1872</v>
      </c>
      <c r="Y146" t="s">
        <v>1873</v>
      </c>
      <c r="Z146">
        <v>2000</v>
      </c>
      <c r="AA146" t="s">
        <v>1735</v>
      </c>
      <c r="AB146">
        <v>2941</v>
      </c>
      <c r="AC146" t="s">
        <v>1801</v>
      </c>
      <c r="AD146" s="17" t="s">
        <v>1586</v>
      </c>
      <c r="AE146" t="s">
        <v>1728</v>
      </c>
    </row>
    <row r="147" spans="1:31" hidden="1" x14ac:dyDescent="0.3">
      <c r="A147" t="str">
        <f t="shared" si="12"/>
        <v>529610230011</v>
      </c>
      <c r="B147" s="7">
        <v>5</v>
      </c>
      <c r="C147" s="7" t="str">
        <f t="shared" si="13"/>
        <v>296</v>
      </c>
      <c r="D147" s="7" t="str">
        <f t="shared" si="14"/>
        <v>1</v>
      </c>
      <c r="E147" s="7" t="str">
        <f t="shared" si="15"/>
        <v>0</v>
      </c>
      <c r="F147" s="7">
        <f t="shared" si="16"/>
        <v>23</v>
      </c>
      <c r="G147" s="7" t="str">
        <f t="shared" si="17"/>
        <v>00</v>
      </c>
      <c r="H147" s="7">
        <v>11</v>
      </c>
      <c r="I147" t="s">
        <v>1760</v>
      </c>
      <c r="J147" t="s">
        <v>878</v>
      </c>
      <c r="K147" t="s">
        <v>1742</v>
      </c>
      <c r="L147" t="s">
        <v>2086</v>
      </c>
      <c r="M147" t="s">
        <v>2096</v>
      </c>
      <c r="N147" t="s">
        <v>1743</v>
      </c>
      <c r="O147" t="s">
        <v>1722</v>
      </c>
      <c r="P147" t="s">
        <v>2090</v>
      </c>
      <c r="Q147" t="s">
        <v>2089</v>
      </c>
      <c r="R147" t="s">
        <v>1731</v>
      </c>
      <c r="S147" t="s">
        <v>364</v>
      </c>
      <c r="T147">
        <v>6</v>
      </c>
      <c r="U147" t="s">
        <v>1744</v>
      </c>
      <c r="V147" s="17">
        <v>23</v>
      </c>
      <c r="W147" t="s">
        <v>1745</v>
      </c>
      <c r="X147" t="s">
        <v>1746</v>
      </c>
      <c r="Y147" t="s">
        <v>388</v>
      </c>
      <c r="Z147">
        <v>2000</v>
      </c>
      <c r="AA147" t="s">
        <v>1735</v>
      </c>
      <c r="AB147">
        <v>2961</v>
      </c>
      <c r="AC147" t="s">
        <v>1195</v>
      </c>
      <c r="AD147" s="17" t="s">
        <v>1586</v>
      </c>
      <c r="AE147" t="s">
        <v>1728</v>
      </c>
    </row>
    <row r="148" spans="1:31" hidden="1" x14ac:dyDescent="0.3">
      <c r="A148" t="str">
        <f t="shared" si="12"/>
        <v>529610060011</v>
      </c>
      <c r="B148" s="7">
        <v>5</v>
      </c>
      <c r="C148" s="7" t="str">
        <f t="shared" si="13"/>
        <v>296</v>
      </c>
      <c r="D148" s="7" t="str">
        <f t="shared" si="14"/>
        <v>1</v>
      </c>
      <c r="E148" s="7" t="str">
        <f t="shared" si="15"/>
        <v>0</v>
      </c>
      <c r="F148" s="7" t="str">
        <f t="shared" si="16"/>
        <v>06</v>
      </c>
      <c r="G148" s="7" t="str">
        <f t="shared" si="17"/>
        <v>00</v>
      </c>
      <c r="H148" s="7">
        <v>11</v>
      </c>
      <c r="I148" t="s">
        <v>1760</v>
      </c>
      <c r="J148" t="s">
        <v>878</v>
      </c>
      <c r="K148" t="s">
        <v>1748</v>
      </c>
      <c r="L148" t="s">
        <v>2086</v>
      </c>
      <c r="M148" t="s">
        <v>2087</v>
      </c>
      <c r="N148" t="s">
        <v>1749</v>
      </c>
      <c r="O148" t="s">
        <v>1722</v>
      </c>
      <c r="P148" t="s">
        <v>2090</v>
      </c>
      <c r="Q148" t="s">
        <v>2089</v>
      </c>
      <c r="R148" t="s">
        <v>1750</v>
      </c>
      <c r="S148" t="s">
        <v>61</v>
      </c>
      <c r="T148">
        <v>4</v>
      </c>
      <c r="U148" t="s">
        <v>1714</v>
      </c>
      <c r="V148" s="17" t="s">
        <v>1589</v>
      </c>
      <c r="W148" t="s">
        <v>1871</v>
      </c>
      <c r="X148" t="s">
        <v>1872</v>
      </c>
      <c r="Y148" t="s">
        <v>1873</v>
      </c>
      <c r="Z148">
        <v>2000</v>
      </c>
      <c r="AA148" t="s">
        <v>1735</v>
      </c>
      <c r="AB148">
        <v>2961</v>
      </c>
      <c r="AC148" t="s">
        <v>1195</v>
      </c>
      <c r="AD148" s="17" t="s">
        <v>1586</v>
      </c>
      <c r="AE148" t="s">
        <v>1728</v>
      </c>
    </row>
    <row r="149" spans="1:31" hidden="1" x14ac:dyDescent="0.3">
      <c r="A149" t="str">
        <f t="shared" si="12"/>
        <v>529610090011</v>
      </c>
      <c r="B149" s="7">
        <v>5</v>
      </c>
      <c r="C149" s="7" t="str">
        <f t="shared" si="13"/>
        <v>296</v>
      </c>
      <c r="D149" s="7" t="str">
        <f t="shared" si="14"/>
        <v>1</v>
      </c>
      <c r="E149" s="7" t="str">
        <f t="shared" si="15"/>
        <v>0</v>
      </c>
      <c r="F149" s="7" t="str">
        <f t="shared" si="16"/>
        <v>09</v>
      </c>
      <c r="G149" s="7" t="str">
        <f t="shared" si="17"/>
        <v>00</v>
      </c>
      <c r="H149" s="7">
        <v>11</v>
      </c>
      <c r="I149" t="s">
        <v>1760</v>
      </c>
      <c r="J149" t="s">
        <v>878</v>
      </c>
      <c r="K149" t="s">
        <v>1748</v>
      </c>
      <c r="L149" t="s">
        <v>2086</v>
      </c>
      <c r="M149" t="s">
        <v>2087</v>
      </c>
      <c r="N149" t="s">
        <v>1749</v>
      </c>
      <c r="O149" t="s">
        <v>1722</v>
      </c>
      <c r="P149" t="s">
        <v>2090</v>
      </c>
      <c r="Q149" t="s">
        <v>2089</v>
      </c>
      <c r="R149" t="s">
        <v>1755</v>
      </c>
      <c r="S149" t="s">
        <v>154</v>
      </c>
      <c r="T149">
        <v>4</v>
      </c>
      <c r="U149" t="s">
        <v>1714</v>
      </c>
      <c r="V149" s="17" t="s">
        <v>1592</v>
      </c>
      <c r="W149" t="s">
        <v>1758</v>
      </c>
      <c r="X149" t="s">
        <v>1757</v>
      </c>
      <c r="Y149" t="s">
        <v>156</v>
      </c>
      <c r="Z149">
        <v>2000</v>
      </c>
      <c r="AA149" t="s">
        <v>1735</v>
      </c>
      <c r="AB149">
        <v>2961</v>
      </c>
      <c r="AC149" t="s">
        <v>1195</v>
      </c>
      <c r="AD149" s="17" t="s">
        <v>1586</v>
      </c>
      <c r="AE149" t="s">
        <v>1728</v>
      </c>
    </row>
    <row r="150" spans="1:31" hidden="1" x14ac:dyDescent="0.3">
      <c r="A150" t="str">
        <f t="shared" si="12"/>
        <v>529810090011</v>
      </c>
      <c r="B150" s="7">
        <v>5</v>
      </c>
      <c r="C150" s="7" t="str">
        <f t="shared" si="13"/>
        <v>298</v>
      </c>
      <c r="D150" s="7" t="str">
        <f t="shared" si="14"/>
        <v>1</v>
      </c>
      <c r="E150" s="7" t="str">
        <f t="shared" si="15"/>
        <v>0</v>
      </c>
      <c r="F150" s="7" t="str">
        <f t="shared" si="16"/>
        <v>09</v>
      </c>
      <c r="G150" s="7" t="str">
        <f t="shared" si="17"/>
        <v>00</v>
      </c>
      <c r="H150" s="7">
        <v>11</v>
      </c>
      <c r="I150" t="s">
        <v>1760</v>
      </c>
      <c r="J150" t="s">
        <v>878</v>
      </c>
      <c r="K150" t="s">
        <v>1748</v>
      </c>
      <c r="L150" t="s">
        <v>2086</v>
      </c>
      <c r="M150" t="s">
        <v>2087</v>
      </c>
      <c r="N150" t="s">
        <v>1749</v>
      </c>
      <c r="O150" t="s">
        <v>1722</v>
      </c>
      <c r="P150" t="s">
        <v>2090</v>
      </c>
      <c r="Q150" t="s">
        <v>2089</v>
      </c>
      <c r="R150" t="s">
        <v>1755</v>
      </c>
      <c r="S150" t="s">
        <v>154</v>
      </c>
      <c r="T150">
        <v>4</v>
      </c>
      <c r="U150" t="s">
        <v>1714</v>
      </c>
      <c r="V150" s="17" t="s">
        <v>1592</v>
      </c>
      <c r="W150" t="s">
        <v>1758</v>
      </c>
      <c r="X150" t="s">
        <v>1757</v>
      </c>
      <c r="Y150" t="s">
        <v>156</v>
      </c>
      <c r="Z150">
        <v>2000</v>
      </c>
      <c r="AA150" t="s">
        <v>1735</v>
      </c>
      <c r="AB150">
        <v>2981</v>
      </c>
      <c r="AC150" t="s">
        <v>1199</v>
      </c>
      <c r="AD150" s="17" t="s">
        <v>1586</v>
      </c>
      <c r="AE150" t="s">
        <v>1728</v>
      </c>
    </row>
    <row r="151" spans="1:31" hidden="1" x14ac:dyDescent="0.3">
      <c r="A151" t="str">
        <f t="shared" si="12"/>
        <v>529810250011</v>
      </c>
      <c r="B151" s="7">
        <v>5</v>
      </c>
      <c r="C151" s="7" t="str">
        <f t="shared" si="13"/>
        <v>298</v>
      </c>
      <c r="D151" s="7" t="str">
        <f t="shared" si="14"/>
        <v>1</v>
      </c>
      <c r="E151" s="7" t="str">
        <f t="shared" si="15"/>
        <v>0</v>
      </c>
      <c r="F151" s="7">
        <f t="shared" si="16"/>
        <v>25</v>
      </c>
      <c r="G151" s="7" t="str">
        <f t="shared" si="17"/>
        <v>00</v>
      </c>
      <c r="H151" s="7">
        <v>11</v>
      </c>
      <c r="I151" t="s">
        <v>1760</v>
      </c>
      <c r="J151" t="s">
        <v>878</v>
      </c>
      <c r="K151" t="s">
        <v>1748</v>
      </c>
      <c r="L151" t="s">
        <v>2086</v>
      </c>
      <c r="M151" t="s">
        <v>2087</v>
      </c>
      <c r="N151" t="s">
        <v>1749</v>
      </c>
      <c r="O151" t="s">
        <v>1722</v>
      </c>
      <c r="P151" t="s">
        <v>2090</v>
      </c>
      <c r="Q151" t="s">
        <v>2089</v>
      </c>
      <c r="R151" t="s">
        <v>1724</v>
      </c>
      <c r="S151" t="s">
        <v>436</v>
      </c>
      <c r="T151">
        <v>2</v>
      </c>
      <c r="U151" t="s">
        <v>1816</v>
      </c>
      <c r="V151" s="17">
        <v>25</v>
      </c>
      <c r="W151" t="s">
        <v>1925</v>
      </c>
      <c r="X151" t="s">
        <v>1926</v>
      </c>
      <c r="Y151" t="s">
        <v>438</v>
      </c>
      <c r="Z151">
        <v>2000</v>
      </c>
      <c r="AA151" t="s">
        <v>1735</v>
      </c>
      <c r="AB151">
        <v>2981</v>
      </c>
      <c r="AC151" t="s">
        <v>1199</v>
      </c>
      <c r="AD151" s="17" t="s">
        <v>1586</v>
      </c>
      <c r="AE151" t="s">
        <v>1728</v>
      </c>
    </row>
    <row r="152" spans="1:31" hidden="1" x14ac:dyDescent="0.3">
      <c r="A152" t="str">
        <f t="shared" si="12"/>
        <v>529810430011</v>
      </c>
      <c r="B152" s="7">
        <v>5</v>
      </c>
      <c r="C152" s="7" t="str">
        <f t="shared" si="13"/>
        <v>298</v>
      </c>
      <c r="D152" s="7" t="str">
        <f t="shared" si="14"/>
        <v>1</v>
      </c>
      <c r="E152" s="7" t="str">
        <f t="shared" si="15"/>
        <v>0</v>
      </c>
      <c r="F152" s="7">
        <f t="shared" si="16"/>
        <v>43</v>
      </c>
      <c r="G152" s="7" t="str">
        <f t="shared" si="17"/>
        <v>00</v>
      </c>
      <c r="H152" s="7">
        <v>11</v>
      </c>
      <c r="I152" t="s">
        <v>1760</v>
      </c>
      <c r="J152" t="s">
        <v>878</v>
      </c>
      <c r="K152" t="s">
        <v>1770</v>
      </c>
      <c r="L152" t="s">
        <v>2093</v>
      </c>
      <c r="M152" t="s">
        <v>2099</v>
      </c>
      <c r="N152" t="s">
        <v>1771</v>
      </c>
      <c r="O152" t="s">
        <v>1722</v>
      </c>
      <c r="P152" t="s">
        <v>2090</v>
      </c>
      <c r="Q152" t="s">
        <v>2089</v>
      </c>
      <c r="R152" t="s">
        <v>1764</v>
      </c>
      <c r="S152" t="s">
        <v>547</v>
      </c>
      <c r="T152">
        <v>6</v>
      </c>
      <c r="U152" t="s">
        <v>1744</v>
      </c>
      <c r="V152" s="17">
        <v>43</v>
      </c>
      <c r="W152" t="s">
        <v>1772</v>
      </c>
      <c r="X152" t="s">
        <v>1773</v>
      </c>
      <c r="Y152" t="s">
        <v>1774</v>
      </c>
      <c r="Z152">
        <v>2000</v>
      </c>
      <c r="AA152" t="s">
        <v>1735</v>
      </c>
      <c r="AB152" s="37">
        <v>2981</v>
      </c>
      <c r="AC152" s="37" t="s">
        <v>1199</v>
      </c>
      <c r="AD152" s="17" t="s">
        <v>1586</v>
      </c>
      <c r="AE152" s="37" t="s">
        <v>1728</v>
      </c>
    </row>
    <row r="153" spans="1:31" hidden="1" x14ac:dyDescent="0.3">
      <c r="A153" t="str">
        <f t="shared" si="12"/>
        <v>531112430025</v>
      </c>
      <c r="B153" s="7">
        <v>5</v>
      </c>
      <c r="C153" s="7" t="str">
        <f t="shared" si="13"/>
        <v>311</v>
      </c>
      <c r="D153" s="7" t="str">
        <f t="shared" si="14"/>
        <v>1</v>
      </c>
      <c r="E153" s="7" t="str">
        <f t="shared" si="15"/>
        <v>2</v>
      </c>
      <c r="F153" s="7">
        <f t="shared" si="16"/>
        <v>43</v>
      </c>
      <c r="G153" s="7" t="str">
        <f t="shared" si="17"/>
        <v>00</v>
      </c>
      <c r="H153" s="7">
        <v>25</v>
      </c>
      <c r="I153" t="s">
        <v>1707</v>
      </c>
      <c r="J153" t="s">
        <v>1708</v>
      </c>
      <c r="K153" t="s">
        <v>1770</v>
      </c>
      <c r="L153" t="s">
        <v>2093</v>
      </c>
      <c r="M153" t="s">
        <v>2099</v>
      </c>
      <c r="N153" t="s">
        <v>1771</v>
      </c>
      <c r="O153" t="s">
        <v>1722</v>
      </c>
      <c r="P153" t="s">
        <v>2090</v>
      </c>
      <c r="Q153" t="s">
        <v>2089</v>
      </c>
      <c r="R153" t="s">
        <v>1764</v>
      </c>
      <c r="S153" t="s">
        <v>547</v>
      </c>
      <c r="T153">
        <v>6</v>
      </c>
      <c r="U153" t="s">
        <v>1744</v>
      </c>
      <c r="V153" s="17">
        <v>43</v>
      </c>
      <c r="W153" t="s">
        <v>1772</v>
      </c>
      <c r="X153" t="s">
        <v>1773</v>
      </c>
      <c r="Y153" t="s">
        <v>1774</v>
      </c>
      <c r="Z153">
        <v>3000</v>
      </c>
      <c r="AA153" t="s">
        <v>1717</v>
      </c>
      <c r="AB153">
        <v>3111</v>
      </c>
      <c r="AC153" t="s">
        <v>1780</v>
      </c>
      <c r="AD153" s="17" t="s">
        <v>1586</v>
      </c>
      <c r="AE153" t="s">
        <v>1728</v>
      </c>
    </row>
    <row r="154" spans="1:31" hidden="1" x14ac:dyDescent="0.3">
      <c r="A154" t="str">
        <f t="shared" si="12"/>
        <v>531112260025</v>
      </c>
      <c r="B154" s="7">
        <v>5</v>
      </c>
      <c r="C154" s="7" t="str">
        <f t="shared" si="13"/>
        <v>311</v>
      </c>
      <c r="D154" s="7" t="str">
        <f t="shared" si="14"/>
        <v>1</v>
      </c>
      <c r="E154" s="7" t="str">
        <f t="shared" si="15"/>
        <v>2</v>
      </c>
      <c r="F154" s="7">
        <f t="shared" si="16"/>
        <v>26</v>
      </c>
      <c r="G154" s="7" t="str">
        <f t="shared" si="17"/>
        <v>00</v>
      </c>
      <c r="H154" s="7">
        <v>25</v>
      </c>
      <c r="I154" t="s">
        <v>1707</v>
      </c>
      <c r="J154" t="s">
        <v>1708</v>
      </c>
      <c r="K154" t="s">
        <v>1776</v>
      </c>
      <c r="L154" t="s">
        <v>2093</v>
      </c>
      <c r="M154" t="s">
        <v>2099</v>
      </c>
      <c r="N154" t="s">
        <v>1777</v>
      </c>
      <c r="O154" t="s">
        <v>1722</v>
      </c>
      <c r="P154" t="s">
        <v>2090</v>
      </c>
      <c r="Q154" t="s">
        <v>2089</v>
      </c>
      <c r="R154" t="s">
        <v>1724</v>
      </c>
      <c r="S154" t="s">
        <v>436</v>
      </c>
      <c r="T154">
        <v>3</v>
      </c>
      <c r="U154" t="s">
        <v>1725</v>
      </c>
      <c r="V154" s="17">
        <v>26</v>
      </c>
      <c r="W154" t="s">
        <v>1778</v>
      </c>
      <c r="X154" t="s">
        <v>1779</v>
      </c>
      <c r="Y154" t="s">
        <v>456</v>
      </c>
      <c r="Z154">
        <v>3000</v>
      </c>
      <c r="AA154" t="s">
        <v>1717</v>
      </c>
      <c r="AB154">
        <v>3111</v>
      </c>
      <c r="AC154" t="s">
        <v>1780</v>
      </c>
      <c r="AD154" s="17" t="s">
        <v>1586</v>
      </c>
      <c r="AE154" t="s">
        <v>1728</v>
      </c>
    </row>
    <row r="155" spans="1:31" hidden="1" x14ac:dyDescent="0.3">
      <c r="A155" t="str">
        <f t="shared" si="12"/>
        <v>531110090011</v>
      </c>
      <c r="B155" s="7">
        <v>5</v>
      </c>
      <c r="C155" s="7" t="str">
        <f t="shared" si="13"/>
        <v>311</v>
      </c>
      <c r="D155" s="7" t="str">
        <f t="shared" si="14"/>
        <v>1</v>
      </c>
      <c r="E155" s="7" t="str">
        <f t="shared" si="15"/>
        <v>0</v>
      </c>
      <c r="F155" s="7" t="str">
        <f t="shared" si="16"/>
        <v>09</v>
      </c>
      <c r="G155" s="7" t="str">
        <f t="shared" si="17"/>
        <v>00</v>
      </c>
      <c r="H155" s="7">
        <v>11</v>
      </c>
      <c r="I155" t="s">
        <v>1760</v>
      </c>
      <c r="J155" t="s">
        <v>878</v>
      </c>
      <c r="K155" t="s">
        <v>1748</v>
      </c>
      <c r="L155" t="s">
        <v>2086</v>
      </c>
      <c r="M155" t="s">
        <v>2087</v>
      </c>
      <c r="N155" t="s">
        <v>1749</v>
      </c>
      <c r="O155" t="s">
        <v>1722</v>
      </c>
      <c r="P155" t="s">
        <v>2090</v>
      </c>
      <c r="Q155" t="s">
        <v>2089</v>
      </c>
      <c r="R155" t="s">
        <v>1755</v>
      </c>
      <c r="S155" t="s">
        <v>154</v>
      </c>
      <c r="T155">
        <v>4</v>
      </c>
      <c r="U155" t="s">
        <v>1714</v>
      </c>
      <c r="V155" s="17" t="s">
        <v>1592</v>
      </c>
      <c r="W155" t="s">
        <v>1758</v>
      </c>
      <c r="X155" t="s">
        <v>1757</v>
      </c>
      <c r="Y155" t="s">
        <v>156</v>
      </c>
      <c r="Z155">
        <v>3000</v>
      </c>
      <c r="AA155" t="s">
        <v>1717</v>
      </c>
      <c r="AB155">
        <v>3111</v>
      </c>
      <c r="AC155" t="s">
        <v>1780</v>
      </c>
      <c r="AD155" s="17" t="s">
        <v>1586</v>
      </c>
      <c r="AE155" t="s">
        <v>1728</v>
      </c>
    </row>
    <row r="156" spans="1:31" hidden="1" x14ac:dyDescent="0.3">
      <c r="A156" t="str">
        <f t="shared" si="12"/>
        <v>531110430011</v>
      </c>
      <c r="B156" s="7">
        <v>5</v>
      </c>
      <c r="C156" s="7" t="str">
        <f t="shared" si="13"/>
        <v>311</v>
      </c>
      <c r="D156" s="7" t="str">
        <f t="shared" si="14"/>
        <v>1</v>
      </c>
      <c r="E156" s="7" t="str">
        <f t="shared" si="15"/>
        <v>0</v>
      </c>
      <c r="F156" s="7">
        <f t="shared" si="16"/>
        <v>43</v>
      </c>
      <c r="G156" s="7" t="str">
        <f t="shared" si="17"/>
        <v>00</v>
      </c>
      <c r="H156" s="7">
        <v>11</v>
      </c>
      <c r="I156" t="s">
        <v>1760</v>
      </c>
      <c r="J156" t="s">
        <v>878</v>
      </c>
      <c r="K156" t="s">
        <v>1770</v>
      </c>
      <c r="L156" t="s">
        <v>2093</v>
      </c>
      <c r="M156" t="s">
        <v>2099</v>
      </c>
      <c r="N156" t="s">
        <v>1771</v>
      </c>
      <c r="O156" t="s">
        <v>1722</v>
      </c>
      <c r="P156" t="s">
        <v>2090</v>
      </c>
      <c r="Q156" t="s">
        <v>2089</v>
      </c>
      <c r="R156" t="s">
        <v>1764</v>
      </c>
      <c r="S156" t="s">
        <v>547</v>
      </c>
      <c r="T156">
        <v>6</v>
      </c>
      <c r="U156" t="s">
        <v>1744</v>
      </c>
      <c r="V156" s="17">
        <v>43</v>
      </c>
      <c r="W156" t="s">
        <v>1772</v>
      </c>
      <c r="X156" t="s">
        <v>1773</v>
      </c>
      <c r="Y156" t="s">
        <v>1774</v>
      </c>
      <c r="Z156">
        <v>3000</v>
      </c>
      <c r="AA156" t="s">
        <v>1717</v>
      </c>
      <c r="AB156">
        <v>3111</v>
      </c>
      <c r="AC156" t="s">
        <v>1780</v>
      </c>
      <c r="AD156" s="17" t="s">
        <v>1586</v>
      </c>
      <c r="AE156" t="s">
        <v>1728</v>
      </c>
    </row>
    <row r="157" spans="1:31" hidden="1" x14ac:dyDescent="0.3">
      <c r="A157" t="str">
        <f t="shared" si="12"/>
        <v>531410660011</v>
      </c>
      <c r="B157" s="7">
        <v>5</v>
      </c>
      <c r="C157" s="7" t="str">
        <f t="shared" si="13"/>
        <v>314</v>
      </c>
      <c r="D157" s="7" t="str">
        <f t="shared" si="14"/>
        <v>1</v>
      </c>
      <c r="E157" s="7" t="str">
        <f t="shared" si="15"/>
        <v>0</v>
      </c>
      <c r="F157" s="7">
        <f t="shared" si="16"/>
        <v>66</v>
      </c>
      <c r="G157" s="7" t="str">
        <f t="shared" si="17"/>
        <v>00</v>
      </c>
      <c r="H157" s="7">
        <v>11</v>
      </c>
      <c r="I157" t="s">
        <v>1760</v>
      </c>
      <c r="J157" t="s">
        <v>878</v>
      </c>
      <c r="K157" t="s">
        <v>1709</v>
      </c>
      <c r="L157" t="s">
        <v>2091</v>
      </c>
      <c r="M157" t="s">
        <v>2092</v>
      </c>
      <c r="N157" t="s">
        <v>1710</v>
      </c>
      <c r="O157" t="s">
        <v>1711</v>
      </c>
      <c r="P157" t="s">
        <v>1712</v>
      </c>
      <c r="Q157" t="s">
        <v>2089</v>
      </c>
      <c r="R157" t="s">
        <v>1713</v>
      </c>
      <c r="S157" t="s">
        <v>681</v>
      </c>
      <c r="T157">
        <v>4</v>
      </c>
      <c r="U157" t="s">
        <v>1714</v>
      </c>
      <c r="V157" s="17">
        <v>66</v>
      </c>
      <c r="W157" t="s">
        <v>683</v>
      </c>
      <c r="X157" t="s">
        <v>1715</v>
      </c>
      <c r="Y157" t="s">
        <v>1716</v>
      </c>
      <c r="Z157">
        <v>3000</v>
      </c>
      <c r="AA157" t="s">
        <v>1717</v>
      </c>
      <c r="AB157">
        <v>3141</v>
      </c>
      <c r="AC157" t="s">
        <v>1802</v>
      </c>
      <c r="AD157" s="17" t="s">
        <v>1586</v>
      </c>
      <c r="AE157" t="s">
        <v>1728</v>
      </c>
    </row>
    <row r="158" spans="1:31" hidden="1" x14ac:dyDescent="0.3">
      <c r="A158" t="str">
        <f t="shared" si="12"/>
        <v>531410090011</v>
      </c>
      <c r="B158" s="7">
        <v>5</v>
      </c>
      <c r="C158" s="7" t="str">
        <f t="shared" si="13"/>
        <v>314</v>
      </c>
      <c r="D158" s="7" t="str">
        <f t="shared" si="14"/>
        <v>1</v>
      </c>
      <c r="E158" s="7" t="str">
        <f t="shared" si="15"/>
        <v>0</v>
      </c>
      <c r="F158" s="7" t="str">
        <f t="shared" si="16"/>
        <v>09</v>
      </c>
      <c r="G158" s="7" t="str">
        <f t="shared" si="17"/>
        <v>00</v>
      </c>
      <c r="H158" s="7">
        <v>11</v>
      </c>
      <c r="I158" t="s">
        <v>1760</v>
      </c>
      <c r="J158" t="s">
        <v>878</v>
      </c>
      <c r="K158" t="s">
        <v>1748</v>
      </c>
      <c r="L158" t="s">
        <v>2086</v>
      </c>
      <c r="M158" t="s">
        <v>2087</v>
      </c>
      <c r="N158" t="s">
        <v>1749</v>
      </c>
      <c r="O158" t="s">
        <v>1722</v>
      </c>
      <c r="P158" t="s">
        <v>2090</v>
      </c>
      <c r="Q158" t="s">
        <v>2089</v>
      </c>
      <c r="R158" t="s">
        <v>1755</v>
      </c>
      <c r="S158" t="s">
        <v>154</v>
      </c>
      <c r="T158">
        <v>4</v>
      </c>
      <c r="U158" t="s">
        <v>1714</v>
      </c>
      <c r="V158" s="17" t="s">
        <v>1592</v>
      </c>
      <c r="W158" t="s">
        <v>1758</v>
      </c>
      <c r="X158" t="s">
        <v>1757</v>
      </c>
      <c r="Y158" t="s">
        <v>156</v>
      </c>
      <c r="Z158">
        <v>3000</v>
      </c>
      <c r="AA158" t="s">
        <v>1717</v>
      </c>
      <c r="AB158">
        <v>3141</v>
      </c>
      <c r="AC158" t="s">
        <v>1802</v>
      </c>
      <c r="AD158" s="17" t="s">
        <v>1586</v>
      </c>
      <c r="AE158" t="s">
        <v>1728</v>
      </c>
    </row>
    <row r="159" spans="1:31" hidden="1" x14ac:dyDescent="0.3">
      <c r="A159" t="str">
        <f t="shared" si="12"/>
        <v>531610660011</v>
      </c>
      <c r="B159" s="7">
        <v>5</v>
      </c>
      <c r="C159" s="7" t="str">
        <f t="shared" si="13"/>
        <v>316</v>
      </c>
      <c r="D159" s="7" t="str">
        <f t="shared" si="14"/>
        <v>1</v>
      </c>
      <c r="E159" s="7" t="str">
        <f t="shared" si="15"/>
        <v>0</v>
      </c>
      <c r="F159" s="7">
        <f t="shared" si="16"/>
        <v>66</v>
      </c>
      <c r="G159" s="7" t="str">
        <f t="shared" si="17"/>
        <v>00</v>
      </c>
      <c r="H159" s="7">
        <v>11</v>
      </c>
      <c r="I159" t="s">
        <v>1760</v>
      </c>
      <c r="J159" t="s">
        <v>878</v>
      </c>
      <c r="K159" t="s">
        <v>1709</v>
      </c>
      <c r="L159" t="s">
        <v>2091</v>
      </c>
      <c r="M159" t="s">
        <v>2092</v>
      </c>
      <c r="N159" t="s">
        <v>1710</v>
      </c>
      <c r="O159" t="s">
        <v>1711</v>
      </c>
      <c r="P159" t="s">
        <v>1712</v>
      </c>
      <c r="Q159" t="s">
        <v>2089</v>
      </c>
      <c r="R159" t="s">
        <v>1713</v>
      </c>
      <c r="S159" t="s">
        <v>681</v>
      </c>
      <c r="T159">
        <v>4</v>
      </c>
      <c r="U159" t="s">
        <v>1714</v>
      </c>
      <c r="V159" s="17">
        <v>66</v>
      </c>
      <c r="W159" t="s">
        <v>683</v>
      </c>
      <c r="X159" t="s">
        <v>1715</v>
      </c>
      <c r="Y159" t="s">
        <v>1716</v>
      </c>
      <c r="Z159">
        <v>3000</v>
      </c>
      <c r="AA159" t="s">
        <v>1717</v>
      </c>
      <c r="AB159" s="36">
        <v>3161</v>
      </c>
      <c r="AC159" s="36" t="s">
        <v>1215</v>
      </c>
      <c r="AD159" s="17" t="s">
        <v>1586</v>
      </c>
      <c r="AE159" s="36" t="s">
        <v>1728</v>
      </c>
    </row>
    <row r="160" spans="1:31" hidden="1" x14ac:dyDescent="0.3">
      <c r="A160" t="str">
        <f t="shared" si="12"/>
        <v>531610210011</v>
      </c>
      <c r="B160" s="7">
        <v>5</v>
      </c>
      <c r="C160" s="7" t="str">
        <f t="shared" si="13"/>
        <v>316</v>
      </c>
      <c r="D160" s="7" t="str">
        <f t="shared" si="14"/>
        <v>1</v>
      </c>
      <c r="E160" s="7" t="str">
        <f t="shared" si="15"/>
        <v>0</v>
      </c>
      <c r="F160" s="7">
        <f t="shared" si="16"/>
        <v>21</v>
      </c>
      <c r="G160" s="7" t="str">
        <f t="shared" si="17"/>
        <v>00</v>
      </c>
      <c r="H160" s="7">
        <v>11</v>
      </c>
      <c r="I160" t="s">
        <v>1760</v>
      </c>
      <c r="J160" t="s">
        <v>878</v>
      </c>
      <c r="K160" t="s">
        <v>1729</v>
      </c>
      <c r="L160" t="s">
        <v>2086</v>
      </c>
      <c r="M160" t="s">
        <v>2096</v>
      </c>
      <c r="N160" t="s">
        <v>1730</v>
      </c>
      <c r="O160" t="s">
        <v>1722</v>
      </c>
      <c r="P160" t="s">
        <v>2090</v>
      </c>
      <c r="Q160" t="s">
        <v>2089</v>
      </c>
      <c r="R160" t="s">
        <v>1731</v>
      </c>
      <c r="S160" t="s">
        <v>364</v>
      </c>
      <c r="T160">
        <v>1</v>
      </c>
      <c r="U160" t="s">
        <v>1732</v>
      </c>
      <c r="V160" s="17">
        <v>21</v>
      </c>
      <c r="W160" t="s">
        <v>1738</v>
      </c>
      <c r="X160" t="s">
        <v>1734</v>
      </c>
      <c r="Y160" t="s">
        <v>366</v>
      </c>
      <c r="Z160">
        <v>3000</v>
      </c>
      <c r="AA160" t="s">
        <v>1717</v>
      </c>
      <c r="AB160">
        <v>3161</v>
      </c>
      <c r="AC160" t="s">
        <v>1215</v>
      </c>
      <c r="AD160" s="17" t="s">
        <v>1586</v>
      </c>
      <c r="AE160" t="s">
        <v>1728</v>
      </c>
    </row>
    <row r="161" spans="1:31" hidden="1" x14ac:dyDescent="0.3">
      <c r="A161" t="str">
        <f t="shared" si="12"/>
        <v>531610090011</v>
      </c>
      <c r="B161" s="7">
        <v>5</v>
      </c>
      <c r="C161" s="7" t="str">
        <f t="shared" si="13"/>
        <v>316</v>
      </c>
      <c r="D161" s="7" t="str">
        <f t="shared" si="14"/>
        <v>1</v>
      </c>
      <c r="E161" s="7" t="str">
        <f t="shared" si="15"/>
        <v>0</v>
      </c>
      <c r="F161" s="7" t="str">
        <f t="shared" si="16"/>
        <v>09</v>
      </c>
      <c r="G161" s="7" t="str">
        <f t="shared" si="17"/>
        <v>00</v>
      </c>
      <c r="H161" s="7">
        <v>11</v>
      </c>
      <c r="I161" t="s">
        <v>1760</v>
      </c>
      <c r="J161" t="s">
        <v>878</v>
      </c>
      <c r="K161" t="s">
        <v>1748</v>
      </c>
      <c r="L161" t="s">
        <v>2086</v>
      </c>
      <c r="M161" t="s">
        <v>2087</v>
      </c>
      <c r="N161" t="s">
        <v>1749</v>
      </c>
      <c r="O161" t="s">
        <v>1722</v>
      </c>
      <c r="P161" t="s">
        <v>2090</v>
      </c>
      <c r="Q161" t="s">
        <v>2089</v>
      </c>
      <c r="R161" t="s">
        <v>1755</v>
      </c>
      <c r="S161" t="s">
        <v>154</v>
      </c>
      <c r="T161">
        <v>4</v>
      </c>
      <c r="U161" t="s">
        <v>1714</v>
      </c>
      <c r="V161" s="17" t="s">
        <v>1592</v>
      </c>
      <c r="W161" t="s">
        <v>1758</v>
      </c>
      <c r="X161" t="s">
        <v>1757</v>
      </c>
      <c r="Y161" t="s">
        <v>156</v>
      </c>
      <c r="Z161">
        <v>3000</v>
      </c>
      <c r="AA161" t="s">
        <v>1717</v>
      </c>
      <c r="AB161">
        <v>3161</v>
      </c>
      <c r="AC161" t="s">
        <v>1215</v>
      </c>
      <c r="AD161" s="17" t="s">
        <v>1586</v>
      </c>
      <c r="AE161" t="s">
        <v>1728</v>
      </c>
    </row>
    <row r="162" spans="1:31" hidden="1" x14ac:dyDescent="0.3">
      <c r="A162" t="str">
        <f t="shared" si="12"/>
        <v>531712666425</v>
      </c>
      <c r="B162" s="7">
        <v>5</v>
      </c>
      <c r="C162" s="7" t="str">
        <f t="shared" si="13"/>
        <v>317</v>
      </c>
      <c r="D162" s="7" t="str">
        <f t="shared" si="14"/>
        <v>1</v>
      </c>
      <c r="E162" s="7" t="str">
        <f t="shared" si="15"/>
        <v>2</v>
      </c>
      <c r="F162" s="7">
        <f t="shared" si="16"/>
        <v>66</v>
      </c>
      <c r="G162" s="7">
        <f t="shared" si="17"/>
        <v>64</v>
      </c>
      <c r="H162" s="7">
        <v>25</v>
      </c>
      <c r="I162" t="s">
        <v>1707</v>
      </c>
      <c r="J162" t="s">
        <v>1708</v>
      </c>
      <c r="K162" t="s">
        <v>1709</v>
      </c>
      <c r="L162" t="s">
        <v>2091</v>
      </c>
      <c r="M162" t="s">
        <v>2092</v>
      </c>
      <c r="N162" t="s">
        <v>1710</v>
      </c>
      <c r="O162" t="s">
        <v>1711</v>
      </c>
      <c r="P162" t="s">
        <v>1712</v>
      </c>
      <c r="Q162" t="s">
        <v>2089</v>
      </c>
      <c r="R162" t="s">
        <v>1713</v>
      </c>
      <c r="S162" t="s">
        <v>681</v>
      </c>
      <c r="T162">
        <v>4</v>
      </c>
      <c r="U162" t="s">
        <v>1714</v>
      </c>
      <c r="V162" s="17">
        <v>66</v>
      </c>
      <c r="W162" t="s">
        <v>683</v>
      </c>
      <c r="X162" t="s">
        <v>1715</v>
      </c>
      <c r="Y162" t="s">
        <v>1716</v>
      </c>
      <c r="Z162">
        <v>3000</v>
      </c>
      <c r="AA162" t="s">
        <v>1717</v>
      </c>
      <c r="AB162">
        <v>3171</v>
      </c>
      <c r="AC162" t="s">
        <v>1718</v>
      </c>
      <c r="AD162" s="17">
        <v>64</v>
      </c>
      <c r="AE162" t="s">
        <v>1719</v>
      </c>
    </row>
    <row r="163" spans="1:31" hidden="1" x14ac:dyDescent="0.3">
      <c r="A163" s="23" t="str">
        <f t="shared" si="12"/>
        <v>533110020011</v>
      </c>
      <c r="B163" s="7">
        <v>5</v>
      </c>
      <c r="C163" s="7" t="str">
        <f t="shared" si="13"/>
        <v>331</v>
      </c>
      <c r="D163" s="7" t="str">
        <f t="shared" si="14"/>
        <v>1</v>
      </c>
      <c r="E163" s="7" t="str">
        <f t="shared" si="15"/>
        <v>0</v>
      </c>
      <c r="F163" s="7" t="str">
        <f t="shared" si="16"/>
        <v>02</v>
      </c>
      <c r="G163" s="7" t="str">
        <f t="shared" si="17"/>
        <v>00</v>
      </c>
      <c r="H163" s="7">
        <v>11</v>
      </c>
      <c r="I163" t="s">
        <v>1760</v>
      </c>
      <c r="J163" t="s">
        <v>878</v>
      </c>
      <c r="K163" t="s">
        <v>1748</v>
      </c>
      <c r="L163" t="s">
        <v>2086</v>
      </c>
      <c r="M163" t="s">
        <v>2087</v>
      </c>
      <c r="N163" t="s">
        <v>1749</v>
      </c>
      <c r="O163" t="s">
        <v>1722</v>
      </c>
      <c r="P163" t="s">
        <v>2090</v>
      </c>
      <c r="Q163" t="s">
        <v>2089</v>
      </c>
      <c r="R163" t="s">
        <v>1865</v>
      </c>
      <c r="S163" t="s">
        <v>33</v>
      </c>
      <c r="T163">
        <v>4</v>
      </c>
      <c r="U163" t="s">
        <v>1714</v>
      </c>
      <c r="V163" s="17" t="s">
        <v>903</v>
      </c>
      <c r="W163" t="s">
        <v>1866</v>
      </c>
      <c r="X163" t="s">
        <v>1867</v>
      </c>
      <c r="Y163" t="s">
        <v>1868</v>
      </c>
      <c r="Z163">
        <v>3000</v>
      </c>
      <c r="AA163" t="s">
        <v>1717</v>
      </c>
      <c r="AB163">
        <v>3311</v>
      </c>
      <c r="AC163" t="s">
        <v>1798</v>
      </c>
      <c r="AD163" s="17" t="s">
        <v>1586</v>
      </c>
      <c r="AE163" t="s">
        <v>1728</v>
      </c>
    </row>
    <row r="164" spans="1:31" hidden="1" x14ac:dyDescent="0.3">
      <c r="A164" t="str">
        <f t="shared" si="12"/>
        <v>531810060011</v>
      </c>
      <c r="B164" s="7">
        <v>5</v>
      </c>
      <c r="C164" s="7" t="str">
        <f t="shared" si="13"/>
        <v>318</v>
      </c>
      <c r="D164" s="7" t="str">
        <f t="shared" si="14"/>
        <v>1</v>
      </c>
      <c r="E164" s="7" t="str">
        <f t="shared" si="15"/>
        <v>0</v>
      </c>
      <c r="F164" s="7" t="str">
        <f t="shared" si="16"/>
        <v>06</v>
      </c>
      <c r="G164" s="7" t="str">
        <f t="shared" si="17"/>
        <v>00</v>
      </c>
      <c r="H164" s="7">
        <v>11</v>
      </c>
      <c r="I164" t="s">
        <v>1760</v>
      </c>
      <c r="J164" t="s">
        <v>878</v>
      </c>
      <c r="K164" t="s">
        <v>1748</v>
      </c>
      <c r="L164" t="s">
        <v>2086</v>
      </c>
      <c r="M164" t="s">
        <v>2087</v>
      </c>
      <c r="N164" t="s">
        <v>1749</v>
      </c>
      <c r="O164" t="s">
        <v>1722</v>
      </c>
      <c r="P164" t="s">
        <v>2090</v>
      </c>
      <c r="Q164" t="s">
        <v>2089</v>
      </c>
      <c r="R164" t="s">
        <v>1750</v>
      </c>
      <c r="S164" t="s">
        <v>61</v>
      </c>
      <c r="T164">
        <v>4</v>
      </c>
      <c r="U164" t="s">
        <v>1714</v>
      </c>
      <c r="V164" s="17" t="s">
        <v>1589</v>
      </c>
      <c r="W164" t="s">
        <v>1871</v>
      </c>
      <c r="X164" t="s">
        <v>1872</v>
      </c>
      <c r="Y164" t="s">
        <v>1873</v>
      </c>
      <c r="Z164">
        <v>3000</v>
      </c>
      <c r="AA164" t="s">
        <v>1717</v>
      </c>
      <c r="AB164">
        <v>3181</v>
      </c>
      <c r="AC164" t="s">
        <v>1875</v>
      </c>
      <c r="AD164" s="17" t="s">
        <v>1586</v>
      </c>
      <c r="AE164" t="s">
        <v>1728</v>
      </c>
    </row>
    <row r="165" spans="1:31" hidden="1" x14ac:dyDescent="0.3">
      <c r="A165" t="str">
        <f t="shared" si="12"/>
        <v>532210090011</v>
      </c>
      <c r="B165" s="7">
        <v>5</v>
      </c>
      <c r="C165" s="7" t="str">
        <f t="shared" si="13"/>
        <v>322</v>
      </c>
      <c r="D165" s="7" t="str">
        <f t="shared" si="14"/>
        <v>1</v>
      </c>
      <c r="E165" s="7" t="str">
        <f t="shared" si="15"/>
        <v>0</v>
      </c>
      <c r="F165" s="7" t="str">
        <f t="shared" si="16"/>
        <v>09</v>
      </c>
      <c r="G165" s="7" t="str">
        <f t="shared" si="17"/>
        <v>00</v>
      </c>
      <c r="H165" s="7">
        <v>11</v>
      </c>
      <c r="I165" t="s">
        <v>1760</v>
      </c>
      <c r="J165" t="s">
        <v>878</v>
      </c>
      <c r="K165" t="s">
        <v>1748</v>
      </c>
      <c r="L165" t="s">
        <v>2086</v>
      </c>
      <c r="M165" t="s">
        <v>2087</v>
      </c>
      <c r="N165" t="s">
        <v>1749</v>
      </c>
      <c r="O165" t="s">
        <v>1722</v>
      </c>
      <c r="P165" t="s">
        <v>2090</v>
      </c>
      <c r="Q165" t="s">
        <v>2089</v>
      </c>
      <c r="R165" t="s">
        <v>1755</v>
      </c>
      <c r="S165" t="s">
        <v>154</v>
      </c>
      <c r="T165">
        <v>4</v>
      </c>
      <c r="U165" t="s">
        <v>1714</v>
      </c>
      <c r="V165" s="17" t="s">
        <v>1592</v>
      </c>
      <c r="W165" t="s">
        <v>1758</v>
      </c>
      <c r="X165" t="s">
        <v>1757</v>
      </c>
      <c r="Y165" t="s">
        <v>156</v>
      </c>
      <c r="Z165">
        <v>3000</v>
      </c>
      <c r="AA165" t="s">
        <v>1717</v>
      </c>
      <c r="AB165">
        <v>3221</v>
      </c>
      <c r="AC165" t="s">
        <v>1229</v>
      </c>
      <c r="AD165" s="17" t="s">
        <v>1586</v>
      </c>
      <c r="AE165" t="s">
        <v>1728</v>
      </c>
    </row>
    <row r="166" spans="1:31" hidden="1" x14ac:dyDescent="0.3">
      <c r="A166" t="str">
        <f t="shared" si="12"/>
        <v>532310666011</v>
      </c>
      <c r="B166" s="7">
        <v>5</v>
      </c>
      <c r="C166" s="7" t="str">
        <f t="shared" si="13"/>
        <v>323</v>
      </c>
      <c r="D166" s="7" t="str">
        <f t="shared" si="14"/>
        <v>1</v>
      </c>
      <c r="E166" s="7" t="str">
        <f t="shared" si="15"/>
        <v>0</v>
      </c>
      <c r="F166" s="7">
        <f t="shared" si="16"/>
        <v>66</v>
      </c>
      <c r="G166" s="7">
        <f t="shared" si="17"/>
        <v>60</v>
      </c>
      <c r="H166" s="7">
        <v>11</v>
      </c>
      <c r="I166" t="s">
        <v>1760</v>
      </c>
      <c r="J166" t="s">
        <v>878</v>
      </c>
      <c r="K166" t="s">
        <v>1709</v>
      </c>
      <c r="L166" t="s">
        <v>2091</v>
      </c>
      <c r="M166" t="s">
        <v>2092</v>
      </c>
      <c r="N166" t="s">
        <v>1710</v>
      </c>
      <c r="O166" t="s">
        <v>1711</v>
      </c>
      <c r="P166" t="s">
        <v>1712</v>
      </c>
      <c r="Q166" t="s">
        <v>2089</v>
      </c>
      <c r="R166" t="s">
        <v>1713</v>
      </c>
      <c r="S166" t="s">
        <v>681</v>
      </c>
      <c r="T166">
        <v>4</v>
      </c>
      <c r="U166" t="s">
        <v>1714</v>
      </c>
      <c r="V166" s="17">
        <v>66</v>
      </c>
      <c r="W166" t="s">
        <v>683</v>
      </c>
      <c r="X166" t="s">
        <v>1715</v>
      </c>
      <c r="Y166" t="s">
        <v>1716</v>
      </c>
      <c r="Z166">
        <v>3000</v>
      </c>
      <c r="AA166" t="s">
        <v>1717</v>
      </c>
      <c r="AB166">
        <v>3231</v>
      </c>
      <c r="AC166" t="s">
        <v>1803</v>
      </c>
      <c r="AD166" s="17">
        <v>60</v>
      </c>
      <c r="AE166" t="s">
        <v>1804</v>
      </c>
    </row>
    <row r="167" spans="1:31" hidden="1" x14ac:dyDescent="0.3">
      <c r="A167" t="str">
        <f t="shared" si="12"/>
        <v>532310666211</v>
      </c>
      <c r="B167" s="7">
        <v>5</v>
      </c>
      <c r="C167" s="7" t="str">
        <f t="shared" si="13"/>
        <v>323</v>
      </c>
      <c r="D167" s="7" t="str">
        <f t="shared" si="14"/>
        <v>1</v>
      </c>
      <c r="E167" s="7" t="str">
        <f t="shared" si="15"/>
        <v>0</v>
      </c>
      <c r="F167" s="7">
        <f t="shared" si="16"/>
        <v>66</v>
      </c>
      <c r="G167" s="7">
        <f t="shared" si="17"/>
        <v>62</v>
      </c>
      <c r="H167" s="7">
        <v>11</v>
      </c>
      <c r="I167" t="s">
        <v>1760</v>
      </c>
      <c r="J167" t="s">
        <v>878</v>
      </c>
      <c r="K167" t="s">
        <v>1709</v>
      </c>
      <c r="L167" t="s">
        <v>2091</v>
      </c>
      <c r="M167" t="s">
        <v>2092</v>
      </c>
      <c r="N167" t="s">
        <v>1710</v>
      </c>
      <c r="O167" t="s">
        <v>1711</v>
      </c>
      <c r="P167" t="s">
        <v>1712</v>
      </c>
      <c r="Q167" t="s">
        <v>2089</v>
      </c>
      <c r="R167" t="s">
        <v>1713</v>
      </c>
      <c r="S167" t="s">
        <v>681</v>
      </c>
      <c r="T167">
        <v>4</v>
      </c>
      <c r="U167" t="s">
        <v>1714</v>
      </c>
      <c r="V167" s="17">
        <v>66</v>
      </c>
      <c r="W167" t="s">
        <v>683</v>
      </c>
      <c r="X167" t="s">
        <v>1715</v>
      </c>
      <c r="Y167" t="s">
        <v>1716</v>
      </c>
      <c r="Z167">
        <v>3000</v>
      </c>
      <c r="AA167" t="s">
        <v>1717</v>
      </c>
      <c r="AB167">
        <v>3231</v>
      </c>
      <c r="AC167" t="s">
        <v>1803</v>
      </c>
      <c r="AD167" s="17">
        <v>62</v>
      </c>
      <c r="AE167" t="s">
        <v>1805</v>
      </c>
    </row>
    <row r="168" spans="1:31" hidden="1" x14ac:dyDescent="0.3">
      <c r="A168" t="str">
        <f t="shared" si="12"/>
        <v>532512232225</v>
      </c>
      <c r="B168" s="7">
        <v>5</v>
      </c>
      <c r="C168" s="7" t="str">
        <f t="shared" si="13"/>
        <v>325</v>
      </c>
      <c r="D168" s="7" t="str">
        <f t="shared" si="14"/>
        <v>1</v>
      </c>
      <c r="E168" s="7" t="str">
        <f t="shared" si="15"/>
        <v>2</v>
      </c>
      <c r="F168" s="7">
        <f t="shared" si="16"/>
        <v>23</v>
      </c>
      <c r="G168" s="7">
        <f t="shared" si="17"/>
        <v>22</v>
      </c>
      <c r="H168" s="7">
        <v>25</v>
      </c>
      <c r="I168" t="s">
        <v>1707</v>
      </c>
      <c r="J168" t="s">
        <v>1708</v>
      </c>
      <c r="K168" t="s">
        <v>1742</v>
      </c>
      <c r="L168" t="s">
        <v>2086</v>
      </c>
      <c r="M168" t="s">
        <v>2096</v>
      </c>
      <c r="N168" t="s">
        <v>1743</v>
      </c>
      <c r="O168" t="s">
        <v>1722</v>
      </c>
      <c r="P168" t="s">
        <v>2090</v>
      </c>
      <c r="Q168" t="s">
        <v>2089</v>
      </c>
      <c r="R168" t="s">
        <v>1731</v>
      </c>
      <c r="S168" t="s">
        <v>364</v>
      </c>
      <c r="T168">
        <v>6</v>
      </c>
      <c r="U168" t="s">
        <v>1744</v>
      </c>
      <c r="V168" s="17">
        <v>23</v>
      </c>
      <c r="W168" t="s">
        <v>1745</v>
      </c>
      <c r="X168" t="s">
        <v>1746</v>
      </c>
      <c r="Y168" t="s">
        <v>388</v>
      </c>
      <c r="Z168">
        <v>3000</v>
      </c>
      <c r="AA168" t="s">
        <v>1717</v>
      </c>
      <c r="AB168">
        <v>3251</v>
      </c>
      <c r="AC168" t="s">
        <v>1237</v>
      </c>
      <c r="AD168" s="17">
        <v>22</v>
      </c>
      <c r="AE168" t="s">
        <v>1747</v>
      </c>
    </row>
    <row r="169" spans="1:31" hidden="1" x14ac:dyDescent="0.3">
      <c r="A169" t="str">
        <f t="shared" si="12"/>
        <v>532512100025</v>
      </c>
      <c r="B169" s="7">
        <v>5</v>
      </c>
      <c r="C169" s="7" t="str">
        <f t="shared" si="13"/>
        <v>325</v>
      </c>
      <c r="D169" s="7" t="str">
        <f t="shared" si="14"/>
        <v>1</v>
      </c>
      <c r="E169" s="7" t="str">
        <f t="shared" si="15"/>
        <v>2</v>
      </c>
      <c r="F169" s="7">
        <f t="shared" si="16"/>
        <v>10</v>
      </c>
      <c r="G169" s="7" t="str">
        <f t="shared" si="17"/>
        <v>00</v>
      </c>
      <c r="H169" s="7">
        <v>25</v>
      </c>
      <c r="I169" t="s">
        <v>1707</v>
      </c>
      <c r="J169" t="s">
        <v>1708</v>
      </c>
      <c r="K169" t="s">
        <v>1748</v>
      </c>
      <c r="L169" t="s">
        <v>2086</v>
      </c>
      <c r="M169" t="s">
        <v>2087</v>
      </c>
      <c r="N169" t="s">
        <v>1749</v>
      </c>
      <c r="O169" t="s">
        <v>1722</v>
      </c>
      <c r="P169" t="s">
        <v>2090</v>
      </c>
      <c r="Q169" t="s">
        <v>2089</v>
      </c>
      <c r="R169" t="s">
        <v>1755</v>
      </c>
      <c r="S169" t="s">
        <v>154</v>
      </c>
      <c r="T169">
        <v>1</v>
      </c>
      <c r="U169" t="s">
        <v>1732</v>
      </c>
      <c r="V169" s="17">
        <v>10</v>
      </c>
      <c r="W169" t="s">
        <v>1756</v>
      </c>
      <c r="X169" t="s">
        <v>1757</v>
      </c>
      <c r="Y169" t="s">
        <v>156</v>
      </c>
      <c r="Z169">
        <v>3000</v>
      </c>
      <c r="AA169" t="s">
        <v>1717</v>
      </c>
      <c r="AB169">
        <v>3251</v>
      </c>
      <c r="AC169" t="s">
        <v>1237</v>
      </c>
      <c r="AD169" s="17" t="s">
        <v>1586</v>
      </c>
      <c r="AE169" t="s">
        <v>1728</v>
      </c>
    </row>
    <row r="170" spans="1:31" hidden="1" x14ac:dyDescent="0.3">
      <c r="A170" t="str">
        <f t="shared" si="12"/>
        <v>532512090025</v>
      </c>
      <c r="B170" s="7">
        <v>5</v>
      </c>
      <c r="C170" s="7" t="str">
        <f t="shared" si="13"/>
        <v>325</v>
      </c>
      <c r="D170" s="7" t="str">
        <f t="shared" si="14"/>
        <v>1</v>
      </c>
      <c r="E170" s="7" t="str">
        <f t="shared" si="15"/>
        <v>2</v>
      </c>
      <c r="F170" s="7" t="str">
        <f t="shared" si="16"/>
        <v>09</v>
      </c>
      <c r="G170" s="7" t="str">
        <f t="shared" si="17"/>
        <v>00</v>
      </c>
      <c r="H170" s="7">
        <v>25</v>
      </c>
      <c r="I170" t="s">
        <v>1707</v>
      </c>
      <c r="J170" t="s">
        <v>1708</v>
      </c>
      <c r="K170" t="s">
        <v>1748</v>
      </c>
      <c r="L170" t="s">
        <v>2086</v>
      </c>
      <c r="M170" t="s">
        <v>2087</v>
      </c>
      <c r="N170" t="s">
        <v>1749</v>
      </c>
      <c r="O170" t="s">
        <v>1722</v>
      </c>
      <c r="P170" t="s">
        <v>2090</v>
      </c>
      <c r="Q170" t="s">
        <v>2089</v>
      </c>
      <c r="R170" t="s">
        <v>1755</v>
      </c>
      <c r="S170" t="s">
        <v>154</v>
      </c>
      <c r="T170">
        <v>4</v>
      </c>
      <c r="U170" t="s">
        <v>1714</v>
      </c>
      <c r="V170" s="17" t="s">
        <v>1592</v>
      </c>
      <c r="W170" t="s">
        <v>1758</v>
      </c>
      <c r="X170" t="s">
        <v>1757</v>
      </c>
      <c r="Y170" t="s">
        <v>156</v>
      </c>
      <c r="Z170">
        <v>3000</v>
      </c>
      <c r="AA170" t="s">
        <v>1717</v>
      </c>
      <c r="AB170">
        <v>3251</v>
      </c>
      <c r="AC170" t="s">
        <v>1237</v>
      </c>
      <c r="AD170" s="17" t="s">
        <v>1586</v>
      </c>
      <c r="AE170" t="s">
        <v>1728</v>
      </c>
    </row>
    <row r="171" spans="1:31" hidden="1" x14ac:dyDescent="0.3">
      <c r="A171" t="str">
        <f t="shared" si="12"/>
        <v>532610654411</v>
      </c>
      <c r="B171" s="7">
        <v>5</v>
      </c>
      <c r="C171" s="7" t="str">
        <f t="shared" si="13"/>
        <v>326</v>
      </c>
      <c r="D171" s="7" t="str">
        <f t="shared" si="14"/>
        <v>1</v>
      </c>
      <c r="E171" s="7" t="str">
        <f t="shared" si="15"/>
        <v>0</v>
      </c>
      <c r="F171" s="7">
        <f t="shared" si="16"/>
        <v>65</v>
      </c>
      <c r="G171" s="7">
        <f t="shared" si="17"/>
        <v>44</v>
      </c>
      <c r="H171" s="7">
        <v>11</v>
      </c>
      <c r="I171" t="s">
        <v>1760</v>
      </c>
      <c r="J171" t="s">
        <v>878</v>
      </c>
      <c r="K171" t="s">
        <v>1836</v>
      </c>
      <c r="L171" t="s">
        <v>2091</v>
      </c>
      <c r="M171" t="s">
        <v>2097</v>
      </c>
      <c r="N171" t="s">
        <v>1837</v>
      </c>
      <c r="O171" t="s">
        <v>1722</v>
      </c>
      <c r="P171" t="s">
        <v>2090</v>
      </c>
      <c r="Q171" t="s">
        <v>2089</v>
      </c>
      <c r="R171" t="s">
        <v>1838</v>
      </c>
      <c r="S171" t="s">
        <v>608</v>
      </c>
      <c r="T171">
        <v>5</v>
      </c>
      <c r="U171" t="s">
        <v>1839</v>
      </c>
      <c r="V171" s="17">
        <v>65</v>
      </c>
      <c r="W171" t="s">
        <v>1846</v>
      </c>
      <c r="X171" t="s">
        <v>1841</v>
      </c>
      <c r="Y171" t="s">
        <v>650</v>
      </c>
      <c r="Z171">
        <v>3000</v>
      </c>
      <c r="AA171" t="s">
        <v>1717</v>
      </c>
      <c r="AB171">
        <v>3261</v>
      </c>
      <c r="AC171" t="s">
        <v>1241</v>
      </c>
      <c r="AD171" s="17">
        <v>44</v>
      </c>
      <c r="AE171" t="s">
        <v>1848</v>
      </c>
    </row>
    <row r="172" spans="1:31" hidden="1" x14ac:dyDescent="0.3">
      <c r="A172" t="str">
        <f t="shared" si="12"/>
        <v>532610090011</v>
      </c>
      <c r="B172" s="7">
        <v>5</v>
      </c>
      <c r="C172" s="7" t="str">
        <f t="shared" si="13"/>
        <v>326</v>
      </c>
      <c r="D172" s="7" t="str">
        <f t="shared" si="14"/>
        <v>1</v>
      </c>
      <c r="E172" s="7" t="str">
        <f t="shared" si="15"/>
        <v>0</v>
      </c>
      <c r="F172" s="7" t="str">
        <f t="shared" si="16"/>
        <v>09</v>
      </c>
      <c r="G172" s="7" t="str">
        <f t="shared" si="17"/>
        <v>00</v>
      </c>
      <c r="H172" s="7">
        <v>11</v>
      </c>
      <c r="I172" t="s">
        <v>1760</v>
      </c>
      <c r="J172" t="s">
        <v>878</v>
      </c>
      <c r="K172" t="s">
        <v>1748</v>
      </c>
      <c r="L172" t="s">
        <v>2086</v>
      </c>
      <c r="M172" t="s">
        <v>2087</v>
      </c>
      <c r="N172" t="s">
        <v>1749</v>
      </c>
      <c r="O172" t="s">
        <v>1722</v>
      </c>
      <c r="P172" t="s">
        <v>2090</v>
      </c>
      <c r="Q172" t="s">
        <v>2089</v>
      </c>
      <c r="R172" t="s">
        <v>1755</v>
      </c>
      <c r="S172" t="s">
        <v>154</v>
      </c>
      <c r="T172">
        <v>4</v>
      </c>
      <c r="U172" t="s">
        <v>1714</v>
      </c>
      <c r="V172" s="17" t="s">
        <v>1592</v>
      </c>
      <c r="W172" t="s">
        <v>1758</v>
      </c>
      <c r="X172" t="s">
        <v>1757</v>
      </c>
      <c r="Y172" t="s">
        <v>156</v>
      </c>
      <c r="Z172">
        <v>3000</v>
      </c>
      <c r="AA172" t="s">
        <v>1717</v>
      </c>
      <c r="AB172">
        <v>3261</v>
      </c>
      <c r="AC172" t="s">
        <v>1241</v>
      </c>
      <c r="AD172" s="17" t="s">
        <v>1586</v>
      </c>
      <c r="AE172" t="s">
        <v>1728</v>
      </c>
    </row>
    <row r="173" spans="1:31" hidden="1" x14ac:dyDescent="0.3">
      <c r="A173" t="str">
        <f t="shared" si="12"/>
        <v>532610430011</v>
      </c>
      <c r="B173" s="7">
        <v>5</v>
      </c>
      <c r="C173" s="7" t="str">
        <f t="shared" si="13"/>
        <v>326</v>
      </c>
      <c r="D173" s="7" t="str">
        <f t="shared" si="14"/>
        <v>1</v>
      </c>
      <c r="E173" s="7" t="str">
        <f t="shared" si="15"/>
        <v>0</v>
      </c>
      <c r="F173" s="7">
        <f t="shared" si="16"/>
        <v>43</v>
      </c>
      <c r="G173" s="7" t="str">
        <f t="shared" si="17"/>
        <v>00</v>
      </c>
      <c r="H173" s="7">
        <v>11</v>
      </c>
      <c r="I173" t="s">
        <v>1760</v>
      </c>
      <c r="J173" t="s">
        <v>878</v>
      </c>
      <c r="K173" t="s">
        <v>1770</v>
      </c>
      <c r="L173" t="s">
        <v>2093</v>
      </c>
      <c r="M173" t="s">
        <v>2099</v>
      </c>
      <c r="N173" t="s">
        <v>1771</v>
      </c>
      <c r="O173" t="s">
        <v>1722</v>
      </c>
      <c r="P173" t="s">
        <v>2090</v>
      </c>
      <c r="Q173" t="s">
        <v>2089</v>
      </c>
      <c r="R173" t="s">
        <v>1764</v>
      </c>
      <c r="S173" t="s">
        <v>547</v>
      </c>
      <c r="T173">
        <v>6</v>
      </c>
      <c r="U173" t="s">
        <v>1744</v>
      </c>
      <c r="V173" s="17">
        <v>43</v>
      </c>
      <c r="W173" t="s">
        <v>1772</v>
      </c>
      <c r="X173" t="s">
        <v>1773</v>
      </c>
      <c r="Y173" t="s">
        <v>1774</v>
      </c>
      <c r="Z173">
        <v>3000</v>
      </c>
      <c r="AA173" t="s">
        <v>1717</v>
      </c>
      <c r="AB173">
        <v>3261</v>
      </c>
      <c r="AC173" t="s">
        <v>1241</v>
      </c>
      <c r="AD173" s="17" t="s">
        <v>1586</v>
      </c>
      <c r="AE173" t="s">
        <v>1728</v>
      </c>
    </row>
    <row r="174" spans="1:31" hidden="1" x14ac:dyDescent="0.3">
      <c r="A174" t="str">
        <f t="shared" si="12"/>
        <v>532910090011</v>
      </c>
      <c r="B174" s="7">
        <v>5</v>
      </c>
      <c r="C174" s="7" t="str">
        <f t="shared" si="13"/>
        <v>329</v>
      </c>
      <c r="D174" s="7" t="str">
        <f t="shared" si="14"/>
        <v>1</v>
      </c>
      <c r="E174" s="7" t="str">
        <f t="shared" si="15"/>
        <v>0</v>
      </c>
      <c r="F174" s="7" t="str">
        <f t="shared" si="16"/>
        <v>09</v>
      </c>
      <c r="G174" s="7" t="str">
        <f t="shared" si="17"/>
        <v>00</v>
      </c>
      <c r="H174" s="7">
        <v>11</v>
      </c>
      <c r="I174" t="s">
        <v>1760</v>
      </c>
      <c r="J174" t="s">
        <v>878</v>
      </c>
      <c r="K174" t="s">
        <v>1748</v>
      </c>
      <c r="L174" t="s">
        <v>2086</v>
      </c>
      <c r="M174" t="s">
        <v>2087</v>
      </c>
      <c r="N174" t="s">
        <v>1749</v>
      </c>
      <c r="O174" t="s">
        <v>1722</v>
      </c>
      <c r="P174" t="s">
        <v>2090</v>
      </c>
      <c r="Q174" t="s">
        <v>2089</v>
      </c>
      <c r="R174" t="s">
        <v>1755</v>
      </c>
      <c r="S174" t="s">
        <v>154</v>
      </c>
      <c r="T174">
        <v>4</v>
      </c>
      <c r="U174" t="s">
        <v>1714</v>
      </c>
      <c r="V174" s="17" t="s">
        <v>1592</v>
      </c>
      <c r="W174" t="s">
        <v>1758</v>
      </c>
      <c r="X174" t="s">
        <v>1757</v>
      </c>
      <c r="Y174" t="s">
        <v>156</v>
      </c>
      <c r="Z174">
        <v>3000</v>
      </c>
      <c r="AA174" t="s">
        <v>1717</v>
      </c>
      <c r="AB174">
        <v>3291</v>
      </c>
      <c r="AC174" t="s">
        <v>1245</v>
      </c>
      <c r="AD174" s="17" t="s">
        <v>1586</v>
      </c>
      <c r="AE174" t="s">
        <v>1728</v>
      </c>
    </row>
    <row r="175" spans="1:31" hidden="1" x14ac:dyDescent="0.3">
      <c r="A175" t="str">
        <f t="shared" si="12"/>
        <v>532910140011</v>
      </c>
      <c r="B175" s="7">
        <v>5</v>
      </c>
      <c r="C175" s="7" t="str">
        <f t="shared" si="13"/>
        <v>329</v>
      </c>
      <c r="D175" s="7" t="str">
        <f t="shared" si="14"/>
        <v>1</v>
      </c>
      <c r="E175" s="7" t="str">
        <f t="shared" si="15"/>
        <v>0</v>
      </c>
      <c r="F175" s="7">
        <f t="shared" si="16"/>
        <v>14</v>
      </c>
      <c r="G175" s="7" t="str">
        <f t="shared" si="17"/>
        <v>00</v>
      </c>
      <c r="H175" s="7">
        <v>11</v>
      </c>
      <c r="I175" t="s">
        <v>1760</v>
      </c>
      <c r="J175" t="s">
        <v>878</v>
      </c>
      <c r="K175" t="s">
        <v>1748</v>
      </c>
      <c r="L175" t="s">
        <v>2086</v>
      </c>
      <c r="M175" t="s">
        <v>2087</v>
      </c>
      <c r="N175" t="s">
        <v>1749</v>
      </c>
      <c r="O175" t="s">
        <v>1722</v>
      </c>
      <c r="P175" t="s">
        <v>2090</v>
      </c>
      <c r="Q175" t="s">
        <v>2089</v>
      </c>
      <c r="R175" t="s">
        <v>1895</v>
      </c>
      <c r="S175" t="s">
        <v>313</v>
      </c>
      <c r="T175">
        <v>4</v>
      </c>
      <c r="U175" t="s">
        <v>1714</v>
      </c>
      <c r="V175" s="17">
        <v>14</v>
      </c>
      <c r="W175" t="s">
        <v>1896</v>
      </c>
      <c r="X175" t="s">
        <v>1897</v>
      </c>
      <c r="Y175" t="s">
        <v>315</v>
      </c>
      <c r="Z175">
        <v>3000</v>
      </c>
      <c r="AA175" t="s">
        <v>1717</v>
      </c>
      <c r="AB175">
        <v>3291</v>
      </c>
      <c r="AC175" t="s">
        <v>1245</v>
      </c>
      <c r="AD175" s="17" t="s">
        <v>1586</v>
      </c>
      <c r="AE175" t="s">
        <v>1728</v>
      </c>
    </row>
    <row r="176" spans="1:31" hidden="1" x14ac:dyDescent="0.3">
      <c r="A176" t="str">
        <f t="shared" si="12"/>
        <v>533110040011</v>
      </c>
      <c r="B176" s="7">
        <v>5</v>
      </c>
      <c r="C176" s="7" t="str">
        <f t="shared" si="13"/>
        <v>331</v>
      </c>
      <c r="D176" s="7" t="str">
        <f t="shared" si="14"/>
        <v>1</v>
      </c>
      <c r="E176" s="7" t="str">
        <f t="shared" si="15"/>
        <v>0</v>
      </c>
      <c r="F176" s="7" t="str">
        <f t="shared" si="16"/>
        <v>04</v>
      </c>
      <c r="G176" s="7" t="str">
        <f t="shared" si="17"/>
        <v>00</v>
      </c>
      <c r="H176" s="7">
        <v>11</v>
      </c>
      <c r="I176" t="s">
        <v>1760</v>
      </c>
      <c r="J176" t="s">
        <v>878</v>
      </c>
      <c r="K176" t="s">
        <v>1792</v>
      </c>
      <c r="L176" t="s">
        <v>2086</v>
      </c>
      <c r="M176" t="s">
        <v>2087</v>
      </c>
      <c r="N176" t="s">
        <v>1793</v>
      </c>
      <c r="O176" t="s">
        <v>1722</v>
      </c>
      <c r="P176" t="s">
        <v>2090</v>
      </c>
      <c r="Q176" t="s">
        <v>2089</v>
      </c>
      <c r="R176" t="s">
        <v>1794</v>
      </c>
      <c r="S176" t="s">
        <v>52</v>
      </c>
      <c r="T176">
        <v>6</v>
      </c>
      <c r="U176" t="s">
        <v>1744</v>
      </c>
      <c r="V176" s="17" t="s">
        <v>1587</v>
      </c>
      <c r="W176" t="s">
        <v>1795</v>
      </c>
      <c r="X176" t="s">
        <v>1796</v>
      </c>
      <c r="Y176" t="s">
        <v>53</v>
      </c>
      <c r="Z176">
        <v>3000</v>
      </c>
      <c r="AA176" t="s">
        <v>1717</v>
      </c>
      <c r="AB176">
        <v>3311</v>
      </c>
      <c r="AC176" t="s">
        <v>1798</v>
      </c>
      <c r="AD176" s="17" t="s">
        <v>1586</v>
      </c>
      <c r="AE176" t="s">
        <v>1728</v>
      </c>
    </row>
    <row r="177" spans="1:31" hidden="1" x14ac:dyDescent="0.3">
      <c r="A177" s="23" t="str">
        <f t="shared" si="12"/>
        <v>534110020011</v>
      </c>
      <c r="B177" s="7">
        <v>5</v>
      </c>
      <c r="C177" s="7" t="str">
        <f t="shared" si="13"/>
        <v>341</v>
      </c>
      <c r="D177" s="7" t="str">
        <f t="shared" si="14"/>
        <v>1</v>
      </c>
      <c r="E177" s="7" t="str">
        <f t="shared" si="15"/>
        <v>0</v>
      </c>
      <c r="F177" s="7" t="str">
        <f t="shared" si="16"/>
        <v>02</v>
      </c>
      <c r="G177" s="7" t="str">
        <f t="shared" si="17"/>
        <v>00</v>
      </c>
      <c r="H177" s="7">
        <v>11</v>
      </c>
      <c r="I177" t="s">
        <v>1760</v>
      </c>
      <c r="J177" t="s">
        <v>878</v>
      </c>
      <c r="K177" t="s">
        <v>1748</v>
      </c>
      <c r="L177" t="s">
        <v>2086</v>
      </c>
      <c r="M177" t="s">
        <v>2087</v>
      </c>
      <c r="N177" t="s">
        <v>1749</v>
      </c>
      <c r="O177" t="s">
        <v>1722</v>
      </c>
      <c r="P177" t="s">
        <v>2090</v>
      </c>
      <c r="Q177" t="s">
        <v>2089</v>
      </c>
      <c r="R177" t="s">
        <v>1865</v>
      </c>
      <c r="S177" t="s">
        <v>33</v>
      </c>
      <c r="T177">
        <v>4</v>
      </c>
      <c r="U177" t="s">
        <v>1714</v>
      </c>
      <c r="V177" s="17" t="s">
        <v>903</v>
      </c>
      <c r="W177" t="s">
        <v>1866</v>
      </c>
      <c r="X177" t="s">
        <v>1867</v>
      </c>
      <c r="Y177" t="s">
        <v>1868</v>
      </c>
      <c r="Z177">
        <v>3000</v>
      </c>
      <c r="AA177" t="s">
        <v>1717</v>
      </c>
      <c r="AB177">
        <v>3411</v>
      </c>
      <c r="AC177" t="s">
        <v>1281</v>
      </c>
      <c r="AD177" s="17" t="s">
        <v>1586</v>
      </c>
      <c r="AE177" t="s">
        <v>1728</v>
      </c>
    </row>
    <row r="178" spans="1:31" hidden="1" x14ac:dyDescent="0.3">
      <c r="A178" t="str">
        <f t="shared" si="12"/>
        <v>533110060011</v>
      </c>
      <c r="B178" s="7">
        <v>5</v>
      </c>
      <c r="C178" s="7" t="str">
        <f t="shared" si="13"/>
        <v>331</v>
      </c>
      <c r="D178" s="7" t="str">
        <f t="shared" si="14"/>
        <v>1</v>
      </c>
      <c r="E178" s="7" t="str">
        <f t="shared" si="15"/>
        <v>0</v>
      </c>
      <c r="F178" s="7" t="str">
        <f t="shared" si="16"/>
        <v>06</v>
      </c>
      <c r="G178" s="7" t="str">
        <f t="shared" si="17"/>
        <v>00</v>
      </c>
      <c r="H178" s="7">
        <v>11</v>
      </c>
      <c r="I178" t="s">
        <v>1760</v>
      </c>
      <c r="J178" t="s">
        <v>878</v>
      </c>
      <c r="K178" t="s">
        <v>1748</v>
      </c>
      <c r="L178" t="s">
        <v>2086</v>
      </c>
      <c r="M178" t="s">
        <v>2087</v>
      </c>
      <c r="N178" t="s">
        <v>1749</v>
      </c>
      <c r="O178" t="s">
        <v>1722</v>
      </c>
      <c r="P178" t="s">
        <v>2090</v>
      </c>
      <c r="Q178" t="s">
        <v>2089</v>
      </c>
      <c r="R178" t="s">
        <v>1750</v>
      </c>
      <c r="S178" t="s">
        <v>61</v>
      </c>
      <c r="T178">
        <v>4</v>
      </c>
      <c r="U178" t="s">
        <v>1714</v>
      </c>
      <c r="V178" s="17" t="s">
        <v>1589</v>
      </c>
      <c r="W178" t="s">
        <v>1871</v>
      </c>
      <c r="X178" t="s">
        <v>1872</v>
      </c>
      <c r="Y178" t="s">
        <v>1873</v>
      </c>
      <c r="Z178">
        <v>3000</v>
      </c>
      <c r="AA178" t="s">
        <v>1717</v>
      </c>
      <c r="AB178">
        <v>3311</v>
      </c>
      <c r="AC178" t="s">
        <v>1798</v>
      </c>
      <c r="AD178" s="17" t="s">
        <v>1586</v>
      </c>
      <c r="AE178" t="s">
        <v>1728</v>
      </c>
    </row>
    <row r="179" spans="1:31" hidden="1" x14ac:dyDescent="0.3">
      <c r="A179" t="str">
        <f t="shared" si="12"/>
        <v>533110090011</v>
      </c>
      <c r="B179" s="7">
        <v>5</v>
      </c>
      <c r="C179" s="7" t="str">
        <f t="shared" si="13"/>
        <v>331</v>
      </c>
      <c r="D179" s="7" t="str">
        <f t="shared" si="14"/>
        <v>1</v>
      </c>
      <c r="E179" s="7" t="str">
        <f t="shared" si="15"/>
        <v>0</v>
      </c>
      <c r="F179" s="7" t="str">
        <f t="shared" si="16"/>
        <v>09</v>
      </c>
      <c r="G179" s="7" t="str">
        <f t="shared" si="17"/>
        <v>00</v>
      </c>
      <c r="H179" s="7">
        <v>11</v>
      </c>
      <c r="I179" t="s">
        <v>1760</v>
      </c>
      <c r="J179" t="s">
        <v>878</v>
      </c>
      <c r="K179" t="s">
        <v>1748</v>
      </c>
      <c r="L179" t="s">
        <v>2086</v>
      </c>
      <c r="M179" t="s">
        <v>2087</v>
      </c>
      <c r="N179" t="s">
        <v>1749</v>
      </c>
      <c r="O179" t="s">
        <v>1722</v>
      </c>
      <c r="P179" t="s">
        <v>2090</v>
      </c>
      <c r="Q179" t="s">
        <v>2089</v>
      </c>
      <c r="R179" t="s">
        <v>1755</v>
      </c>
      <c r="S179" t="s">
        <v>154</v>
      </c>
      <c r="T179">
        <v>4</v>
      </c>
      <c r="U179" t="s">
        <v>1714</v>
      </c>
      <c r="V179" s="17" t="s">
        <v>1592</v>
      </c>
      <c r="W179" t="s">
        <v>1758</v>
      </c>
      <c r="X179" t="s">
        <v>1757</v>
      </c>
      <c r="Y179" t="s">
        <v>156</v>
      </c>
      <c r="Z179">
        <v>3000</v>
      </c>
      <c r="AA179" t="s">
        <v>1717</v>
      </c>
      <c r="AB179">
        <v>3311</v>
      </c>
      <c r="AC179" t="s">
        <v>1798</v>
      </c>
      <c r="AD179" s="17" t="s">
        <v>1586</v>
      </c>
      <c r="AE179" t="s">
        <v>1728</v>
      </c>
    </row>
    <row r="180" spans="1:31" hidden="1" x14ac:dyDescent="0.3">
      <c r="A180" t="str">
        <f t="shared" si="12"/>
        <v>533110720011</v>
      </c>
      <c r="B180" s="7">
        <v>5</v>
      </c>
      <c r="C180" s="7" t="str">
        <f t="shared" si="13"/>
        <v>331</v>
      </c>
      <c r="D180" s="7" t="str">
        <f t="shared" si="14"/>
        <v>1</v>
      </c>
      <c r="E180" s="7" t="str">
        <f t="shared" si="15"/>
        <v>0</v>
      </c>
      <c r="F180" s="7">
        <f t="shared" si="16"/>
        <v>72</v>
      </c>
      <c r="G180" s="7" t="str">
        <f t="shared" si="17"/>
        <v>00</v>
      </c>
      <c r="H180" s="7">
        <v>11</v>
      </c>
      <c r="I180" t="s">
        <v>1760</v>
      </c>
      <c r="J180" t="s">
        <v>878</v>
      </c>
      <c r="K180" t="s">
        <v>1748</v>
      </c>
      <c r="L180" t="s">
        <v>2086</v>
      </c>
      <c r="M180" t="s">
        <v>2087</v>
      </c>
      <c r="N180" t="s">
        <v>1749</v>
      </c>
      <c r="O180" t="s">
        <v>1960</v>
      </c>
      <c r="P180" t="s">
        <v>2101</v>
      </c>
      <c r="Q180" t="s">
        <v>2089</v>
      </c>
      <c r="R180" t="s">
        <v>2102</v>
      </c>
      <c r="S180" t="s">
        <v>733</v>
      </c>
      <c r="T180">
        <v>4</v>
      </c>
      <c r="U180" t="s">
        <v>1714</v>
      </c>
      <c r="V180" s="17">
        <v>72</v>
      </c>
      <c r="W180" t="s">
        <v>1963</v>
      </c>
      <c r="X180" t="s">
        <v>1784</v>
      </c>
      <c r="Y180" t="s">
        <v>733</v>
      </c>
      <c r="Z180">
        <v>3000</v>
      </c>
      <c r="AA180" t="s">
        <v>1717</v>
      </c>
      <c r="AB180">
        <v>3311</v>
      </c>
      <c r="AC180" t="s">
        <v>1798</v>
      </c>
      <c r="AD180" s="17" t="s">
        <v>1586</v>
      </c>
      <c r="AE180" t="s">
        <v>1728</v>
      </c>
    </row>
    <row r="181" spans="1:31" hidden="1" x14ac:dyDescent="0.3">
      <c r="A181" t="str">
        <f t="shared" si="12"/>
        <v>533110430011</v>
      </c>
      <c r="B181" s="7">
        <v>5</v>
      </c>
      <c r="C181" s="7" t="str">
        <f t="shared" si="13"/>
        <v>331</v>
      </c>
      <c r="D181" s="7" t="str">
        <f t="shared" si="14"/>
        <v>1</v>
      </c>
      <c r="E181" s="7" t="str">
        <f t="shared" si="15"/>
        <v>0</v>
      </c>
      <c r="F181" s="7">
        <f t="shared" si="16"/>
        <v>43</v>
      </c>
      <c r="G181" s="7" t="str">
        <f t="shared" si="17"/>
        <v>00</v>
      </c>
      <c r="H181" s="7">
        <v>11</v>
      </c>
      <c r="I181" t="s">
        <v>1760</v>
      </c>
      <c r="J181" t="s">
        <v>878</v>
      </c>
      <c r="K181" t="s">
        <v>1770</v>
      </c>
      <c r="L181" t="s">
        <v>2093</v>
      </c>
      <c r="M181" t="s">
        <v>2099</v>
      </c>
      <c r="N181" t="s">
        <v>1771</v>
      </c>
      <c r="O181" t="s">
        <v>1722</v>
      </c>
      <c r="P181" t="s">
        <v>2090</v>
      </c>
      <c r="Q181" t="s">
        <v>2089</v>
      </c>
      <c r="R181" t="s">
        <v>1764</v>
      </c>
      <c r="S181" t="s">
        <v>547</v>
      </c>
      <c r="T181">
        <v>6</v>
      </c>
      <c r="U181" t="s">
        <v>1744</v>
      </c>
      <c r="V181" s="17">
        <v>43</v>
      </c>
      <c r="W181" t="s">
        <v>1772</v>
      </c>
      <c r="X181" t="s">
        <v>1773</v>
      </c>
      <c r="Y181" t="s">
        <v>1774</v>
      </c>
      <c r="Z181">
        <v>3000</v>
      </c>
      <c r="AA181" t="s">
        <v>1717</v>
      </c>
      <c r="AB181">
        <v>3311</v>
      </c>
      <c r="AC181" t="s">
        <v>1798</v>
      </c>
      <c r="AD181" s="17" t="s">
        <v>1586</v>
      </c>
      <c r="AE181" t="s">
        <v>1728</v>
      </c>
    </row>
    <row r="182" spans="1:31" hidden="1" x14ac:dyDescent="0.3">
      <c r="A182" t="str">
        <f t="shared" si="12"/>
        <v>533210430011</v>
      </c>
      <c r="B182" s="7">
        <v>5</v>
      </c>
      <c r="C182" s="7" t="str">
        <f t="shared" si="13"/>
        <v>332</v>
      </c>
      <c r="D182" s="7" t="str">
        <f t="shared" si="14"/>
        <v>1</v>
      </c>
      <c r="E182" s="7" t="str">
        <f t="shared" si="15"/>
        <v>0</v>
      </c>
      <c r="F182" s="7">
        <f t="shared" si="16"/>
        <v>43</v>
      </c>
      <c r="G182" s="7" t="str">
        <f t="shared" si="17"/>
        <v>00</v>
      </c>
      <c r="H182" s="7">
        <v>11</v>
      </c>
      <c r="I182" t="s">
        <v>1760</v>
      </c>
      <c r="J182" t="s">
        <v>878</v>
      </c>
      <c r="K182" t="s">
        <v>1770</v>
      </c>
      <c r="L182" t="s">
        <v>2093</v>
      </c>
      <c r="M182" t="s">
        <v>2099</v>
      </c>
      <c r="N182" t="s">
        <v>1771</v>
      </c>
      <c r="O182" t="s">
        <v>1722</v>
      </c>
      <c r="P182" t="s">
        <v>2090</v>
      </c>
      <c r="Q182" t="s">
        <v>2089</v>
      </c>
      <c r="R182" t="s">
        <v>1764</v>
      </c>
      <c r="S182" t="s">
        <v>547</v>
      </c>
      <c r="T182">
        <v>6</v>
      </c>
      <c r="U182" t="s">
        <v>1744</v>
      </c>
      <c r="V182" s="17">
        <v>43</v>
      </c>
      <c r="W182" t="s">
        <v>1772</v>
      </c>
      <c r="X182" t="s">
        <v>1773</v>
      </c>
      <c r="Y182" t="s">
        <v>1774</v>
      </c>
      <c r="Z182">
        <v>3000</v>
      </c>
      <c r="AA182" t="s">
        <v>1717</v>
      </c>
      <c r="AB182" s="37">
        <v>3321</v>
      </c>
      <c r="AC182" s="37" t="s">
        <v>2001</v>
      </c>
      <c r="AD182" s="17" t="s">
        <v>1586</v>
      </c>
      <c r="AE182" s="37" t="s">
        <v>1728</v>
      </c>
    </row>
    <row r="183" spans="1:31" hidden="1" x14ac:dyDescent="0.3">
      <c r="A183" t="str">
        <f t="shared" si="12"/>
        <v>533310660011</v>
      </c>
      <c r="B183" s="7">
        <v>5</v>
      </c>
      <c r="C183" s="7" t="str">
        <f t="shared" si="13"/>
        <v>333</v>
      </c>
      <c r="D183" s="7" t="str">
        <f t="shared" si="14"/>
        <v>1</v>
      </c>
      <c r="E183" s="7" t="str">
        <f t="shared" si="15"/>
        <v>0</v>
      </c>
      <c r="F183" s="7">
        <f t="shared" si="16"/>
        <v>66</v>
      </c>
      <c r="G183" s="7" t="str">
        <f t="shared" si="17"/>
        <v>00</v>
      </c>
      <c r="H183" s="7">
        <v>11</v>
      </c>
      <c r="I183" t="s">
        <v>1760</v>
      </c>
      <c r="J183" t="s">
        <v>878</v>
      </c>
      <c r="K183" t="s">
        <v>1709</v>
      </c>
      <c r="L183" t="s">
        <v>2091</v>
      </c>
      <c r="M183" t="s">
        <v>2092</v>
      </c>
      <c r="N183" t="s">
        <v>1710</v>
      </c>
      <c r="O183" t="s">
        <v>1711</v>
      </c>
      <c r="P183" t="s">
        <v>1712</v>
      </c>
      <c r="Q183" t="s">
        <v>2089</v>
      </c>
      <c r="R183" t="s">
        <v>1713</v>
      </c>
      <c r="S183" t="s">
        <v>681</v>
      </c>
      <c r="T183">
        <v>4</v>
      </c>
      <c r="U183" t="s">
        <v>1714</v>
      </c>
      <c r="V183" s="17">
        <v>66</v>
      </c>
      <c r="W183" t="s">
        <v>683</v>
      </c>
      <c r="X183" t="s">
        <v>1715</v>
      </c>
      <c r="Y183" t="s">
        <v>1716</v>
      </c>
      <c r="Z183">
        <v>3000</v>
      </c>
      <c r="AA183" t="s">
        <v>1717</v>
      </c>
      <c r="AB183">
        <v>3331</v>
      </c>
      <c r="AC183" t="s">
        <v>1806</v>
      </c>
      <c r="AD183" s="17" t="s">
        <v>1586</v>
      </c>
      <c r="AE183" t="s">
        <v>1728</v>
      </c>
    </row>
    <row r="184" spans="1:31" hidden="1" x14ac:dyDescent="0.3">
      <c r="A184" t="str">
        <f t="shared" si="12"/>
        <v>533310060011</v>
      </c>
      <c r="B184" s="7">
        <v>5</v>
      </c>
      <c r="C184" s="7" t="str">
        <f t="shared" si="13"/>
        <v>333</v>
      </c>
      <c r="D184" s="7" t="str">
        <f t="shared" si="14"/>
        <v>1</v>
      </c>
      <c r="E184" s="7" t="str">
        <f t="shared" si="15"/>
        <v>0</v>
      </c>
      <c r="F184" s="7" t="str">
        <f t="shared" si="16"/>
        <v>06</v>
      </c>
      <c r="G184" s="7" t="str">
        <f t="shared" si="17"/>
        <v>00</v>
      </c>
      <c r="H184" s="7">
        <v>11</v>
      </c>
      <c r="I184" t="s">
        <v>1760</v>
      </c>
      <c r="J184" t="s">
        <v>878</v>
      </c>
      <c r="K184" t="s">
        <v>1748</v>
      </c>
      <c r="L184" t="s">
        <v>2086</v>
      </c>
      <c r="M184" t="s">
        <v>2087</v>
      </c>
      <c r="N184" t="s">
        <v>1749</v>
      </c>
      <c r="O184" t="s">
        <v>1722</v>
      </c>
      <c r="P184" t="s">
        <v>2090</v>
      </c>
      <c r="Q184" t="s">
        <v>2089</v>
      </c>
      <c r="R184" t="s">
        <v>1750</v>
      </c>
      <c r="S184" t="s">
        <v>61</v>
      </c>
      <c r="T184">
        <v>4</v>
      </c>
      <c r="U184" t="s">
        <v>1714</v>
      </c>
      <c r="V184" s="17" t="s">
        <v>1589</v>
      </c>
      <c r="W184" t="s">
        <v>1871</v>
      </c>
      <c r="X184" t="s">
        <v>1872</v>
      </c>
      <c r="Y184" t="s">
        <v>1873</v>
      </c>
      <c r="Z184">
        <v>3000</v>
      </c>
      <c r="AA184" t="s">
        <v>1717</v>
      </c>
      <c r="AB184">
        <v>3331</v>
      </c>
      <c r="AC184" t="s">
        <v>1806</v>
      </c>
      <c r="AD184" s="17" t="s">
        <v>1586</v>
      </c>
      <c r="AE184" t="s">
        <v>1728</v>
      </c>
    </row>
    <row r="185" spans="1:31" hidden="1" x14ac:dyDescent="0.3">
      <c r="A185" t="str">
        <f t="shared" si="12"/>
        <v>533310090011</v>
      </c>
      <c r="B185" s="7">
        <v>5</v>
      </c>
      <c r="C185" s="7" t="str">
        <f t="shared" si="13"/>
        <v>333</v>
      </c>
      <c r="D185" s="7" t="str">
        <f t="shared" si="14"/>
        <v>1</v>
      </c>
      <c r="E185" s="7" t="str">
        <f t="shared" si="15"/>
        <v>0</v>
      </c>
      <c r="F185" s="7" t="str">
        <f t="shared" si="16"/>
        <v>09</v>
      </c>
      <c r="G185" s="7" t="str">
        <f t="shared" si="17"/>
        <v>00</v>
      </c>
      <c r="H185" s="7">
        <v>11</v>
      </c>
      <c r="I185" t="s">
        <v>1760</v>
      </c>
      <c r="J185" t="s">
        <v>878</v>
      </c>
      <c r="K185" t="s">
        <v>1748</v>
      </c>
      <c r="L185" t="s">
        <v>2086</v>
      </c>
      <c r="M185" t="s">
        <v>2087</v>
      </c>
      <c r="N185" t="s">
        <v>1749</v>
      </c>
      <c r="O185" t="s">
        <v>1722</v>
      </c>
      <c r="P185" t="s">
        <v>2090</v>
      </c>
      <c r="Q185" t="s">
        <v>2089</v>
      </c>
      <c r="R185" t="s">
        <v>1755</v>
      </c>
      <c r="S185" t="s">
        <v>154</v>
      </c>
      <c r="T185">
        <v>4</v>
      </c>
      <c r="U185" t="s">
        <v>1714</v>
      </c>
      <c r="V185" s="17" t="s">
        <v>1592</v>
      </c>
      <c r="W185" t="s">
        <v>1758</v>
      </c>
      <c r="X185" t="s">
        <v>1757</v>
      </c>
      <c r="Y185" t="s">
        <v>156</v>
      </c>
      <c r="Z185">
        <v>3000</v>
      </c>
      <c r="AA185" t="s">
        <v>1717</v>
      </c>
      <c r="AB185">
        <v>3331</v>
      </c>
      <c r="AC185" t="s">
        <v>1806</v>
      </c>
      <c r="AD185" s="17" t="s">
        <v>1586</v>
      </c>
      <c r="AE185" t="s">
        <v>1728</v>
      </c>
    </row>
    <row r="186" spans="1:31" hidden="1" x14ac:dyDescent="0.3">
      <c r="A186" t="str">
        <f t="shared" si="12"/>
        <v>533412200025</v>
      </c>
      <c r="B186" s="7">
        <v>5</v>
      </c>
      <c r="C186" s="7" t="str">
        <f t="shared" si="13"/>
        <v>334</v>
      </c>
      <c r="D186" s="7" t="str">
        <f t="shared" si="14"/>
        <v>1</v>
      </c>
      <c r="E186" s="7" t="str">
        <f t="shared" si="15"/>
        <v>2</v>
      </c>
      <c r="F186" s="7">
        <f t="shared" si="16"/>
        <v>20</v>
      </c>
      <c r="G186" s="7" t="str">
        <f t="shared" si="17"/>
        <v>00</v>
      </c>
      <c r="H186" s="7">
        <v>25</v>
      </c>
      <c r="I186" t="s">
        <v>1707</v>
      </c>
      <c r="J186" t="s">
        <v>1708</v>
      </c>
      <c r="K186" t="s">
        <v>1729</v>
      </c>
      <c r="L186" t="s">
        <v>2086</v>
      </c>
      <c r="M186" t="s">
        <v>2096</v>
      </c>
      <c r="N186" t="s">
        <v>1730</v>
      </c>
      <c r="O186" t="s">
        <v>1722</v>
      </c>
      <c r="P186" t="s">
        <v>2090</v>
      </c>
      <c r="Q186" t="s">
        <v>2089</v>
      </c>
      <c r="R186" t="s">
        <v>1731</v>
      </c>
      <c r="S186" t="s">
        <v>364</v>
      </c>
      <c r="T186">
        <v>1</v>
      </c>
      <c r="U186" t="s">
        <v>1732</v>
      </c>
      <c r="V186" s="17">
        <v>20</v>
      </c>
      <c r="W186" t="s">
        <v>1733</v>
      </c>
      <c r="X186" t="s">
        <v>1734</v>
      </c>
      <c r="Y186" t="s">
        <v>366</v>
      </c>
      <c r="Z186">
        <v>3000</v>
      </c>
      <c r="AA186" t="s">
        <v>1717</v>
      </c>
      <c r="AB186">
        <v>3341</v>
      </c>
      <c r="AC186" t="s">
        <v>1737</v>
      </c>
      <c r="AD186" s="17" t="s">
        <v>1586</v>
      </c>
      <c r="AE186" t="s">
        <v>1728</v>
      </c>
    </row>
    <row r="187" spans="1:31" hidden="1" x14ac:dyDescent="0.3">
      <c r="A187" t="str">
        <f t="shared" si="12"/>
        <v>533410090011</v>
      </c>
      <c r="B187" s="7">
        <v>5</v>
      </c>
      <c r="C187" s="7" t="str">
        <f t="shared" si="13"/>
        <v>334</v>
      </c>
      <c r="D187" s="7" t="str">
        <f t="shared" si="14"/>
        <v>1</v>
      </c>
      <c r="E187" s="7" t="str">
        <f t="shared" si="15"/>
        <v>0</v>
      </c>
      <c r="F187" s="7" t="str">
        <f t="shared" si="16"/>
        <v>09</v>
      </c>
      <c r="G187" s="7" t="str">
        <f t="shared" si="17"/>
        <v>00</v>
      </c>
      <c r="H187" s="7">
        <v>11</v>
      </c>
      <c r="I187" t="s">
        <v>1760</v>
      </c>
      <c r="J187" t="s">
        <v>878</v>
      </c>
      <c r="K187" t="s">
        <v>1748</v>
      </c>
      <c r="L187" t="s">
        <v>2086</v>
      </c>
      <c r="M187" t="s">
        <v>2087</v>
      </c>
      <c r="N187" t="s">
        <v>1749</v>
      </c>
      <c r="O187" t="s">
        <v>1722</v>
      </c>
      <c r="P187" t="s">
        <v>2090</v>
      </c>
      <c r="Q187" t="s">
        <v>2089</v>
      </c>
      <c r="R187" t="s">
        <v>1755</v>
      </c>
      <c r="S187" t="s">
        <v>154</v>
      </c>
      <c r="T187">
        <v>4</v>
      </c>
      <c r="U187" t="s">
        <v>1714</v>
      </c>
      <c r="V187" s="17" t="s">
        <v>1592</v>
      </c>
      <c r="W187" t="s">
        <v>1758</v>
      </c>
      <c r="X187" t="s">
        <v>1757</v>
      </c>
      <c r="Y187" t="s">
        <v>156</v>
      </c>
      <c r="Z187">
        <v>3000</v>
      </c>
      <c r="AA187" t="s">
        <v>1717</v>
      </c>
      <c r="AB187">
        <v>3341</v>
      </c>
      <c r="AC187" t="s">
        <v>1737</v>
      </c>
      <c r="AD187" s="17" t="s">
        <v>1586</v>
      </c>
      <c r="AE187" t="s">
        <v>1728</v>
      </c>
    </row>
    <row r="188" spans="1:31" hidden="1" x14ac:dyDescent="0.3">
      <c r="A188" t="str">
        <f t="shared" si="12"/>
        <v>533410720011</v>
      </c>
      <c r="B188" s="7">
        <v>5</v>
      </c>
      <c r="C188" s="7" t="str">
        <f t="shared" si="13"/>
        <v>334</v>
      </c>
      <c r="D188" s="7" t="str">
        <f t="shared" si="14"/>
        <v>1</v>
      </c>
      <c r="E188" s="7" t="str">
        <f t="shared" si="15"/>
        <v>0</v>
      </c>
      <c r="F188" s="7">
        <f t="shared" si="16"/>
        <v>72</v>
      </c>
      <c r="G188" s="7" t="str">
        <f t="shared" si="17"/>
        <v>00</v>
      </c>
      <c r="H188" s="7">
        <v>11</v>
      </c>
      <c r="I188" t="s">
        <v>1760</v>
      </c>
      <c r="J188" t="s">
        <v>878</v>
      </c>
      <c r="K188" t="s">
        <v>1748</v>
      </c>
      <c r="L188" t="s">
        <v>2086</v>
      </c>
      <c r="M188" t="s">
        <v>2087</v>
      </c>
      <c r="N188" t="s">
        <v>1749</v>
      </c>
      <c r="O188" t="s">
        <v>1960</v>
      </c>
      <c r="P188" t="s">
        <v>2101</v>
      </c>
      <c r="Q188" t="s">
        <v>2089</v>
      </c>
      <c r="R188" t="s">
        <v>2102</v>
      </c>
      <c r="S188" t="s">
        <v>733</v>
      </c>
      <c r="T188">
        <v>4</v>
      </c>
      <c r="U188" t="s">
        <v>1714</v>
      </c>
      <c r="V188" s="17">
        <v>72</v>
      </c>
      <c r="W188" t="s">
        <v>1963</v>
      </c>
      <c r="X188" t="s">
        <v>1784</v>
      </c>
      <c r="Y188" t="s">
        <v>733</v>
      </c>
      <c r="Z188">
        <v>3000</v>
      </c>
      <c r="AA188" t="s">
        <v>1717</v>
      </c>
      <c r="AB188">
        <v>3341</v>
      </c>
      <c r="AC188" t="s">
        <v>1737</v>
      </c>
      <c r="AD188" s="17" t="s">
        <v>1586</v>
      </c>
      <c r="AE188" t="s">
        <v>1728</v>
      </c>
    </row>
    <row r="189" spans="1:31" hidden="1" x14ac:dyDescent="0.3">
      <c r="A189" t="str">
        <f t="shared" si="12"/>
        <v>533410330011</v>
      </c>
      <c r="B189" s="7">
        <v>5</v>
      </c>
      <c r="C189" s="7" t="str">
        <f t="shared" si="13"/>
        <v>334</v>
      </c>
      <c r="D189" s="7" t="str">
        <f t="shared" si="14"/>
        <v>1</v>
      </c>
      <c r="E189" s="7" t="str">
        <f t="shared" si="15"/>
        <v>0</v>
      </c>
      <c r="F189" s="7">
        <f t="shared" si="16"/>
        <v>33</v>
      </c>
      <c r="G189" s="7" t="str">
        <f t="shared" si="17"/>
        <v>00</v>
      </c>
      <c r="H189" s="7">
        <v>11</v>
      </c>
      <c r="I189" t="s">
        <v>1760</v>
      </c>
      <c r="J189" t="s">
        <v>878</v>
      </c>
      <c r="K189" t="s">
        <v>2018</v>
      </c>
      <c r="L189" t="s">
        <v>2093</v>
      </c>
      <c r="M189" t="s">
        <v>2103</v>
      </c>
      <c r="N189" t="s">
        <v>2019</v>
      </c>
      <c r="O189" t="s">
        <v>1722</v>
      </c>
      <c r="P189" t="s">
        <v>2090</v>
      </c>
      <c r="Q189" t="s">
        <v>2089</v>
      </c>
      <c r="R189" t="s">
        <v>1930</v>
      </c>
      <c r="S189" t="s">
        <v>498</v>
      </c>
      <c r="T189">
        <v>2</v>
      </c>
      <c r="U189" t="s">
        <v>1816</v>
      </c>
      <c r="V189" s="17">
        <v>33</v>
      </c>
      <c r="W189" t="s">
        <v>2020</v>
      </c>
      <c r="X189" t="s">
        <v>2021</v>
      </c>
      <c r="Y189" t="s">
        <v>508</v>
      </c>
      <c r="Z189">
        <v>3000</v>
      </c>
      <c r="AA189" t="s">
        <v>1717</v>
      </c>
      <c r="AB189">
        <v>3341</v>
      </c>
      <c r="AC189" t="s">
        <v>1737</v>
      </c>
      <c r="AD189" s="17" t="s">
        <v>1586</v>
      </c>
      <c r="AE189" t="s">
        <v>1728</v>
      </c>
    </row>
    <row r="190" spans="1:31" hidden="1" x14ac:dyDescent="0.3">
      <c r="A190" t="str">
        <f t="shared" si="12"/>
        <v>533610212111</v>
      </c>
      <c r="B190" s="7">
        <v>5</v>
      </c>
      <c r="C190" s="7" t="str">
        <f t="shared" si="13"/>
        <v>336</v>
      </c>
      <c r="D190" s="7" t="str">
        <f t="shared" si="14"/>
        <v>1</v>
      </c>
      <c r="E190" s="7" t="str">
        <f t="shared" si="15"/>
        <v>0</v>
      </c>
      <c r="F190" s="7">
        <f t="shared" si="16"/>
        <v>21</v>
      </c>
      <c r="G190" s="7">
        <f t="shared" si="17"/>
        <v>21</v>
      </c>
      <c r="H190" s="7">
        <v>11</v>
      </c>
      <c r="I190" t="s">
        <v>1760</v>
      </c>
      <c r="J190" t="s">
        <v>878</v>
      </c>
      <c r="K190" t="s">
        <v>1729</v>
      </c>
      <c r="L190" t="s">
        <v>2086</v>
      </c>
      <c r="M190" t="s">
        <v>2096</v>
      </c>
      <c r="N190" t="s">
        <v>1730</v>
      </c>
      <c r="O190" t="s">
        <v>1722</v>
      </c>
      <c r="P190" t="s">
        <v>2090</v>
      </c>
      <c r="Q190" t="s">
        <v>2089</v>
      </c>
      <c r="R190" t="s">
        <v>1731</v>
      </c>
      <c r="S190" t="s">
        <v>364</v>
      </c>
      <c r="T190">
        <v>1</v>
      </c>
      <c r="U190" t="s">
        <v>1732</v>
      </c>
      <c r="V190" s="17">
        <v>21</v>
      </c>
      <c r="W190" t="s">
        <v>1738</v>
      </c>
      <c r="X190" t="s">
        <v>1734</v>
      </c>
      <c r="Y190" t="s">
        <v>366</v>
      </c>
      <c r="Z190">
        <v>3000</v>
      </c>
      <c r="AA190" t="s">
        <v>1717</v>
      </c>
      <c r="AB190">
        <v>3361</v>
      </c>
      <c r="AC190" t="s">
        <v>1830</v>
      </c>
      <c r="AD190" s="17">
        <v>21</v>
      </c>
      <c r="AE190" t="s">
        <v>1831</v>
      </c>
    </row>
    <row r="191" spans="1:31" hidden="1" x14ac:dyDescent="0.3">
      <c r="A191" t="str">
        <f t="shared" si="12"/>
        <v>533610060011</v>
      </c>
      <c r="B191" s="7">
        <v>5</v>
      </c>
      <c r="C191" s="7" t="str">
        <f t="shared" si="13"/>
        <v>336</v>
      </c>
      <c r="D191" s="7" t="str">
        <f t="shared" si="14"/>
        <v>1</v>
      </c>
      <c r="E191" s="7" t="str">
        <f t="shared" si="15"/>
        <v>0</v>
      </c>
      <c r="F191" s="7" t="str">
        <f t="shared" si="16"/>
        <v>06</v>
      </c>
      <c r="G191" s="7" t="str">
        <f t="shared" si="17"/>
        <v>00</v>
      </c>
      <c r="H191" s="7">
        <v>11</v>
      </c>
      <c r="I191" t="s">
        <v>1760</v>
      </c>
      <c r="J191" t="s">
        <v>878</v>
      </c>
      <c r="K191" t="s">
        <v>1748</v>
      </c>
      <c r="L191" t="s">
        <v>2086</v>
      </c>
      <c r="M191" t="s">
        <v>2087</v>
      </c>
      <c r="N191" t="s">
        <v>1749</v>
      </c>
      <c r="O191" t="s">
        <v>1722</v>
      </c>
      <c r="P191" t="s">
        <v>2090</v>
      </c>
      <c r="Q191" t="s">
        <v>2089</v>
      </c>
      <c r="R191" t="s">
        <v>1750</v>
      </c>
      <c r="S191" t="s">
        <v>61</v>
      </c>
      <c r="T191">
        <v>4</v>
      </c>
      <c r="U191" t="s">
        <v>1714</v>
      </c>
      <c r="V191" s="17" t="s">
        <v>1589</v>
      </c>
      <c r="W191" t="s">
        <v>1871</v>
      </c>
      <c r="X191" t="s">
        <v>1872</v>
      </c>
      <c r="Y191" t="s">
        <v>1873</v>
      </c>
      <c r="Z191">
        <v>3000</v>
      </c>
      <c r="AA191" t="s">
        <v>1717</v>
      </c>
      <c r="AB191">
        <v>3361</v>
      </c>
      <c r="AC191" t="s">
        <v>1830</v>
      </c>
      <c r="AD191" s="17" t="s">
        <v>1586</v>
      </c>
      <c r="AE191" t="s">
        <v>1728</v>
      </c>
    </row>
    <row r="192" spans="1:31" hidden="1" x14ac:dyDescent="0.3">
      <c r="A192" t="str">
        <f t="shared" si="12"/>
        <v>533610170011</v>
      </c>
      <c r="B192" s="7">
        <v>5</v>
      </c>
      <c r="C192" s="7" t="str">
        <f t="shared" si="13"/>
        <v>336</v>
      </c>
      <c r="D192" s="7" t="str">
        <f t="shared" si="14"/>
        <v>1</v>
      </c>
      <c r="E192" s="7" t="str">
        <f t="shared" si="15"/>
        <v>0</v>
      </c>
      <c r="F192" s="7">
        <f t="shared" si="16"/>
        <v>17</v>
      </c>
      <c r="G192" s="7" t="str">
        <f t="shared" si="17"/>
        <v>00</v>
      </c>
      <c r="H192" s="7">
        <v>11</v>
      </c>
      <c r="I192" t="s">
        <v>1760</v>
      </c>
      <c r="J192" t="s">
        <v>878</v>
      </c>
      <c r="K192" t="s">
        <v>1748</v>
      </c>
      <c r="L192" t="s">
        <v>2086</v>
      </c>
      <c r="M192" t="s">
        <v>2087</v>
      </c>
      <c r="N192" t="s">
        <v>1749</v>
      </c>
      <c r="O192" t="s">
        <v>1722</v>
      </c>
      <c r="P192" t="s">
        <v>2090</v>
      </c>
      <c r="Q192" t="s">
        <v>2089</v>
      </c>
      <c r="R192" t="s">
        <v>1895</v>
      </c>
      <c r="S192" t="s">
        <v>313</v>
      </c>
      <c r="T192">
        <v>4</v>
      </c>
      <c r="U192" t="s">
        <v>1714</v>
      </c>
      <c r="V192" s="17">
        <v>17</v>
      </c>
      <c r="W192" t="s">
        <v>1908</v>
      </c>
      <c r="X192" t="s">
        <v>1909</v>
      </c>
      <c r="Y192" t="s">
        <v>334</v>
      </c>
      <c r="Z192">
        <v>3000</v>
      </c>
      <c r="AA192" t="s">
        <v>1717</v>
      </c>
      <c r="AB192">
        <v>3361</v>
      </c>
      <c r="AC192" t="s">
        <v>1830</v>
      </c>
      <c r="AD192" s="17" t="s">
        <v>1586</v>
      </c>
      <c r="AE192" t="s">
        <v>1728</v>
      </c>
    </row>
    <row r="193" spans="1:31" hidden="1" x14ac:dyDescent="0.3">
      <c r="A193" t="str">
        <f t="shared" si="12"/>
        <v>533610196511</v>
      </c>
      <c r="B193" s="7">
        <v>5</v>
      </c>
      <c r="C193" s="7" t="str">
        <f t="shared" si="13"/>
        <v>336</v>
      </c>
      <c r="D193" s="7" t="str">
        <f t="shared" si="14"/>
        <v>1</v>
      </c>
      <c r="E193" s="7" t="str">
        <f t="shared" si="15"/>
        <v>0</v>
      </c>
      <c r="F193" s="7">
        <f t="shared" si="16"/>
        <v>19</v>
      </c>
      <c r="G193" s="7">
        <f t="shared" si="17"/>
        <v>65</v>
      </c>
      <c r="H193" s="7">
        <v>11</v>
      </c>
      <c r="I193" t="s">
        <v>1760</v>
      </c>
      <c r="J193" t="s">
        <v>878</v>
      </c>
      <c r="K193" t="s">
        <v>1748</v>
      </c>
      <c r="L193" t="s">
        <v>2086</v>
      </c>
      <c r="M193" t="s">
        <v>2087</v>
      </c>
      <c r="N193" t="s">
        <v>1749</v>
      </c>
      <c r="O193" t="s">
        <v>1722</v>
      </c>
      <c r="P193" t="s">
        <v>2090</v>
      </c>
      <c r="Q193" t="s">
        <v>2089</v>
      </c>
      <c r="R193" t="s">
        <v>1895</v>
      </c>
      <c r="S193" t="s">
        <v>313</v>
      </c>
      <c r="T193">
        <v>6</v>
      </c>
      <c r="U193" t="s">
        <v>1744</v>
      </c>
      <c r="V193" s="17">
        <v>19</v>
      </c>
      <c r="W193" t="s">
        <v>1917</v>
      </c>
      <c r="X193" t="s">
        <v>1918</v>
      </c>
      <c r="Y193" t="s">
        <v>1919</v>
      </c>
      <c r="Z193">
        <v>3000</v>
      </c>
      <c r="AA193" t="s">
        <v>1717</v>
      </c>
      <c r="AB193">
        <v>3361</v>
      </c>
      <c r="AC193" t="s">
        <v>1830</v>
      </c>
      <c r="AD193" s="17">
        <v>65</v>
      </c>
      <c r="AE193" t="s">
        <v>1922</v>
      </c>
    </row>
    <row r="194" spans="1:31" hidden="1" x14ac:dyDescent="0.3">
      <c r="A194" t="str">
        <f t="shared" si="12"/>
        <v>533810090011</v>
      </c>
      <c r="B194" s="7">
        <v>5</v>
      </c>
      <c r="C194" s="7" t="str">
        <f t="shared" si="13"/>
        <v>338</v>
      </c>
      <c r="D194" s="7" t="str">
        <f t="shared" si="14"/>
        <v>1</v>
      </c>
      <c r="E194" s="7" t="str">
        <f t="shared" si="15"/>
        <v>0</v>
      </c>
      <c r="F194" s="7" t="str">
        <f t="shared" si="16"/>
        <v>09</v>
      </c>
      <c r="G194" s="7" t="str">
        <f t="shared" si="17"/>
        <v>00</v>
      </c>
      <c r="H194" s="7">
        <v>11</v>
      </c>
      <c r="I194" t="s">
        <v>1760</v>
      </c>
      <c r="J194" t="s">
        <v>878</v>
      </c>
      <c r="K194" t="s">
        <v>1748</v>
      </c>
      <c r="L194" t="s">
        <v>2086</v>
      </c>
      <c r="M194" t="s">
        <v>2087</v>
      </c>
      <c r="N194" t="s">
        <v>1749</v>
      </c>
      <c r="O194" t="s">
        <v>1722</v>
      </c>
      <c r="P194" t="s">
        <v>2090</v>
      </c>
      <c r="Q194" t="s">
        <v>2089</v>
      </c>
      <c r="R194" t="s">
        <v>1755</v>
      </c>
      <c r="S194" t="s">
        <v>154</v>
      </c>
      <c r="T194">
        <v>4</v>
      </c>
      <c r="U194" t="s">
        <v>1714</v>
      </c>
      <c r="V194" s="17" t="s">
        <v>1592</v>
      </c>
      <c r="W194" t="s">
        <v>1758</v>
      </c>
      <c r="X194" t="s">
        <v>1757</v>
      </c>
      <c r="Y194" t="s">
        <v>156</v>
      </c>
      <c r="Z194">
        <v>3000</v>
      </c>
      <c r="AA194" t="s">
        <v>1717</v>
      </c>
      <c r="AB194">
        <v>3381</v>
      </c>
      <c r="AC194" t="s">
        <v>1271</v>
      </c>
      <c r="AD194" s="17" t="s">
        <v>1586</v>
      </c>
      <c r="AE194" t="s">
        <v>1728</v>
      </c>
    </row>
    <row r="195" spans="1:31" hidden="1" x14ac:dyDescent="0.3">
      <c r="A195" t="str">
        <f t="shared" ref="A195:A258" si="18">CONCATENATE(B195,C195,D195,E195,F195,G195,H195)</f>
        <v>533910660011</v>
      </c>
      <c r="B195" s="7">
        <v>5</v>
      </c>
      <c r="C195" s="7" t="str">
        <f t="shared" ref="C195:C258" si="19">LEFT(AB195,3)</f>
        <v>339</v>
      </c>
      <c r="D195" s="7" t="str">
        <f t="shared" ref="D195:D258" si="20">RIGHT(AB195,1)</f>
        <v>1</v>
      </c>
      <c r="E195" s="7" t="str">
        <f t="shared" ref="E195:E258" si="21">MID(I195,6,1)</f>
        <v>0</v>
      </c>
      <c r="F195" s="7">
        <f t="shared" ref="F195:F258" si="22">V195</f>
        <v>66</v>
      </c>
      <c r="G195" s="7" t="str">
        <f t="shared" ref="G195:G258" si="23">AD195</f>
        <v>00</v>
      </c>
      <c r="H195" s="7">
        <v>11</v>
      </c>
      <c r="I195" t="s">
        <v>1760</v>
      </c>
      <c r="J195" t="s">
        <v>878</v>
      </c>
      <c r="K195" t="s">
        <v>1709</v>
      </c>
      <c r="L195" t="s">
        <v>2091</v>
      </c>
      <c r="M195" t="s">
        <v>2092</v>
      </c>
      <c r="N195" t="s">
        <v>1710</v>
      </c>
      <c r="O195" t="s">
        <v>1711</v>
      </c>
      <c r="P195" t="s">
        <v>1712</v>
      </c>
      <c r="Q195" t="s">
        <v>2089</v>
      </c>
      <c r="R195" t="s">
        <v>1713</v>
      </c>
      <c r="S195" t="s">
        <v>681</v>
      </c>
      <c r="T195">
        <v>4</v>
      </c>
      <c r="U195" t="s">
        <v>1714</v>
      </c>
      <c r="V195" s="17">
        <v>66</v>
      </c>
      <c r="W195" t="s">
        <v>683</v>
      </c>
      <c r="X195" t="s">
        <v>1715</v>
      </c>
      <c r="Y195" t="s">
        <v>1716</v>
      </c>
      <c r="Z195">
        <v>3000</v>
      </c>
      <c r="AA195" t="s">
        <v>1717</v>
      </c>
      <c r="AB195">
        <v>3391</v>
      </c>
      <c r="AC195" t="s">
        <v>1807</v>
      </c>
      <c r="AD195" s="17" t="s">
        <v>1586</v>
      </c>
      <c r="AE195" t="s">
        <v>1728</v>
      </c>
    </row>
    <row r="196" spans="1:31" hidden="1" x14ac:dyDescent="0.3">
      <c r="A196" t="str">
        <f t="shared" si="18"/>
        <v>533910240011</v>
      </c>
      <c r="B196" s="7">
        <v>5</v>
      </c>
      <c r="C196" s="7" t="str">
        <f t="shared" si="19"/>
        <v>339</v>
      </c>
      <c r="D196" s="7" t="str">
        <f t="shared" si="20"/>
        <v>1</v>
      </c>
      <c r="E196" s="7" t="str">
        <f t="shared" si="21"/>
        <v>0</v>
      </c>
      <c r="F196" s="7">
        <f t="shared" si="22"/>
        <v>24</v>
      </c>
      <c r="G196" s="7" t="str">
        <f t="shared" si="23"/>
        <v>00</v>
      </c>
      <c r="H196" s="7">
        <v>11</v>
      </c>
      <c r="I196" t="s">
        <v>1760</v>
      </c>
      <c r="J196" t="s">
        <v>878</v>
      </c>
      <c r="K196" t="s">
        <v>1814</v>
      </c>
      <c r="L196" t="s">
        <v>2093</v>
      </c>
      <c r="M196" t="s">
        <v>2094</v>
      </c>
      <c r="N196" t="s">
        <v>1815</v>
      </c>
      <c r="O196" t="s">
        <v>1722</v>
      </c>
      <c r="P196" t="s">
        <v>2090</v>
      </c>
      <c r="Q196" t="s">
        <v>2089</v>
      </c>
      <c r="R196" t="s">
        <v>1731</v>
      </c>
      <c r="S196" t="s">
        <v>364</v>
      </c>
      <c r="T196">
        <v>2</v>
      </c>
      <c r="U196" t="s">
        <v>1816</v>
      </c>
      <c r="V196" s="17">
        <v>24</v>
      </c>
      <c r="W196" t="s">
        <v>1817</v>
      </c>
      <c r="X196" t="s">
        <v>1818</v>
      </c>
      <c r="Y196" t="s">
        <v>414</v>
      </c>
      <c r="Z196">
        <v>3000</v>
      </c>
      <c r="AA196" t="s">
        <v>1717</v>
      </c>
      <c r="AB196">
        <v>3391</v>
      </c>
      <c r="AC196" t="s">
        <v>1807</v>
      </c>
      <c r="AD196" s="17" t="s">
        <v>1586</v>
      </c>
      <c r="AE196" t="s">
        <v>1728</v>
      </c>
    </row>
    <row r="197" spans="1:31" hidden="1" x14ac:dyDescent="0.3">
      <c r="A197" t="str">
        <f t="shared" si="18"/>
        <v>533910210011</v>
      </c>
      <c r="B197" s="7">
        <v>5</v>
      </c>
      <c r="C197" s="7" t="str">
        <f t="shared" si="19"/>
        <v>339</v>
      </c>
      <c r="D197" s="7" t="str">
        <f t="shared" si="20"/>
        <v>1</v>
      </c>
      <c r="E197" s="7" t="str">
        <f t="shared" si="21"/>
        <v>0</v>
      </c>
      <c r="F197" s="7">
        <f t="shared" si="22"/>
        <v>21</v>
      </c>
      <c r="G197" s="7" t="str">
        <f t="shared" si="23"/>
        <v>00</v>
      </c>
      <c r="H197" s="7">
        <v>11</v>
      </c>
      <c r="I197" t="s">
        <v>1760</v>
      </c>
      <c r="J197" t="s">
        <v>878</v>
      </c>
      <c r="K197" t="s">
        <v>1729</v>
      </c>
      <c r="L197" t="s">
        <v>2086</v>
      </c>
      <c r="M197" t="s">
        <v>2096</v>
      </c>
      <c r="N197" t="s">
        <v>1730</v>
      </c>
      <c r="O197" t="s">
        <v>1722</v>
      </c>
      <c r="P197" t="s">
        <v>2090</v>
      </c>
      <c r="Q197" t="s">
        <v>2089</v>
      </c>
      <c r="R197" t="s">
        <v>1731</v>
      </c>
      <c r="S197" t="s">
        <v>364</v>
      </c>
      <c r="T197">
        <v>1</v>
      </c>
      <c r="U197" t="s">
        <v>1732</v>
      </c>
      <c r="V197" s="17">
        <v>21</v>
      </c>
      <c r="W197" t="s">
        <v>1738</v>
      </c>
      <c r="X197" t="s">
        <v>1734</v>
      </c>
      <c r="Y197" t="s">
        <v>366</v>
      </c>
      <c r="Z197">
        <v>3000</v>
      </c>
      <c r="AA197" t="s">
        <v>1717</v>
      </c>
      <c r="AB197">
        <v>3391</v>
      </c>
      <c r="AC197" t="s">
        <v>1807</v>
      </c>
      <c r="AD197" s="17" t="s">
        <v>1586</v>
      </c>
      <c r="AE197" t="s">
        <v>1728</v>
      </c>
    </row>
    <row r="198" spans="1:31" hidden="1" x14ac:dyDescent="0.3">
      <c r="A198" t="str">
        <f t="shared" si="18"/>
        <v>533910238011</v>
      </c>
      <c r="B198" s="7">
        <v>5</v>
      </c>
      <c r="C198" s="7" t="str">
        <f t="shared" si="19"/>
        <v>339</v>
      </c>
      <c r="D198" s="7" t="str">
        <f t="shared" si="20"/>
        <v>1</v>
      </c>
      <c r="E198" s="7" t="str">
        <f t="shared" si="21"/>
        <v>0</v>
      </c>
      <c r="F198" s="7">
        <f t="shared" si="22"/>
        <v>23</v>
      </c>
      <c r="G198" s="7">
        <f t="shared" si="23"/>
        <v>80</v>
      </c>
      <c r="H198" s="7">
        <v>11</v>
      </c>
      <c r="I198" t="s">
        <v>1760</v>
      </c>
      <c r="J198" t="s">
        <v>878</v>
      </c>
      <c r="K198" t="s">
        <v>1742</v>
      </c>
      <c r="L198" t="s">
        <v>2086</v>
      </c>
      <c r="M198" t="s">
        <v>2096</v>
      </c>
      <c r="N198" t="s">
        <v>1743</v>
      </c>
      <c r="O198" t="s">
        <v>1722</v>
      </c>
      <c r="P198" t="s">
        <v>2090</v>
      </c>
      <c r="Q198" t="s">
        <v>2089</v>
      </c>
      <c r="R198" t="s">
        <v>1731</v>
      </c>
      <c r="S198" t="s">
        <v>364</v>
      </c>
      <c r="T198">
        <v>6</v>
      </c>
      <c r="U198" t="s">
        <v>1744</v>
      </c>
      <c r="V198" s="17">
        <v>23</v>
      </c>
      <c r="W198" t="s">
        <v>1745</v>
      </c>
      <c r="X198" t="s">
        <v>1746</v>
      </c>
      <c r="Y198" t="s">
        <v>388</v>
      </c>
      <c r="Z198">
        <v>3000</v>
      </c>
      <c r="AA198" t="s">
        <v>1717</v>
      </c>
      <c r="AB198" s="36">
        <v>3391</v>
      </c>
      <c r="AC198" s="36" t="s">
        <v>1807</v>
      </c>
      <c r="AD198" s="39">
        <v>80</v>
      </c>
      <c r="AE198" s="36" t="s">
        <v>1672</v>
      </c>
    </row>
    <row r="199" spans="1:31" hidden="1" x14ac:dyDescent="0.3">
      <c r="A199" t="str">
        <f t="shared" si="18"/>
        <v>533910070011</v>
      </c>
      <c r="B199" s="7">
        <v>5</v>
      </c>
      <c r="C199" s="7" t="str">
        <f t="shared" si="19"/>
        <v>339</v>
      </c>
      <c r="D199" s="7" t="str">
        <f t="shared" si="20"/>
        <v>1</v>
      </c>
      <c r="E199" s="7" t="str">
        <f t="shared" si="21"/>
        <v>0</v>
      </c>
      <c r="F199" s="7" t="str">
        <f t="shared" si="22"/>
        <v>07</v>
      </c>
      <c r="G199" s="7" t="str">
        <f t="shared" si="23"/>
        <v>00</v>
      </c>
      <c r="H199" s="7">
        <v>11</v>
      </c>
      <c r="I199" t="s">
        <v>1760</v>
      </c>
      <c r="J199" t="s">
        <v>878</v>
      </c>
      <c r="K199" t="s">
        <v>1748</v>
      </c>
      <c r="L199" t="s">
        <v>2086</v>
      </c>
      <c r="M199" t="s">
        <v>2087</v>
      </c>
      <c r="N199" t="s">
        <v>1749</v>
      </c>
      <c r="O199" t="s">
        <v>1722</v>
      </c>
      <c r="P199" t="s">
        <v>2090</v>
      </c>
      <c r="Q199" t="s">
        <v>2089</v>
      </c>
      <c r="R199" t="s">
        <v>1750</v>
      </c>
      <c r="S199" t="s">
        <v>61</v>
      </c>
      <c r="T199">
        <v>4</v>
      </c>
      <c r="U199" t="s">
        <v>1714</v>
      </c>
      <c r="V199" s="17" t="s">
        <v>1590</v>
      </c>
      <c r="W199" t="s">
        <v>1889</v>
      </c>
      <c r="X199" t="s">
        <v>1872</v>
      </c>
      <c r="Y199" t="s">
        <v>1873</v>
      </c>
      <c r="Z199">
        <v>3000</v>
      </c>
      <c r="AA199" t="s">
        <v>1717</v>
      </c>
      <c r="AB199">
        <v>3391</v>
      </c>
      <c r="AC199" t="s">
        <v>1807</v>
      </c>
      <c r="AD199" s="17" t="s">
        <v>1586</v>
      </c>
      <c r="AE199" t="s">
        <v>1728</v>
      </c>
    </row>
    <row r="200" spans="1:31" hidden="1" x14ac:dyDescent="0.3">
      <c r="A200" t="str">
        <f t="shared" si="18"/>
        <v>533910160011</v>
      </c>
      <c r="B200" s="7">
        <v>5</v>
      </c>
      <c r="C200" s="7" t="str">
        <f t="shared" si="19"/>
        <v>339</v>
      </c>
      <c r="D200" s="7" t="str">
        <f t="shared" si="20"/>
        <v>1</v>
      </c>
      <c r="E200" s="7" t="str">
        <f t="shared" si="21"/>
        <v>0</v>
      </c>
      <c r="F200" s="7">
        <f t="shared" si="22"/>
        <v>16</v>
      </c>
      <c r="G200" s="7" t="str">
        <f t="shared" si="23"/>
        <v>00</v>
      </c>
      <c r="H200" s="7">
        <v>11</v>
      </c>
      <c r="I200" t="s">
        <v>1760</v>
      </c>
      <c r="J200" t="s">
        <v>878</v>
      </c>
      <c r="K200" t="s">
        <v>1748</v>
      </c>
      <c r="L200" t="s">
        <v>2086</v>
      </c>
      <c r="M200" t="s">
        <v>2087</v>
      </c>
      <c r="N200" t="s">
        <v>1749</v>
      </c>
      <c r="O200" t="s">
        <v>1722</v>
      </c>
      <c r="P200" t="s">
        <v>2090</v>
      </c>
      <c r="Q200" t="s">
        <v>2089</v>
      </c>
      <c r="R200" t="s">
        <v>1895</v>
      </c>
      <c r="S200" t="s">
        <v>313</v>
      </c>
      <c r="T200">
        <v>4</v>
      </c>
      <c r="U200" t="s">
        <v>1714</v>
      </c>
      <c r="V200" s="17">
        <v>16</v>
      </c>
      <c r="W200" t="s">
        <v>1906</v>
      </c>
      <c r="X200" t="s">
        <v>1907</v>
      </c>
      <c r="Y200" t="s">
        <v>331</v>
      </c>
      <c r="Z200">
        <v>3000</v>
      </c>
      <c r="AA200" t="s">
        <v>1717</v>
      </c>
      <c r="AB200">
        <v>3391</v>
      </c>
      <c r="AC200" t="s">
        <v>1807</v>
      </c>
      <c r="AD200" s="17" t="s">
        <v>1586</v>
      </c>
      <c r="AE200" t="s">
        <v>1728</v>
      </c>
    </row>
    <row r="201" spans="1:31" hidden="1" x14ac:dyDescent="0.3">
      <c r="A201" t="str">
        <f t="shared" si="18"/>
        <v>533910120011</v>
      </c>
      <c r="B201" s="7">
        <v>5</v>
      </c>
      <c r="C201" s="7" t="str">
        <f t="shared" si="19"/>
        <v>339</v>
      </c>
      <c r="D201" s="7" t="str">
        <f t="shared" si="20"/>
        <v>1</v>
      </c>
      <c r="E201" s="7" t="str">
        <f t="shared" si="21"/>
        <v>0</v>
      </c>
      <c r="F201" s="7">
        <f t="shared" si="22"/>
        <v>12</v>
      </c>
      <c r="G201" s="7" t="str">
        <f t="shared" si="23"/>
        <v>00</v>
      </c>
      <c r="H201" s="7">
        <v>11</v>
      </c>
      <c r="I201" t="s">
        <v>1760</v>
      </c>
      <c r="J201" t="s">
        <v>878</v>
      </c>
      <c r="K201" t="s">
        <v>1748</v>
      </c>
      <c r="L201" t="s">
        <v>2086</v>
      </c>
      <c r="M201" t="s">
        <v>2087</v>
      </c>
      <c r="N201" t="s">
        <v>1749</v>
      </c>
      <c r="O201" t="s">
        <v>1974</v>
      </c>
      <c r="P201" t="s">
        <v>2088</v>
      </c>
      <c r="Q201" t="s">
        <v>2089</v>
      </c>
      <c r="R201" t="s">
        <v>1755</v>
      </c>
      <c r="S201" t="s">
        <v>154</v>
      </c>
      <c r="T201">
        <v>4</v>
      </c>
      <c r="U201" t="s">
        <v>1714</v>
      </c>
      <c r="V201" s="17">
        <v>12</v>
      </c>
      <c r="W201" t="s">
        <v>1977</v>
      </c>
      <c r="X201" t="s">
        <v>1976</v>
      </c>
      <c r="Y201" t="s">
        <v>237</v>
      </c>
      <c r="Z201">
        <v>3000</v>
      </c>
      <c r="AA201" t="s">
        <v>1717</v>
      </c>
      <c r="AB201">
        <v>3391</v>
      </c>
      <c r="AC201" t="s">
        <v>1807</v>
      </c>
      <c r="AD201" s="17" t="s">
        <v>1586</v>
      </c>
      <c r="AE201" t="s">
        <v>1728</v>
      </c>
    </row>
    <row r="202" spans="1:31" hidden="1" x14ac:dyDescent="0.3">
      <c r="A202" t="str">
        <f t="shared" si="18"/>
        <v>534110040011</v>
      </c>
      <c r="B202" s="7">
        <v>5</v>
      </c>
      <c r="C202" s="7" t="str">
        <f t="shared" si="19"/>
        <v>341</v>
      </c>
      <c r="D202" s="7" t="str">
        <f t="shared" si="20"/>
        <v>1</v>
      </c>
      <c r="E202" s="7" t="str">
        <f t="shared" si="21"/>
        <v>0</v>
      </c>
      <c r="F202" s="7" t="str">
        <f t="shared" si="22"/>
        <v>04</v>
      </c>
      <c r="G202" s="7" t="str">
        <f t="shared" si="23"/>
        <v>00</v>
      </c>
      <c r="H202" s="7">
        <v>11</v>
      </c>
      <c r="I202" t="s">
        <v>1760</v>
      </c>
      <c r="J202" t="s">
        <v>878</v>
      </c>
      <c r="K202" t="s">
        <v>1792</v>
      </c>
      <c r="L202" t="s">
        <v>2086</v>
      </c>
      <c r="M202" t="s">
        <v>2087</v>
      </c>
      <c r="N202" t="s">
        <v>1793</v>
      </c>
      <c r="O202" t="s">
        <v>1722</v>
      </c>
      <c r="P202" t="s">
        <v>2090</v>
      </c>
      <c r="Q202" t="s">
        <v>2089</v>
      </c>
      <c r="R202" t="s">
        <v>1794</v>
      </c>
      <c r="S202" t="s">
        <v>52</v>
      </c>
      <c r="T202">
        <v>6</v>
      </c>
      <c r="U202" t="s">
        <v>1744</v>
      </c>
      <c r="V202" s="17" t="s">
        <v>1587</v>
      </c>
      <c r="W202" t="s">
        <v>1795</v>
      </c>
      <c r="X202" t="s">
        <v>1796</v>
      </c>
      <c r="Y202" t="s">
        <v>53</v>
      </c>
      <c r="Z202">
        <v>3000</v>
      </c>
      <c r="AA202" t="s">
        <v>1717</v>
      </c>
      <c r="AB202">
        <v>3411</v>
      </c>
      <c r="AC202" t="s">
        <v>1281</v>
      </c>
      <c r="AD202" s="17" t="s">
        <v>1586</v>
      </c>
      <c r="AE202" t="s">
        <v>1728</v>
      </c>
    </row>
    <row r="203" spans="1:31" hidden="1" x14ac:dyDescent="0.3">
      <c r="A203" s="23" t="str">
        <f t="shared" si="18"/>
        <v>544810030811</v>
      </c>
      <c r="B203" s="7">
        <v>5</v>
      </c>
      <c r="C203" s="7" t="str">
        <f t="shared" si="19"/>
        <v>448</v>
      </c>
      <c r="D203" s="7" t="str">
        <f t="shared" si="20"/>
        <v>1</v>
      </c>
      <c r="E203" s="7" t="str">
        <f t="shared" si="21"/>
        <v>0</v>
      </c>
      <c r="F203" s="7" t="str">
        <f t="shared" si="22"/>
        <v>03</v>
      </c>
      <c r="G203" s="7" t="str">
        <f t="shared" si="23"/>
        <v>08</v>
      </c>
      <c r="H203" s="7">
        <v>11</v>
      </c>
      <c r="I203" t="s">
        <v>1760</v>
      </c>
      <c r="J203" t="s">
        <v>878</v>
      </c>
      <c r="K203" t="s">
        <v>1748</v>
      </c>
      <c r="L203" t="s">
        <v>2086</v>
      </c>
      <c r="M203" t="s">
        <v>2087</v>
      </c>
      <c r="N203" t="s">
        <v>1749</v>
      </c>
      <c r="O203" t="s">
        <v>1965</v>
      </c>
      <c r="P203" t="s">
        <v>2104</v>
      </c>
      <c r="Q203" t="s">
        <v>2089</v>
      </c>
      <c r="R203" t="s">
        <v>1865</v>
      </c>
      <c r="S203" t="s">
        <v>33</v>
      </c>
      <c r="T203">
        <v>6</v>
      </c>
      <c r="U203" t="s">
        <v>1744</v>
      </c>
      <c r="V203" s="17" t="s">
        <v>935</v>
      </c>
      <c r="W203" t="s">
        <v>1967</v>
      </c>
      <c r="X203" t="s">
        <v>1867</v>
      </c>
      <c r="Y203" t="s">
        <v>1868</v>
      </c>
      <c r="Z203">
        <v>4000</v>
      </c>
      <c r="AA203" t="s">
        <v>1844</v>
      </c>
      <c r="AB203">
        <v>4481</v>
      </c>
      <c r="AC203" t="s">
        <v>1446</v>
      </c>
      <c r="AD203" s="17" t="s">
        <v>1591</v>
      </c>
      <c r="AE203" t="s">
        <v>1968</v>
      </c>
    </row>
    <row r="204" spans="1:31" hidden="1" x14ac:dyDescent="0.3">
      <c r="A204" t="str">
        <f t="shared" si="18"/>
        <v>534110060011</v>
      </c>
      <c r="B204" s="7">
        <v>5</v>
      </c>
      <c r="C204" s="7" t="str">
        <f t="shared" si="19"/>
        <v>341</v>
      </c>
      <c r="D204" s="7" t="str">
        <f t="shared" si="20"/>
        <v>1</v>
      </c>
      <c r="E204" s="7" t="str">
        <f t="shared" si="21"/>
        <v>0</v>
      </c>
      <c r="F204" s="7" t="str">
        <f t="shared" si="22"/>
        <v>06</v>
      </c>
      <c r="G204" s="7" t="str">
        <f t="shared" si="23"/>
        <v>00</v>
      </c>
      <c r="H204" s="7">
        <v>11</v>
      </c>
      <c r="I204" t="s">
        <v>1760</v>
      </c>
      <c r="J204" t="s">
        <v>878</v>
      </c>
      <c r="K204" t="s">
        <v>1748</v>
      </c>
      <c r="L204" t="s">
        <v>2086</v>
      </c>
      <c r="M204" t="s">
        <v>2087</v>
      </c>
      <c r="N204" t="s">
        <v>1749</v>
      </c>
      <c r="O204" t="s">
        <v>1722</v>
      </c>
      <c r="P204" t="s">
        <v>2090</v>
      </c>
      <c r="Q204" t="s">
        <v>2089</v>
      </c>
      <c r="R204" t="s">
        <v>1750</v>
      </c>
      <c r="S204" t="s">
        <v>61</v>
      </c>
      <c r="T204">
        <v>4</v>
      </c>
      <c r="U204" t="s">
        <v>1714</v>
      </c>
      <c r="V204" s="17" t="s">
        <v>1589</v>
      </c>
      <c r="W204" t="s">
        <v>1871</v>
      </c>
      <c r="X204" t="s">
        <v>1872</v>
      </c>
      <c r="Y204" t="s">
        <v>1873</v>
      </c>
      <c r="Z204">
        <v>3000</v>
      </c>
      <c r="AA204" t="s">
        <v>1717</v>
      </c>
      <c r="AB204">
        <v>3411</v>
      </c>
      <c r="AC204" t="s">
        <v>1281</v>
      </c>
      <c r="AD204" s="17" t="s">
        <v>1586</v>
      </c>
      <c r="AE204" t="s">
        <v>1728</v>
      </c>
    </row>
    <row r="205" spans="1:31" hidden="1" x14ac:dyDescent="0.3">
      <c r="A205" t="str">
        <f t="shared" si="18"/>
        <v>534210060011</v>
      </c>
      <c r="B205" s="7">
        <v>5</v>
      </c>
      <c r="C205" s="7" t="str">
        <f t="shared" si="19"/>
        <v>342</v>
      </c>
      <c r="D205" s="7" t="str">
        <f t="shared" si="20"/>
        <v>1</v>
      </c>
      <c r="E205" s="7" t="str">
        <f t="shared" si="21"/>
        <v>0</v>
      </c>
      <c r="F205" s="7" t="str">
        <f t="shared" si="22"/>
        <v>06</v>
      </c>
      <c r="G205" s="7" t="str">
        <f t="shared" si="23"/>
        <v>00</v>
      </c>
      <c r="H205" s="7">
        <v>11</v>
      </c>
      <c r="I205" t="s">
        <v>1760</v>
      </c>
      <c r="J205" t="s">
        <v>878</v>
      </c>
      <c r="K205" t="s">
        <v>1748</v>
      </c>
      <c r="L205" t="s">
        <v>2086</v>
      </c>
      <c r="M205" t="s">
        <v>2087</v>
      </c>
      <c r="N205" t="s">
        <v>1749</v>
      </c>
      <c r="O205" t="s">
        <v>1722</v>
      </c>
      <c r="P205" t="s">
        <v>2090</v>
      </c>
      <c r="Q205" t="s">
        <v>2089</v>
      </c>
      <c r="R205" t="s">
        <v>1750</v>
      </c>
      <c r="S205" t="s">
        <v>61</v>
      </c>
      <c r="T205">
        <v>4</v>
      </c>
      <c r="U205" t="s">
        <v>1714</v>
      </c>
      <c r="V205" s="17" t="s">
        <v>1589</v>
      </c>
      <c r="W205" t="s">
        <v>1871</v>
      </c>
      <c r="X205" t="s">
        <v>1872</v>
      </c>
      <c r="Y205" t="s">
        <v>1873</v>
      </c>
      <c r="Z205">
        <v>3000</v>
      </c>
      <c r="AA205" t="s">
        <v>1717</v>
      </c>
      <c r="AB205">
        <v>3421</v>
      </c>
      <c r="AC205" t="s">
        <v>1876</v>
      </c>
      <c r="AD205" s="17" t="s">
        <v>1586</v>
      </c>
      <c r="AE205" t="s">
        <v>1728</v>
      </c>
    </row>
    <row r="206" spans="1:31" hidden="1" x14ac:dyDescent="0.3">
      <c r="A206" t="str">
        <f t="shared" si="18"/>
        <v>534310060011</v>
      </c>
      <c r="B206" s="7">
        <v>5</v>
      </c>
      <c r="C206" s="7" t="str">
        <f t="shared" si="19"/>
        <v>343</v>
      </c>
      <c r="D206" s="7" t="str">
        <f t="shared" si="20"/>
        <v>1</v>
      </c>
      <c r="E206" s="7" t="str">
        <f t="shared" si="21"/>
        <v>0</v>
      </c>
      <c r="F206" s="7" t="str">
        <f t="shared" si="22"/>
        <v>06</v>
      </c>
      <c r="G206" s="7" t="str">
        <f t="shared" si="23"/>
        <v>00</v>
      </c>
      <c r="H206" s="7">
        <v>11</v>
      </c>
      <c r="I206" t="s">
        <v>1760</v>
      </c>
      <c r="J206" t="s">
        <v>878</v>
      </c>
      <c r="K206" t="s">
        <v>1748</v>
      </c>
      <c r="L206" t="s">
        <v>2086</v>
      </c>
      <c r="M206" t="s">
        <v>2087</v>
      </c>
      <c r="N206" t="s">
        <v>1749</v>
      </c>
      <c r="O206" t="s">
        <v>1722</v>
      </c>
      <c r="P206" t="s">
        <v>2090</v>
      </c>
      <c r="Q206" t="s">
        <v>2089</v>
      </c>
      <c r="R206" t="s">
        <v>1750</v>
      </c>
      <c r="S206" t="s">
        <v>61</v>
      </c>
      <c r="T206">
        <v>4</v>
      </c>
      <c r="U206" t="s">
        <v>1714</v>
      </c>
      <c r="V206" s="17" t="s">
        <v>1589</v>
      </c>
      <c r="W206" t="s">
        <v>1871</v>
      </c>
      <c r="X206" t="s">
        <v>1872</v>
      </c>
      <c r="Y206" t="s">
        <v>1873</v>
      </c>
      <c r="Z206">
        <v>3000</v>
      </c>
      <c r="AA206" t="s">
        <v>1717</v>
      </c>
      <c r="AB206">
        <v>3431</v>
      </c>
      <c r="AC206" t="s">
        <v>1877</v>
      </c>
      <c r="AD206" s="17" t="s">
        <v>1586</v>
      </c>
      <c r="AE206" t="s">
        <v>1728</v>
      </c>
    </row>
    <row r="207" spans="1:31" hidden="1" x14ac:dyDescent="0.3">
      <c r="A207" t="str">
        <f t="shared" si="18"/>
        <v>534410040011</v>
      </c>
      <c r="B207" s="7">
        <v>5</v>
      </c>
      <c r="C207" s="7" t="str">
        <f t="shared" si="19"/>
        <v>344</v>
      </c>
      <c r="D207" s="7" t="str">
        <f t="shared" si="20"/>
        <v>1</v>
      </c>
      <c r="E207" s="7" t="str">
        <f t="shared" si="21"/>
        <v>0</v>
      </c>
      <c r="F207" s="7" t="str">
        <f t="shared" si="22"/>
        <v>04</v>
      </c>
      <c r="G207" s="7" t="str">
        <f t="shared" si="23"/>
        <v>00</v>
      </c>
      <c r="H207" s="7">
        <v>11</v>
      </c>
      <c r="I207" t="s">
        <v>1760</v>
      </c>
      <c r="J207" t="s">
        <v>878</v>
      </c>
      <c r="K207" t="s">
        <v>1792</v>
      </c>
      <c r="L207" t="s">
        <v>2086</v>
      </c>
      <c r="M207" t="s">
        <v>2087</v>
      </c>
      <c r="N207" t="s">
        <v>1793</v>
      </c>
      <c r="O207" t="s">
        <v>1722</v>
      </c>
      <c r="P207" t="s">
        <v>2090</v>
      </c>
      <c r="Q207" t="s">
        <v>2089</v>
      </c>
      <c r="R207" t="s">
        <v>1794</v>
      </c>
      <c r="S207" t="s">
        <v>52</v>
      </c>
      <c r="T207">
        <v>6</v>
      </c>
      <c r="U207" t="s">
        <v>1744</v>
      </c>
      <c r="V207" s="17" t="s">
        <v>1587</v>
      </c>
      <c r="W207" t="s">
        <v>1795</v>
      </c>
      <c r="X207" t="s">
        <v>1796</v>
      </c>
      <c r="Y207" t="s">
        <v>53</v>
      </c>
      <c r="Z207">
        <v>3000</v>
      </c>
      <c r="AA207" t="s">
        <v>1717</v>
      </c>
      <c r="AB207">
        <v>3441</v>
      </c>
      <c r="AC207" t="s">
        <v>1292</v>
      </c>
      <c r="AD207" s="17" t="s">
        <v>1586</v>
      </c>
      <c r="AE207" t="s">
        <v>1728</v>
      </c>
    </row>
    <row r="208" spans="1:31" hidden="1" x14ac:dyDescent="0.3">
      <c r="A208" t="str">
        <f t="shared" si="18"/>
        <v>534410090011</v>
      </c>
      <c r="B208" s="7">
        <v>5</v>
      </c>
      <c r="C208" s="7" t="str">
        <f t="shared" si="19"/>
        <v>344</v>
      </c>
      <c r="D208" s="7" t="str">
        <f t="shared" si="20"/>
        <v>1</v>
      </c>
      <c r="E208" s="7" t="str">
        <f t="shared" si="21"/>
        <v>0</v>
      </c>
      <c r="F208" s="7" t="str">
        <f t="shared" si="22"/>
        <v>09</v>
      </c>
      <c r="G208" s="7" t="str">
        <f t="shared" si="23"/>
        <v>00</v>
      </c>
      <c r="H208" s="7">
        <v>11</v>
      </c>
      <c r="I208" t="s">
        <v>1760</v>
      </c>
      <c r="J208" t="s">
        <v>878</v>
      </c>
      <c r="K208" t="s">
        <v>1748</v>
      </c>
      <c r="L208" t="s">
        <v>2086</v>
      </c>
      <c r="M208" t="s">
        <v>2087</v>
      </c>
      <c r="N208" t="s">
        <v>1749</v>
      </c>
      <c r="O208" t="s">
        <v>1722</v>
      </c>
      <c r="P208" t="s">
        <v>2090</v>
      </c>
      <c r="Q208" t="s">
        <v>2089</v>
      </c>
      <c r="R208" t="s">
        <v>1755</v>
      </c>
      <c r="S208" t="s">
        <v>154</v>
      </c>
      <c r="T208">
        <v>4</v>
      </c>
      <c r="U208" t="s">
        <v>1714</v>
      </c>
      <c r="V208" s="17" t="s">
        <v>1592</v>
      </c>
      <c r="W208" t="s">
        <v>1758</v>
      </c>
      <c r="X208" t="s">
        <v>1757</v>
      </c>
      <c r="Y208" t="s">
        <v>156</v>
      </c>
      <c r="Z208">
        <v>3000</v>
      </c>
      <c r="AA208" t="s">
        <v>1717</v>
      </c>
      <c r="AB208">
        <v>3441</v>
      </c>
      <c r="AC208" t="s">
        <v>1292</v>
      </c>
      <c r="AD208" s="17" t="s">
        <v>1586</v>
      </c>
      <c r="AE208" t="s">
        <v>1728</v>
      </c>
    </row>
    <row r="209" spans="1:31" hidden="1" x14ac:dyDescent="0.3">
      <c r="A209" t="str">
        <f t="shared" si="18"/>
        <v>534510090011</v>
      </c>
      <c r="B209" s="7">
        <v>5</v>
      </c>
      <c r="C209" s="7" t="str">
        <f t="shared" si="19"/>
        <v>345</v>
      </c>
      <c r="D209" s="7" t="str">
        <f t="shared" si="20"/>
        <v>1</v>
      </c>
      <c r="E209" s="7" t="str">
        <f t="shared" si="21"/>
        <v>0</v>
      </c>
      <c r="F209" s="7" t="str">
        <f t="shared" si="22"/>
        <v>09</v>
      </c>
      <c r="G209" s="7" t="str">
        <f t="shared" si="23"/>
        <v>00</v>
      </c>
      <c r="H209" s="7">
        <v>11</v>
      </c>
      <c r="I209" t="s">
        <v>1760</v>
      </c>
      <c r="J209" t="s">
        <v>878</v>
      </c>
      <c r="K209" t="s">
        <v>1748</v>
      </c>
      <c r="L209" t="s">
        <v>2086</v>
      </c>
      <c r="M209" t="s">
        <v>2087</v>
      </c>
      <c r="N209" t="s">
        <v>1749</v>
      </c>
      <c r="O209" t="s">
        <v>1722</v>
      </c>
      <c r="P209" t="s">
        <v>2090</v>
      </c>
      <c r="Q209" t="s">
        <v>2089</v>
      </c>
      <c r="R209" t="s">
        <v>1755</v>
      </c>
      <c r="S209" t="s">
        <v>154</v>
      </c>
      <c r="T209">
        <v>4</v>
      </c>
      <c r="U209" t="s">
        <v>1714</v>
      </c>
      <c r="V209" s="17" t="s">
        <v>1592</v>
      </c>
      <c r="W209" t="s">
        <v>1758</v>
      </c>
      <c r="X209" t="s">
        <v>1757</v>
      </c>
      <c r="Y209" t="s">
        <v>156</v>
      </c>
      <c r="Z209">
        <v>3000</v>
      </c>
      <c r="AA209" t="s">
        <v>1717</v>
      </c>
      <c r="AB209">
        <v>3451</v>
      </c>
      <c r="AC209" t="s">
        <v>1296</v>
      </c>
      <c r="AD209" s="17" t="s">
        <v>1586</v>
      </c>
      <c r="AE209" t="s">
        <v>1728</v>
      </c>
    </row>
    <row r="210" spans="1:31" hidden="1" x14ac:dyDescent="0.3">
      <c r="A210" t="str">
        <f t="shared" si="18"/>
        <v>534510590011</v>
      </c>
      <c r="B210" s="7">
        <v>5</v>
      </c>
      <c r="C210" s="7" t="str">
        <f t="shared" si="19"/>
        <v>345</v>
      </c>
      <c r="D210" s="7" t="str">
        <f t="shared" si="20"/>
        <v>1</v>
      </c>
      <c r="E210" s="7" t="str">
        <f t="shared" si="21"/>
        <v>0</v>
      </c>
      <c r="F210" s="7">
        <f t="shared" si="22"/>
        <v>59</v>
      </c>
      <c r="G210" s="7" t="str">
        <f t="shared" si="23"/>
        <v>00</v>
      </c>
      <c r="H210" s="7">
        <v>11</v>
      </c>
      <c r="I210" t="s">
        <v>1760</v>
      </c>
      <c r="J210" t="s">
        <v>878</v>
      </c>
      <c r="K210" t="s">
        <v>1980</v>
      </c>
      <c r="L210" t="s">
        <v>2091</v>
      </c>
      <c r="M210" t="s">
        <v>2098</v>
      </c>
      <c r="N210" t="s">
        <v>1981</v>
      </c>
      <c r="O210" t="s">
        <v>1722</v>
      </c>
      <c r="P210" t="s">
        <v>2090</v>
      </c>
      <c r="Q210" t="s">
        <v>2089</v>
      </c>
      <c r="R210" t="s">
        <v>1838</v>
      </c>
      <c r="S210" t="s">
        <v>608</v>
      </c>
      <c r="T210">
        <v>5</v>
      </c>
      <c r="U210" t="s">
        <v>1839</v>
      </c>
      <c r="V210" s="17">
        <v>59</v>
      </c>
      <c r="W210" t="s">
        <v>1988</v>
      </c>
      <c r="X210" t="s">
        <v>1983</v>
      </c>
      <c r="Y210" t="s">
        <v>618</v>
      </c>
      <c r="Z210">
        <v>3000</v>
      </c>
      <c r="AA210" t="s">
        <v>1717</v>
      </c>
      <c r="AB210">
        <v>3451</v>
      </c>
      <c r="AC210" t="s">
        <v>1296</v>
      </c>
      <c r="AD210" s="17" t="s">
        <v>1586</v>
      </c>
      <c r="AE210" t="s">
        <v>1728</v>
      </c>
    </row>
    <row r="211" spans="1:31" hidden="1" x14ac:dyDescent="0.3">
      <c r="A211" t="str">
        <f t="shared" si="18"/>
        <v>534810090011</v>
      </c>
      <c r="B211" s="7">
        <v>5</v>
      </c>
      <c r="C211" s="7" t="str">
        <f t="shared" si="19"/>
        <v>348</v>
      </c>
      <c r="D211" s="7" t="str">
        <f t="shared" si="20"/>
        <v>1</v>
      </c>
      <c r="E211" s="7" t="str">
        <f t="shared" si="21"/>
        <v>0</v>
      </c>
      <c r="F211" s="7" t="str">
        <f t="shared" si="22"/>
        <v>09</v>
      </c>
      <c r="G211" s="7" t="str">
        <f t="shared" si="23"/>
        <v>00</v>
      </c>
      <c r="H211" s="7">
        <v>11</v>
      </c>
      <c r="I211" t="s">
        <v>1760</v>
      </c>
      <c r="J211" t="s">
        <v>878</v>
      </c>
      <c r="K211" t="s">
        <v>1748</v>
      </c>
      <c r="L211" t="s">
        <v>2086</v>
      </c>
      <c r="M211" t="s">
        <v>2087</v>
      </c>
      <c r="N211" t="s">
        <v>1749</v>
      </c>
      <c r="O211" t="s">
        <v>1722</v>
      </c>
      <c r="P211" t="s">
        <v>2090</v>
      </c>
      <c r="Q211" t="s">
        <v>2089</v>
      </c>
      <c r="R211" t="s">
        <v>1755</v>
      </c>
      <c r="S211" t="s">
        <v>154</v>
      </c>
      <c r="T211">
        <v>4</v>
      </c>
      <c r="U211" t="s">
        <v>1714</v>
      </c>
      <c r="V211" s="17" t="s">
        <v>1592</v>
      </c>
      <c r="W211" t="s">
        <v>1758</v>
      </c>
      <c r="X211" t="s">
        <v>1757</v>
      </c>
      <c r="Y211" t="s">
        <v>156</v>
      </c>
      <c r="Z211">
        <v>3000</v>
      </c>
      <c r="AA211" t="s">
        <v>1717</v>
      </c>
      <c r="AB211">
        <v>3481</v>
      </c>
      <c r="AC211" t="s">
        <v>1300</v>
      </c>
      <c r="AD211" s="17" t="s">
        <v>1586</v>
      </c>
      <c r="AE211" t="s">
        <v>1728</v>
      </c>
    </row>
    <row r="212" spans="1:31" hidden="1" x14ac:dyDescent="0.3">
      <c r="A212" t="str">
        <f t="shared" si="18"/>
        <v>535110061211</v>
      </c>
      <c r="B212" s="7">
        <v>5</v>
      </c>
      <c r="C212" s="7" t="str">
        <f t="shared" si="19"/>
        <v>351</v>
      </c>
      <c r="D212" s="7" t="str">
        <f t="shared" si="20"/>
        <v>1</v>
      </c>
      <c r="E212" s="7" t="str">
        <f t="shared" si="21"/>
        <v>0</v>
      </c>
      <c r="F212" s="7" t="str">
        <f t="shared" si="22"/>
        <v>06</v>
      </c>
      <c r="G212" s="7">
        <f t="shared" si="23"/>
        <v>12</v>
      </c>
      <c r="H212" s="7">
        <v>11</v>
      </c>
      <c r="I212" t="s">
        <v>1760</v>
      </c>
      <c r="J212" t="s">
        <v>878</v>
      </c>
      <c r="K212" t="s">
        <v>1748</v>
      </c>
      <c r="L212" t="s">
        <v>2086</v>
      </c>
      <c r="M212" t="s">
        <v>2087</v>
      </c>
      <c r="N212" t="s">
        <v>1749</v>
      </c>
      <c r="O212" t="s">
        <v>1722</v>
      </c>
      <c r="P212" t="s">
        <v>2090</v>
      </c>
      <c r="Q212" t="s">
        <v>2089</v>
      </c>
      <c r="R212" t="s">
        <v>1750</v>
      </c>
      <c r="S212" t="s">
        <v>61</v>
      </c>
      <c r="T212">
        <v>4</v>
      </c>
      <c r="U212" t="s">
        <v>1714</v>
      </c>
      <c r="V212" s="17" t="s">
        <v>1589</v>
      </c>
      <c r="W212" t="s">
        <v>1871</v>
      </c>
      <c r="X212" t="s">
        <v>1872</v>
      </c>
      <c r="Y212" t="s">
        <v>1873</v>
      </c>
      <c r="Z212">
        <v>3000</v>
      </c>
      <c r="AA212" t="s">
        <v>1717</v>
      </c>
      <c r="AB212">
        <v>3511</v>
      </c>
      <c r="AC212" t="s">
        <v>1878</v>
      </c>
      <c r="AD212" s="17">
        <v>12</v>
      </c>
      <c r="AE212" t="s">
        <v>1879</v>
      </c>
    </row>
    <row r="213" spans="1:31" hidden="1" x14ac:dyDescent="0.3">
      <c r="A213" t="str">
        <f t="shared" si="18"/>
        <v>535110090011</v>
      </c>
      <c r="B213" s="7">
        <v>5</v>
      </c>
      <c r="C213" s="7" t="str">
        <f t="shared" si="19"/>
        <v>351</v>
      </c>
      <c r="D213" s="7" t="str">
        <f t="shared" si="20"/>
        <v>1</v>
      </c>
      <c r="E213" s="7" t="str">
        <f t="shared" si="21"/>
        <v>0</v>
      </c>
      <c r="F213" s="7" t="str">
        <f t="shared" si="22"/>
        <v>09</v>
      </c>
      <c r="G213" s="7" t="str">
        <f t="shared" si="23"/>
        <v>00</v>
      </c>
      <c r="H213" s="7">
        <v>11</v>
      </c>
      <c r="I213" t="s">
        <v>1760</v>
      </c>
      <c r="J213" t="s">
        <v>878</v>
      </c>
      <c r="K213" t="s">
        <v>1748</v>
      </c>
      <c r="L213" t="s">
        <v>2086</v>
      </c>
      <c r="M213" t="s">
        <v>2087</v>
      </c>
      <c r="N213" t="s">
        <v>1749</v>
      </c>
      <c r="O213" t="s">
        <v>1722</v>
      </c>
      <c r="P213" t="s">
        <v>2090</v>
      </c>
      <c r="Q213" t="s">
        <v>2089</v>
      </c>
      <c r="R213" t="s">
        <v>1755</v>
      </c>
      <c r="S213" t="s">
        <v>154</v>
      </c>
      <c r="T213">
        <v>4</v>
      </c>
      <c r="U213" t="s">
        <v>1714</v>
      </c>
      <c r="V213" s="17" t="s">
        <v>1592</v>
      </c>
      <c r="W213" t="s">
        <v>1758</v>
      </c>
      <c r="X213" t="s">
        <v>1757</v>
      </c>
      <c r="Y213" t="s">
        <v>156</v>
      </c>
      <c r="Z213">
        <v>3000</v>
      </c>
      <c r="AA213" t="s">
        <v>1717</v>
      </c>
      <c r="AB213">
        <v>3511</v>
      </c>
      <c r="AC213" t="s">
        <v>1878</v>
      </c>
      <c r="AD213" s="17" t="s">
        <v>1586</v>
      </c>
      <c r="AE213" t="s">
        <v>1728</v>
      </c>
    </row>
    <row r="214" spans="1:31" hidden="1" x14ac:dyDescent="0.3">
      <c r="A214" t="str">
        <f t="shared" si="18"/>
        <v>535110250011</v>
      </c>
      <c r="B214" s="7">
        <v>5</v>
      </c>
      <c r="C214" s="7" t="str">
        <f t="shared" si="19"/>
        <v>351</v>
      </c>
      <c r="D214" s="7" t="str">
        <f t="shared" si="20"/>
        <v>1</v>
      </c>
      <c r="E214" s="7" t="str">
        <f t="shared" si="21"/>
        <v>0</v>
      </c>
      <c r="F214" s="7">
        <f t="shared" si="22"/>
        <v>25</v>
      </c>
      <c r="G214" s="7" t="str">
        <f t="shared" si="23"/>
        <v>00</v>
      </c>
      <c r="H214" s="7">
        <v>11</v>
      </c>
      <c r="I214" t="s">
        <v>1760</v>
      </c>
      <c r="J214" t="s">
        <v>878</v>
      </c>
      <c r="K214" t="s">
        <v>1748</v>
      </c>
      <c r="L214" t="s">
        <v>2086</v>
      </c>
      <c r="M214" t="s">
        <v>2087</v>
      </c>
      <c r="N214" t="s">
        <v>1749</v>
      </c>
      <c r="O214" t="s">
        <v>1722</v>
      </c>
      <c r="P214" t="s">
        <v>2090</v>
      </c>
      <c r="Q214" t="s">
        <v>2089</v>
      </c>
      <c r="R214" t="s">
        <v>1724</v>
      </c>
      <c r="S214" t="s">
        <v>436</v>
      </c>
      <c r="T214">
        <v>2</v>
      </c>
      <c r="U214" t="s">
        <v>1816</v>
      </c>
      <c r="V214" s="17">
        <v>25</v>
      </c>
      <c r="W214" t="s">
        <v>1925</v>
      </c>
      <c r="X214" t="s">
        <v>1926</v>
      </c>
      <c r="Y214" t="s">
        <v>438</v>
      </c>
      <c r="Z214">
        <v>3000</v>
      </c>
      <c r="AA214" t="s">
        <v>1717</v>
      </c>
      <c r="AB214" s="36">
        <v>3511</v>
      </c>
      <c r="AC214" s="36" t="s">
        <v>1878</v>
      </c>
      <c r="AD214" s="17" t="s">
        <v>1586</v>
      </c>
      <c r="AE214" s="36" t="s">
        <v>1728</v>
      </c>
    </row>
    <row r="215" spans="1:31" hidden="1" x14ac:dyDescent="0.3">
      <c r="A215" t="str">
        <f t="shared" si="18"/>
        <v>535110257411</v>
      </c>
      <c r="B215" s="7">
        <v>5</v>
      </c>
      <c r="C215" s="7" t="str">
        <f t="shared" si="19"/>
        <v>351</v>
      </c>
      <c r="D215" s="7" t="str">
        <f t="shared" si="20"/>
        <v>1</v>
      </c>
      <c r="E215" s="7" t="str">
        <f t="shared" si="21"/>
        <v>0</v>
      </c>
      <c r="F215" s="7">
        <f t="shared" si="22"/>
        <v>25</v>
      </c>
      <c r="G215" s="7">
        <f t="shared" si="23"/>
        <v>74</v>
      </c>
      <c r="H215" s="7">
        <v>11</v>
      </c>
      <c r="I215" t="s">
        <v>1760</v>
      </c>
      <c r="J215" t="s">
        <v>878</v>
      </c>
      <c r="K215" t="s">
        <v>1748</v>
      </c>
      <c r="L215" t="s">
        <v>2086</v>
      </c>
      <c r="M215" t="s">
        <v>2087</v>
      </c>
      <c r="N215" t="s">
        <v>1749</v>
      </c>
      <c r="O215" t="s">
        <v>1722</v>
      </c>
      <c r="P215" t="s">
        <v>2090</v>
      </c>
      <c r="Q215" t="s">
        <v>2089</v>
      </c>
      <c r="R215" t="s">
        <v>1724</v>
      </c>
      <c r="S215" t="s">
        <v>436</v>
      </c>
      <c r="T215">
        <v>2</v>
      </c>
      <c r="U215" t="s">
        <v>1816</v>
      </c>
      <c r="V215" s="17">
        <v>25</v>
      </c>
      <c r="W215" t="s">
        <v>1925</v>
      </c>
      <c r="X215" t="s">
        <v>1926</v>
      </c>
      <c r="Y215" t="s">
        <v>438</v>
      </c>
      <c r="Z215">
        <v>3000</v>
      </c>
      <c r="AA215" t="s">
        <v>1717</v>
      </c>
      <c r="AB215">
        <v>3511</v>
      </c>
      <c r="AC215" t="s">
        <v>1878</v>
      </c>
      <c r="AD215" s="17">
        <v>74</v>
      </c>
      <c r="AE215" t="s">
        <v>1673</v>
      </c>
    </row>
    <row r="216" spans="1:31" hidden="1" x14ac:dyDescent="0.3">
      <c r="A216" t="str">
        <f t="shared" si="18"/>
        <v>535110340011</v>
      </c>
      <c r="B216" s="7">
        <v>5</v>
      </c>
      <c r="C216" s="7" t="str">
        <f t="shared" si="19"/>
        <v>351</v>
      </c>
      <c r="D216" s="7" t="str">
        <f t="shared" si="20"/>
        <v>1</v>
      </c>
      <c r="E216" s="7" t="str">
        <f t="shared" si="21"/>
        <v>0</v>
      </c>
      <c r="F216" s="7">
        <f t="shared" si="22"/>
        <v>34</v>
      </c>
      <c r="G216" s="7" t="str">
        <f t="shared" si="23"/>
        <v>00</v>
      </c>
      <c r="H216" s="7">
        <v>11</v>
      </c>
      <c r="I216" t="s">
        <v>1760</v>
      </c>
      <c r="J216" t="s">
        <v>878</v>
      </c>
      <c r="K216" t="s">
        <v>1748</v>
      </c>
      <c r="L216" t="s">
        <v>2086</v>
      </c>
      <c r="M216" t="s">
        <v>2087</v>
      </c>
      <c r="N216" t="s">
        <v>1749</v>
      </c>
      <c r="O216" t="s">
        <v>1722</v>
      </c>
      <c r="P216" t="s">
        <v>2090</v>
      </c>
      <c r="Q216" t="s">
        <v>2089</v>
      </c>
      <c r="R216" t="s">
        <v>1930</v>
      </c>
      <c r="S216" t="s">
        <v>498</v>
      </c>
      <c r="T216">
        <v>1</v>
      </c>
      <c r="U216" t="s">
        <v>1732</v>
      </c>
      <c r="V216" s="17">
        <v>34</v>
      </c>
      <c r="W216" t="s">
        <v>1931</v>
      </c>
      <c r="X216" t="s">
        <v>1932</v>
      </c>
      <c r="Y216" t="s">
        <v>514</v>
      </c>
      <c r="Z216">
        <v>3000</v>
      </c>
      <c r="AA216" t="s">
        <v>1717</v>
      </c>
      <c r="AB216">
        <v>3511</v>
      </c>
      <c r="AC216" t="s">
        <v>1878</v>
      </c>
      <c r="AD216" s="17" t="s">
        <v>1586</v>
      </c>
      <c r="AE216" t="s">
        <v>1728</v>
      </c>
    </row>
    <row r="217" spans="1:31" hidden="1" x14ac:dyDescent="0.3">
      <c r="A217" t="str">
        <f t="shared" si="18"/>
        <v>535210660011</v>
      </c>
      <c r="B217" s="7">
        <v>5</v>
      </c>
      <c r="C217" s="7" t="str">
        <f t="shared" si="19"/>
        <v>352</v>
      </c>
      <c r="D217" s="7" t="str">
        <f t="shared" si="20"/>
        <v>1</v>
      </c>
      <c r="E217" s="7" t="str">
        <f t="shared" si="21"/>
        <v>0</v>
      </c>
      <c r="F217" s="7">
        <f t="shared" si="22"/>
        <v>66</v>
      </c>
      <c r="G217" s="7" t="str">
        <f t="shared" si="23"/>
        <v>00</v>
      </c>
      <c r="H217" s="7">
        <v>11</v>
      </c>
      <c r="I217" t="s">
        <v>1760</v>
      </c>
      <c r="J217" t="s">
        <v>878</v>
      </c>
      <c r="K217" t="s">
        <v>1709</v>
      </c>
      <c r="L217" t="s">
        <v>2091</v>
      </c>
      <c r="M217" t="s">
        <v>2092</v>
      </c>
      <c r="N217" t="s">
        <v>1710</v>
      </c>
      <c r="O217" t="s">
        <v>1711</v>
      </c>
      <c r="P217" t="s">
        <v>1712</v>
      </c>
      <c r="Q217" t="s">
        <v>2089</v>
      </c>
      <c r="R217" t="s">
        <v>1713</v>
      </c>
      <c r="S217" t="s">
        <v>681</v>
      </c>
      <c r="T217">
        <v>4</v>
      </c>
      <c r="U217" t="s">
        <v>1714</v>
      </c>
      <c r="V217" s="17">
        <v>66</v>
      </c>
      <c r="W217" t="s">
        <v>683</v>
      </c>
      <c r="X217" t="s">
        <v>1715</v>
      </c>
      <c r="Y217" t="s">
        <v>1716</v>
      </c>
      <c r="Z217">
        <v>3000</v>
      </c>
      <c r="AA217" t="s">
        <v>1717</v>
      </c>
      <c r="AB217">
        <v>3521</v>
      </c>
      <c r="AC217" t="s">
        <v>1808</v>
      </c>
      <c r="AD217" s="17" t="s">
        <v>1586</v>
      </c>
      <c r="AE217" t="s">
        <v>1728</v>
      </c>
    </row>
    <row r="218" spans="1:31" hidden="1" x14ac:dyDescent="0.3">
      <c r="A218" t="str">
        <f t="shared" si="18"/>
        <v>535210230011</v>
      </c>
      <c r="B218" s="7">
        <v>5</v>
      </c>
      <c r="C218" s="7" t="str">
        <f t="shared" si="19"/>
        <v>352</v>
      </c>
      <c r="D218" s="7" t="str">
        <f t="shared" si="20"/>
        <v>1</v>
      </c>
      <c r="E218" s="7" t="str">
        <f t="shared" si="21"/>
        <v>0</v>
      </c>
      <c r="F218" s="7">
        <f t="shared" si="22"/>
        <v>23</v>
      </c>
      <c r="G218" s="7" t="str">
        <f t="shared" si="23"/>
        <v>00</v>
      </c>
      <c r="H218" s="7">
        <v>11</v>
      </c>
      <c r="I218" t="s">
        <v>1760</v>
      </c>
      <c r="J218" t="s">
        <v>878</v>
      </c>
      <c r="K218" t="s">
        <v>1742</v>
      </c>
      <c r="L218" t="s">
        <v>2086</v>
      </c>
      <c r="M218" t="s">
        <v>2096</v>
      </c>
      <c r="N218" t="s">
        <v>1743</v>
      </c>
      <c r="O218" t="s">
        <v>1722</v>
      </c>
      <c r="P218" t="s">
        <v>2090</v>
      </c>
      <c r="Q218" t="s">
        <v>2089</v>
      </c>
      <c r="R218" t="s">
        <v>1731</v>
      </c>
      <c r="S218" t="s">
        <v>364</v>
      </c>
      <c r="T218">
        <v>6</v>
      </c>
      <c r="U218" t="s">
        <v>1744</v>
      </c>
      <c r="V218" s="17">
        <v>23</v>
      </c>
      <c r="W218" t="s">
        <v>1745</v>
      </c>
      <c r="X218" t="s">
        <v>1746</v>
      </c>
      <c r="Y218" t="s">
        <v>388</v>
      </c>
      <c r="Z218">
        <v>3000</v>
      </c>
      <c r="AA218" t="s">
        <v>1717</v>
      </c>
      <c r="AB218">
        <v>3521</v>
      </c>
      <c r="AC218" t="s">
        <v>1808</v>
      </c>
      <c r="AD218" s="17" t="s">
        <v>1586</v>
      </c>
      <c r="AE218" t="s">
        <v>1728</v>
      </c>
    </row>
    <row r="219" spans="1:31" hidden="1" x14ac:dyDescent="0.3">
      <c r="A219" t="str">
        <f t="shared" si="18"/>
        <v>535210090011</v>
      </c>
      <c r="B219" s="7">
        <v>5</v>
      </c>
      <c r="C219" s="7" t="str">
        <f t="shared" si="19"/>
        <v>352</v>
      </c>
      <c r="D219" s="7" t="str">
        <f t="shared" si="20"/>
        <v>1</v>
      </c>
      <c r="E219" s="7" t="str">
        <f t="shared" si="21"/>
        <v>0</v>
      </c>
      <c r="F219" s="7" t="str">
        <f t="shared" si="22"/>
        <v>09</v>
      </c>
      <c r="G219" s="7" t="str">
        <f t="shared" si="23"/>
        <v>00</v>
      </c>
      <c r="H219" s="7">
        <v>11</v>
      </c>
      <c r="I219" t="s">
        <v>1760</v>
      </c>
      <c r="J219" t="s">
        <v>878</v>
      </c>
      <c r="K219" t="s">
        <v>1748</v>
      </c>
      <c r="L219" t="s">
        <v>2086</v>
      </c>
      <c r="M219" t="s">
        <v>2087</v>
      </c>
      <c r="N219" t="s">
        <v>1749</v>
      </c>
      <c r="O219" t="s">
        <v>1722</v>
      </c>
      <c r="P219" t="s">
        <v>2090</v>
      </c>
      <c r="Q219" t="s">
        <v>2089</v>
      </c>
      <c r="R219" t="s">
        <v>1755</v>
      </c>
      <c r="S219" t="s">
        <v>154</v>
      </c>
      <c r="T219">
        <v>4</v>
      </c>
      <c r="U219" t="s">
        <v>1714</v>
      </c>
      <c r="V219" s="17" t="s">
        <v>1592</v>
      </c>
      <c r="W219" t="s">
        <v>1758</v>
      </c>
      <c r="X219" t="s">
        <v>1757</v>
      </c>
      <c r="Y219" t="s">
        <v>156</v>
      </c>
      <c r="Z219">
        <v>3000</v>
      </c>
      <c r="AA219" t="s">
        <v>1717</v>
      </c>
      <c r="AB219">
        <v>3521</v>
      </c>
      <c r="AC219" t="s">
        <v>1808</v>
      </c>
      <c r="AD219" s="17" t="s">
        <v>1586</v>
      </c>
      <c r="AE219" t="s">
        <v>1728</v>
      </c>
    </row>
    <row r="220" spans="1:31" hidden="1" x14ac:dyDescent="0.3">
      <c r="A220" t="str">
        <f t="shared" si="18"/>
        <v>535310660011</v>
      </c>
      <c r="B220" s="7">
        <v>5</v>
      </c>
      <c r="C220" s="7" t="str">
        <f t="shared" si="19"/>
        <v>353</v>
      </c>
      <c r="D220" s="7" t="str">
        <f t="shared" si="20"/>
        <v>1</v>
      </c>
      <c r="E220" s="7" t="str">
        <f t="shared" si="21"/>
        <v>0</v>
      </c>
      <c r="F220" s="7">
        <f t="shared" si="22"/>
        <v>66</v>
      </c>
      <c r="G220" s="7" t="str">
        <f t="shared" si="23"/>
        <v>00</v>
      </c>
      <c r="H220" s="7">
        <v>11</v>
      </c>
      <c r="I220" t="s">
        <v>1760</v>
      </c>
      <c r="J220" t="s">
        <v>878</v>
      </c>
      <c r="K220" t="s">
        <v>1709</v>
      </c>
      <c r="L220" t="s">
        <v>2091</v>
      </c>
      <c r="M220" t="s">
        <v>2092</v>
      </c>
      <c r="N220" t="s">
        <v>1710</v>
      </c>
      <c r="O220" t="s">
        <v>1711</v>
      </c>
      <c r="P220" t="s">
        <v>1712</v>
      </c>
      <c r="Q220" t="s">
        <v>2089</v>
      </c>
      <c r="R220" t="s">
        <v>1713</v>
      </c>
      <c r="S220" t="s">
        <v>681</v>
      </c>
      <c r="T220">
        <v>4</v>
      </c>
      <c r="U220" t="s">
        <v>1714</v>
      </c>
      <c r="V220" s="17">
        <v>66</v>
      </c>
      <c r="W220" t="s">
        <v>683</v>
      </c>
      <c r="X220" t="s">
        <v>1715</v>
      </c>
      <c r="Y220" t="s">
        <v>1716</v>
      </c>
      <c r="Z220">
        <v>3000</v>
      </c>
      <c r="AA220" t="s">
        <v>1717</v>
      </c>
      <c r="AB220">
        <v>3531</v>
      </c>
      <c r="AC220" t="s">
        <v>1809</v>
      </c>
      <c r="AD220" s="17" t="s">
        <v>1586</v>
      </c>
      <c r="AE220" t="s">
        <v>1728</v>
      </c>
    </row>
    <row r="221" spans="1:31" hidden="1" x14ac:dyDescent="0.3">
      <c r="A221" t="str">
        <f t="shared" si="18"/>
        <v>535410240011</v>
      </c>
      <c r="B221" s="7">
        <v>5</v>
      </c>
      <c r="C221" s="7" t="str">
        <f t="shared" si="19"/>
        <v>354</v>
      </c>
      <c r="D221" s="7" t="str">
        <f t="shared" si="20"/>
        <v>1</v>
      </c>
      <c r="E221" s="7" t="str">
        <f t="shared" si="21"/>
        <v>0</v>
      </c>
      <c r="F221" s="7">
        <f t="shared" si="22"/>
        <v>24</v>
      </c>
      <c r="G221" s="7" t="str">
        <f t="shared" si="23"/>
        <v>00</v>
      </c>
      <c r="H221" s="7">
        <v>11</v>
      </c>
      <c r="I221" t="s">
        <v>1760</v>
      </c>
      <c r="J221" t="s">
        <v>878</v>
      </c>
      <c r="K221" t="s">
        <v>1814</v>
      </c>
      <c r="L221" t="s">
        <v>2093</v>
      </c>
      <c r="M221" t="s">
        <v>2094</v>
      </c>
      <c r="N221" t="s">
        <v>1815</v>
      </c>
      <c r="O221" t="s">
        <v>1722</v>
      </c>
      <c r="P221" t="s">
        <v>2090</v>
      </c>
      <c r="Q221" t="s">
        <v>2089</v>
      </c>
      <c r="R221" t="s">
        <v>1731</v>
      </c>
      <c r="S221" t="s">
        <v>364</v>
      </c>
      <c r="T221">
        <v>2</v>
      </c>
      <c r="U221" t="s">
        <v>1816</v>
      </c>
      <c r="V221" s="17">
        <v>24</v>
      </c>
      <c r="W221" t="s">
        <v>1817</v>
      </c>
      <c r="X221" t="s">
        <v>1818</v>
      </c>
      <c r="Y221" t="s">
        <v>414</v>
      </c>
      <c r="Z221">
        <v>3000</v>
      </c>
      <c r="AA221" t="s">
        <v>1717</v>
      </c>
      <c r="AB221">
        <v>3541</v>
      </c>
      <c r="AC221" t="s">
        <v>1827</v>
      </c>
      <c r="AD221" s="17" t="s">
        <v>1586</v>
      </c>
      <c r="AE221" t="s">
        <v>1728</v>
      </c>
    </row>
    <row r="222" spans="1:31" hidden="1" x14ac:dyDescent="0.3">
      <c r="A222" t="str">
        <f t="shared" si="18"/>
        <v>535510090011</v>
      </c>
      <c r="B222" s="7">
        <v>5</v>
      </c>
      <c r="C222" s="7" t="str">
        <f t="shared" si="19"/>
        <v>355</v>
      </c>
      <c r="D222" s="7" t="str">
        <f t="shared" si="20"/>
        <v>1</v>
      </c>
      <c r="E222" s="7" t="str">
        <f t="shared" si="21"/>
        <v>0</v>
      </c>
      <c r="F222" s="7" t="str">
        <f t="shared" si="22"/>
        <v>09</v>
      </c>
      <c r="G222" s="7" t="str">
        <f t="shared" si="23"/>
        <v>00</v>
      </c>
      <c r="H222" s="7">
        <v>11</v>
      </c>
      <c r="I222" t="s">
        <v>1760</v>
      </c>
      <c r="J222" t="s">
        <v>878</v>
      </c>
      <c r="K222" t="s">
        <v>1748</v>
      </c>
      <c r="L222" t="s">
        <v>2086</v>
      </c>
      <c r="M222" t="s">
        <v>2087</v>
      </c>
      <c r="N222" t="s">
        <v>1749</v>
      </c>
      <c r="O222" t="s">
        <v>1722</v>
      </c>
      <c r="P222" t="s">
        <v>2090</v>
      </c>
      <c r="Q222" t="s">
        <v>2089</v>
      </c>
      <c r="R222" t="s">
        <v>1755</v>
      </c>
      <c r="S222" t="s">
        <v>154</v>
      </c>
      <c r="T222">
        <v>4</v>
      </c>
      <c r="U222" t="s">
        <v>1714</v>
      </c>
      <c r="V222" s="17" t="s">
        <v>1592</v>
      </c>
      <c r="W222" t="s">
        <v>1758</v>
      </c>
      <c r="X222" t="s">
        <v>1757</v>
      </c>
      <c r="Y222" t="s">
        <v>156</v>
      </c>
      <c r="Z222">
        <v>3000</v>
      </c>
      <c r="AA222" t="s">
        <v>1717</v>
      </c>
      <c r="AB222" s="36">
        <v>3551</v>
      </c>
      <c r="AC222" s="36" t="s">
        <v>1890</v>
      </c>
      <c r="AD222" s="17" t="s">
        <v>1586</v>
      </c>
      <c r="AE222" s="36" t="s">
        <v>1728</v>
      </c>
    </row>
    <row r="223" spans="1:31" hidden="1" x14ac:dyDescent="0.3">
      <c r="A223" t="str">
        <f t="shared" si="18"/>
        <v>535712433225</v>
      </c>
      <c r="B223" s="7">
        <v>5</v>
      </c>
      <c r="C223" s="7" t="str">
        <f t="shared" si="19"/>
        <v>357</v>
      </c>
      <c r="D223" s="7" t="str">
        <f t="shared" si="20"/>
        <v>1</v>
      </c>
      <c r="E223" s="7" t="str">
        <f t="shared" si="21"/>
        <v>2</v>
      </c>
      <c r="F223" s="7">
        <f t="shared" si="22"/>
        <v>43</v>
      </c>
      <c r="G223" s="7">
        <f t="shared" si="23"/>
        <v>32</v>
      </c>
      <c r="H223" s="7">
        <v>25</v>
      </c>
      <c r="I223" t="s">
        <v>1707</v>
      </c>
      <c r="J223" t="s">
        <v>1708</v>
      </c>
      <c r="K223" t="s">
        <v>1770</v>
      </c>
      <c r="L223" t="s">
        <v>2093</v>
      </c>
      <c r="M223" t="s">
        <v>2099</v>
      </c>
      <c r="N223" t="s">
        <v>1771</v>
      </c>
      <c r="O223" t="s">
        <v>1722</v>
      </c>
      <c r="P223" t="s">
        <v>2090</v>
      </c>
      <c r="Q223" t="s">
        <v>2089</v>
      </c>
      <c r="R223" t="s">
        <v>1764</v>
      </c>
      <c r="S223" t="s">
        <v>547</v>
      </c>
      <c r="T223">
        <v>6</v>
      </c>
      <c r="U223" t="s">
        <v>1744</v>
      </c>
      <c r="V223" s="17">
        <v>43</v>
      </c>
      <c r="W223" t="s">
        <v>1772</v>
      </c>
      <c r="X223" t="s">
        <v>1773</v>
      </c>
      <c r="Y223" t="s">
        <v>1774</v>
      </c>
      <c r="Z223">
        <v>3000</v>
      </c>
      <c r="AA223" t="s">
        <v>1717</v>
      </c>
      <c r="AB223">
        <v>3571</v>
      </c>
      <c r="AC223" t="s">
        <v>1835</v>
      </c>
      <c r="AD223" s="17">
        <v>32</v>
      </c>
      <c r="AE223" t="s">
        <v>2000</v>
      </c>
    </row>
    <row r="224" spans="1:31" hidden="1" x14ac:dyDescent="0.3">
      <c r="A224" t="str">
        <f t="shared" si="18"/>
        <v>535710230011</v>
      </c>
      <c r="B224" s="7">
        <v>5</v>
      </c>
      <c r="C224" s="7" t="str">
        <f t="shared" si="19"/>
        <v>357</v>
      </c>
      <c r="D224" s="7" t="str">
        <f t="shared" si="20"/>
        <v>1</v>
      </c>
      <c r="E224" s="7" t="str">
        <f t="shared" si="21"/>
        <v>0</v>
      </c>
      <c r="F224" s="7">
        <f t="shared" si="22"/>
        <v>23</v>
      </c>
      <c r="G224" s="7" t="str">
        <f t="shared" si="23"/>
        <v>00</v>
      </c>
      <c r="H224" s="7">
        <v>11</v>
      </c>
      <c r="I224" t="s">
        <v>1760</v>
      </c>
      <c r="J224" t="s">
        <v>878</v>
      </c>
      <c r="K224" t="s">
        <v>1742</v>
      </c>
      <c r="L224" t="s">
        <v>2086</v>
      </c>
      <c r="M224" t="s">
        <v>2096</v>
      </c>
      <c r="N224" t="s">
        <v>1743</v>
      </c>
      <c r="O224" t="s">
        <v>1722</v>
      </c>
      <c r="P224" t="s">
        <v>2090</v>
      </c>
      <c r="Q224" t="s">
        <v>2089</v>
      </c>
      <c r="R224" t="s">
        <v>1731</v>
      </c>
      <c r="S224" t="s">
        <v>364</v>
      </c>
      <c r="T224">
        <v>6</v>
      </c>
      <c r="U224" t="s">
        <v>1744</v>
      </c>
      <c r="V224" s="17">
        <v>23</v>
      </c>
      <c r="W224" t="s">
        <v>1745</v>
      </c>
      <c r="X224" t="s">
        <v>1746</v>
      </c>
      <c r="Y224" t="s">
        <v>388</v>
      </c>
      <c r="Z224">
        <v>3000</v>
      </c>
      <c r="AA224" t="s">
        <v>1717</v>
      </c>
      <c r="AB224">
        <v>3571</v>
      </c>
      <c r="AC224" t="s">
        <v>1835</v>
      </c>
      <c r="AD224" s="17" t="s">
        <v>1586</v>
      </c>
      <c r="AE224" t="s">
        <v>1728</v>
      </c>
    </row>
    <row r="225" spans="1:31" hidden="1" x14ac:dyDescent="0.3">
      <c r="A225" t="str">
        <f t="shared" si="18"/>
        <v>535710067311</v>
      </c>
      <c r="B225" s="7">
        <v>5</v>
      </c>
      <c r="C225" s="7" t="str">
        <f t="shared" si="19"/>
        <v>357</v>
      </c>
      <c r="D225" s="7" t="str">
        <f t="shared" si="20"/>
        <v>1</v>
      </c>
      <c r="E225" s="7" t="str">
        <f t="shared" si="21"/>
        <v>0</v>
      </c>
      <c r="F225" s="7" t="str">
        <f t="shared" si="22"/>
        <v>06</v>
      </c>
      <c r="G225" s="7">
        <f t="shared" si="23"/>
        <v>73</v>
      </c>
      <c r="H225" s="7">
        <v>11</v>
      </c>
      <c r="I225" t="s">
        <v>1760</v>
      </c>
      <c r="J225" t="s">
        <v>878</v>
      </c>
      <c r="K225" t="s">
        <v>1748</v>
      </c>
      <c r="L225" t="s">
        <v>2086</v>
      </c>
      <c r="M225" t="s">
        <v>2087</v>
      </c>
      <c r="N225" t="s">
        <v>1749</v>
      </c>
      <c r="O225" t="s">
        <v>1722</v>
      </c>
      <c r="P225" t="s">
        <v>2090</v>
      </c>
      <c r="Q225" t="s">
        <v>2089</v>
      </c>
      <c r="R225" t="s">
        <v>1750</v>
      </c>
      <c r="S225" t="s">
        <v>61</v>
      </c>
      <c r="T225">
        <v>4</v>
      </c>
      <c r="U225" t="s">
        <v>1714</v>
      </c>
      <c r="V225" s="17" t="s">
        <v>1589</v>
      </c>
      <c r="W225" t="s">
        <v>1871</v>
      </c>
      <c r="X225" t="s">
        <v>1872</v>
      </c>
      <c r="Y225" t="s">
        <v>1873</v>
      </c>
      <c r="Z225">
        <v>3000</v>
      </c>
      <c r="AA225" t="s">
        <v>1717</v>
      </c>
      <c r="AB225">
        <v>3571</v>
      </c>
      <c r="AC225" t="s">
        <v>1835</v>
      </c>
      <c r="AD225" s="17">
        <v>73</v>
      </c>
      <c r="AE225" t="s">
        <v>1880</v>
      </c>
    </row>
    <row r="226" spans="1:31" hidden="1" x14ac:dyDescent="0.3">
      <c r="A226" t="str">
        <f t="shared" si="18"/>
        <v>535710090011</v>
      </c>
      <c r="B226" s="7">
        <v>5</v>
      </c>
      <c r="C226" s="7" t="str">
        <f t="shared" si="19"/>
        <v>357</v>
      </c>
      <c r="D226" s="7" t="str">
        <f t="shared" si="20"/>
        <v>1</v>
      </c>
      <c r="E226" s="7" t="str">
        <f t="shared" si="21"/>
        <v>0</v>
      </c>
      <c r="F226" s="7" t="str">
        <f t="shared" si="22"/>
        <v>09</v>
      </c>
      <c r="G226" s="7" t="str">
        <f t="shared" si="23"/>
        <v>00</v>
      </c>
      <c r="H226" s="7">
        <v>11</v>
      </c>
      <c r="I226" t="s">
        <v>1760</v>
      </c>
      <c r="J226" t="s">
        <v>878</v>
      </c>
      <c r="K226" t="s">
        <v>1748</v>
      </c>
      <c r="L226" t="s">
        <v>2086</v>
      </c>
      <c r="M226" t="s">
        <v>2087</v>
      </c>
      <c r="N226" t="s">
        <v>1749</v>
      </c>
      <c r="O226" t="s">
        <v>1722</v>
      </c>
      <c r="P226" t="s">
        <v>2090</v>
      </c>
      <c r="Q226" t="s">
        <v>2089</v>
      </c>
      <c r="R226" t="s">
        <v>1755</v>
      </c>
      <c r="S226" t="s">
        <v>154</v>
      </c>
      <c r="T226">
        <v>4</v>
      </c>
      <c r="U226" t="s">
        <v>1714</v>
      </c>
      <c r="V226" s="17" t="s">
        <v>1592</v>
      </c>
      <c r="W226" t="s">
        <v>1758</v>
      </c>
      <c r="X226" t="s">
        <v>1757</v>
      </c>
      <c r="Y226" t="s">
        <v>156</v>
      </c>
      <c r="Z226">
        <v>3000</v>
      </c>
      <c r="AA226" t="s">
        <v>1717</v>
      </c>
      <c r="AB226" s="36">
        <v>3571</v>
      </c>
      <c r="AC226" s="36" t="s">
        <v>1835</v>
      </c>
      <c r="AD226" s="17" t="s">
        <v>1586</v>
      </c>
      <c r="AE226" s="36" t="s">
        <v>1728</v>
      </c>
    </row>
    <row r="227" spans="1:31" hidden="1" x14ac:dyDescent="0.3">
      <c r="A227" t="str">
        <f t="shared" si="18"/>
        <v>535710250011</v>
      </c>
      <c r="B227" s="7">
        <v>5</v>
      </c>
      <c r="C227" s="7" t="str">
        <f t="shared" si="19"/>
        <v>357</v>
      </c>
      <c r="D227" s="7" t="str">
        <f t="shared" si="20"/>
        <v>1</v>
      </c>
      <c r="E227" s="7" t="str">
        <f t="shared" si="21"/>
        <v>0</v>
      </c>
      <c r="F227" s="7">
        <f t="shared" si="22"/>
        <v>25</v>
      </c>
      <c r="G227" s="7" t="str">
        <f t="shared" si="23"/>
        <v>00</v>
      </c>
      <c r="H227" s="7">
        <v>11</v>
      </c>
      <c r="I227" t="s">
        <v>1760</v>
      </c>
      <c r="J227" t="s">
        <v>878</v>
      </c>
      <c r="K227" t="s">
        <v>1748</v>
      </c>
      <c r="L227" t="s">
        <v>2086</v>
      </c>
      <c r="M227" t="s">
        <v>2087</v>
      </c>
      <c r="N227" t="s">
        <v>1749</v>
      </c>
      <c r="O227" t="s">
        <v>1722</v>
      </c>
      <c r="P227" t="s">
        <v>2090</v>
      </c>
      <c r="Q227" t="s">
        <v>2089</v>
      </c>
      <c r="R227" t="s">
        <v>1724</v>
      </c>
      <c r="S227" t="s">
        <v>436</v>
      </c>
      <c r="T227">
        <v>2</v>
      </c>
      <c r="U227" t="s">
        <v>1816</v>
      </c>
      <c r="V227" s="17">
        <v>25</v>
      </c>
      <c r="W227" t="s">
        <v>1925</v>
      </c>
      <c r="X227" t="s">
        <v>1926</v>
      </c>
      <c r="Y227" t="s">
        <v>438</v>
      </c>
      <c r="Z227">
        <v>3000</v>
      </c>
      <c r="AA227" t="s">
        <v>1717</v>
      </c>
      <c r="AB227">
        <v>3571</v>
      </c>
      <c r="AC227" t="s">
        <v>1835</v>
      </c>
      <c r="AD227" s="17" t="s">
        <v>1586</v>
      </c>
      <c r="AE227" t="s">
        <v>1728</v>
      </c>
    </row>
    <row r="228" spans="1:31" hidden="1" x14ac:dyDescent="0.3">
      <c r="A228" t="str">
        <f t="shared" si="18"/>
        <v>535710290011</v>
      </c>
      <c r="B228" s="7">
        <v>5</v>
      </c>
      <c r="C228" s="7" t="str">
        <f t="shared" si="19"/>
        <v>357</v>
      </c>
      <c r="D228" s="7" t="str">
        <f t="shared" si="20"/>
        <v>1</v>
      </c>
      <c r="E228" s="7" t="str">
        <f t="shared" si="21"/>
        <v>0</v>
      </c>
      <c r="F228" s="7">
        <f t="shared" si="22"/>
        <v>29</v>
      </c>
      <c r="G228" s="7" t="str">
        <f t="shared" si="23"/>
        <v>00</v>
      </c>
      <c r="H228" s="7">
        <v>11</v>
      </c>
      <c r="I228" t="s">
        <v>1760</v>
      </c>
      <c r="J228" t="s">
        <v>878</v>
      </c>
      <c r="K228" t="s">
        <v>1748</v>
      </c>
      <c r="L228" t="s">
        <v>2086</v>
      </c>
      <c r="M228" t="s">
        <v>2087</v>
      </c>
      <c r="N228" t="s">
        <v>1749</v>
      </c>
      <c r="O228" t="s">
        <v>1722</v>
      </c>
      <c r="P228" t="s">
        <v>2090</v>
      </c>
      <c r="Q228" t="s">
        <v>2089</v>
      </c>
      <c r="R228" t="s">
        <v>1724</v>
      </c>
      <c r="S228" t="s">
        <v>436</v>
      </c>
      <c r="T228">
        <v>2</v>
      </c>
      <c r="U228" t="s">
        <v>1816</v>
      </c>
      <c r="V228" s="17">
        <v>29</v>
      </c>
      <c r="W228" t="s">
        <v>1928</v>
      </c>
      <c r="X228" t="s">
        <v>1929</v>
      </c>
      <c r="Y228" t="s">
        <v>478</v>
      </c>
      <c r="Z228">
        <v>3000</v>
      </c>
      <c r="AA228" t="s">
        <v>1717</v>
      </c>
      <c r="AB228">
        <v>3571</v>
      </c>
      <c r="AC228" t="s">
        <v>1835</v>
      </c>
      <c r="AD228" s="17" t="s">
        <v>1586</v>
      </c>
      <c r="AE228" t="s">
        <v>1728</v>
      </c>
    </row>
    <row r="229" spans="1:31" hidden="1" x14ac:dyDescent="0.3">
      <c r="A229" t="str">
        <f t="shared" si="18"/>
        <v>535710430011</v>
      </c>
      <c r="B229" s="7">
        <v>5</v>
      </c>
      <c r="C229" s="7" t="str">
        <f t="shared" si="19"/>
        <v>357</v>
      </c>
      <c r="D229" s="7" t="str">
        <f t="shared" si="20"/>
        <v>1</v>
      </c>
      <c r="E229" s="7" t="str">
        <f t="shared" si="21"/>
        <v>0</v>
      </c>
      <c r="F229" s="7">
        <f t="shared" si="22"/>
        <v>43</v>
      </c>
      <c r="G229" s="7" t="str">
        <f t="shared" si="23"/>
        <v>00</v>
      </c>
      <c r="H229" s="7">
        <v>11</v>
      </c>
      <c r="I229" t="s">
        <v>1760</v>
      </c>
      <c r="J229" t="s">
        <v>878</v>
      </c>
      <c r="K229" t="s">
        <v>1770</v>
      </c>
      <c r="L229" t="s">
        <v>2093</v>
      </c>
      <c r="M229" t="s">
        <v>2099</v>
      </c>
      <c r="N229" t="s">
        <v>1771</v>
      </c>
      <c r="O229" t="s">
        <v>1722</v>
      </c>
      <c r="P229" t="s">
        <v>2090</v>
      </c>
      <c r="Q229" t="s">
        <v>2089</v>
      </c>
      <c r="R229" t="s">
        <v>1764</v>
      </c>
      <c r="S229" t="s">
        <v>547</v>
      </c>
      <c r="T229">
        <v>6</v>
      </c>
      <c r="U229" t="s">
        <v>1744</v>
      </c>
      <c r="V229" s="17">
        <v>43</v>
      </c>
      <c r="W229" t="s">
        <v>1772</v>
      </c>
      <c r="X229" t="s">
        <v>1773</v>
      </c>
      <c r="Y229" t="s">
        <v>1774</v>
      </c>
      <c r="Z229">
        <v>3000</v>
      </c>
      <c r="AA229" t="s">
        <v>1717</v>
      </c>
      <c r="AB229">
        <v>3571</v>
      </c>
      <c r="AC229" t="s">
        <v>1835</v>
      </c>
      <c r="AD229" s="17" t="s">
        <v>1586</v>
      </c>
      <c r="AE229" t="s">
        <v>1728</v>
      </c>
    </row>
    <row r="230" spans="1:31" hidden="1" x14ac:dyDescent="0.3">
      <c r="A230" t="str">
        <f t="shared" si="18"/>
        <v>535710433211</v>
      </c>
      <c r="B230" s="7">
        <v>5</v>
      </c>
      <c r="C230" s="7" t="str">
        <f t="shared" si="19"/>
        <v>357</v>
      </c>
      <c r="D230" s="7" t="str">
        <f t="shared" si="20"/>
        <v>1</v>
      </c>
      <c r="E230" s="7" t="str">
        <f t="shared" si="21"/>
        <v>0</v>
      </c>
      <c r="F230" s="7">
        <f t="shared" si="22"/>
        <v>43</v>
      </c>
      <c r="G230" s="7">
        <f t="shared" si="23"/>
        <v>32</v>
      </c>
      <c r="H230" s="7">
        <v>11</v>
      </c>
      <c r="I230" t="s">
        <v>1760</v>
      </c>
      <c r="J230" t="s">
        <v>878</v>
      </c>
      <c r="K230" t="s">
        <v>1770</v>
      </c>
      <c r="L230" t="s">
        <v>2093</v>
      </c>
      <c r="M230" t="s">
        <v>2099</v>
      </c>
      <c r="N230" t="s">
        <v>1771</v>
      </c>
      <c r="O230" t="s">
        <v>1722</v>
      </c>
      <c r="P230" t="s">
        <v>2090</v>
      </c>
      <c r="Q230" t="s">
        <v>2089</v>
      </c>
      <c r="R230" t="s">
        <v>1764</v>
      </c>
      <c r="S230" t="s">
        <v>547</v>
      </c>
      <c r="T230">
        <v>6</v>
      </c>
      <c r="U230" t="s">
        <v>1744</v>
      </c>
      <c r="V230" s="17">
        <v>43</v>
      </c>
      <c r="W230" t="s">
        <v>1772</v>
      </c>
      <c r="X230" t="s">
        <v>1773</v>
      </c>
      <c r="Y230" t="s">
        <v>1774</v>
      </c>
      <c r="Z230">
        <v>3000</v>
      </c>
      <c r="AA230" t="s">
        <v>1717</v>
      </c>
      <c r="AB230">
        <v>3571</v>
      </c>
      <c r="AC230" t="s">
        <v>1835</v>
      </c>
      <c r="AD230" s="17">
        <v>32</v>
      </c>
      <c r="AE230" t="s">
        <v>2002</v>
      </c>
    </row>
    <row r="231" spans="1:31" hidden="1" x14ac:dyDescent="0.3">
      <c r="A231" t="str">
        <f t="shared" si="18"/>
        <v>579910060011</v>
      </c>
      <c r="B231" s="7">
        <v>5</v>
      </c>
      <c r="C231" s="7" t="str">
        <f t="shared" si="19"/>
        <v>799</v>
      </c>
      <c r="D231" s="7" t="str">
        <f t="shared" si="20"/>
        <v>1</v>
      </c>
      <c r="E231" s="7" t="str">
        <f t="shared" si="21"/>
        <v>0</v>
      </c>
      <c r="F231" s="7" t="str">
        <f t="shared" si="22"/>
        <v>06</v>
      </c>
      <c r="G231" s="7" t="str">
        <f t="shared" si="23"/>
        <v>00</v>
      </c>
      <c r="H231" s="7">
        <v>11</v>
      </c>
      <c r="I231" t="s">
        <v>1760</v>
      </c>
      <c r="J231" t="s">
        <v>878</v>
      </c>
      <c r="K231" t="s">
        <v>1748</v>
      </c>
      <c r="L231" t="s">
        <v>2086</v>
      </c>
      <c r="M231" t="s">
        <v>2087</v>
      </c>
      <c r="N231" t="s">
        <v>1749</v>
      </c>
      <c r="O231" t="s">
        <v>1722</v>
      </c>
      <c r="P231" t="s">
        <v>2090</v>
      </c>
      <c r="Q231" t="s">
        <v>2105</v>
      </c>
      <c r="R231" t="s">
        <v>1750</v>
      </c>
      <c r="S231" t="s">
        <v>61</v>
      </c>
      <c r="T231">
        <v>4</v>
      </c>
      <c r="U231" t="s">
        <v>1714</v>
      </c>
      <c r="V231" s="17" t="s">
        <v>1589</v>
      </c>
      <c r="W231" t="s">
        <v>1871</v>
      </c>
      <c r="X231" t="s">
        <v>1872</v>
      </c>
      <c r="Y231" t="s">
        <v>1873</v>
      </c>
      <c r="Z231">
        <v>7000</v>
      </c>
      <c r="AA231" t="s">
        <v>1887</v>
      </c>
      <c r="AB231">
        <v>7991</v>
      </c>
      <c r="AC231" t="s">
        <v>1888</v>
      </c>
      <c r="AD231" s="17" t="s">
        <v>1586</v>
      </c>
      <c r="AE231" t="s">
        <v>1728</v>
      </c>
    </row>
    <row r="232" spans="1:31" hidden="1" x14ac:dyDescent="0.3">
      <c r="A232" t="str">
        <f t="shared" si="18"/>
        <v>535710260011</v>
      </c>
      <c r="B232" s="7">
        <v>5</v>
      </c>
      <c r="C232" s="7" t="str">
        <f t="shared" si="19"/>
        <v>357</v>
      </c>
      <c r="D232" s="7" t="str">
        <f t="shared" si="20"/>
        <v>1</v>
      </c>
      <c r="E232" s="7" t="str">
        <f t="shared" si="21"/>
        <v>0</v>
      </c>
      <c r="F232" s="7">
        <f t="shared" si="22"/>
        <v>26</v>
      </c>
      <c r="G232" s="7" t="str">
        <f t="shared" si="23"/>
        <v>00</v>
      </c>
      <c r="H232" s="7">
        <v>11</v>
      </c>
      <c r="I232" t="s">
        <v>1760</v>
      </c>
      <c r="J232" t="s">
        <v>878</v>
      </c>
      <c r="K232" t="s">
        <v>1776</v>
      </c>
      <c r="L232" t="s">
        <v>2093</v>
      </c>
      <c r="M232" t="s">
        <v>2099</v>
      </c>
      <c r="N232" t="s">
        <v>1777</v>
      </c>
      <c r="O232" t="s">
        <v>1722</v>
      </c>
      <c r="P232" t="s">
        <v>2090</v>
      </c>
      <c r="Q232" t="s">
        <v>2089</v>
      </c>
      <c r="R232" t="s">
        <v>1724</v>
      </c>
      <c r="S232" t="s">
        <v>436</v>
      </c>
      <c r="T232">
        <v>3</v>
      </c>
      <c r="U232" t="s">
        <v>1725</v>
      </c>
      <c r="V232" s="17">
        <v>26</v>
      </c>
      <c r="W232" t="s">
        <v>1778</v>
      </c>
      <c r="X232" t="s">
        <v>1779</v>
      </c>
      <c r="Y232" t="s">
        <v>456</v>
      </c>
      <c r="Z232">
        <v>3000</v>
      </c>
      <c r="AA232" t="s">
        <v>1717</v>
      </c>
      <c r="AB232">
        <v>3571</v>
      </c>
      <c r="AC232" t="s">
        <v>1835</v>
      </c>
      <c r="AD232" s="17" t="s">
        <v>1586</v>
      </c>
      <c r="AE232" t="s">
        <v>1728</v>
      </c>
    </row>
    <row r="233" spans="1:31" hidden="1" x14ac:dyDescent="0.3">
      <c r="A233" t="str">
        <f t="shared" si="18"/>
        <v>535812270025</v>
      </c>
      <c r="B233" s="7">
        <v>5</v>
      </c>
      <c r="C233" s="7" t="str">
        <f t="shared" si="19"/>
        <v>358</v>
      </c>
      <c r="D233" s="7" t="str">
        <f t="shared" si="20"/>
        <v>1</v>
      </c>
      <c r="E233" s="7" t="str">
        <f t="shared" si="21"/>
        <v>2</v>
      </c>
      <c r="F233" s="7">
        <f t="shared" si="22"/>
        <v>27</v>
      </c>
      <c r="G233" s="7" t="str">
        <f t="shared" si="23"/>
        <v>00</v>
      </c>
      <c r="H233" s="7">
        <v>25</v>
      </c>
      <c r="I233" t="s">
        <v>1707</v>
      </c>
      <c r="J233" t="s">
        <v>1708</v>
      </c>
      <c r="K233" t="s">
        <v>1720</v>
      </c>
      <c r="L233" t="s">
        <v>2093</v>
      </c>
      <c r="M233" t="s">
        <v>2095</v>
      </c>
      <c r="N233" t="s">
        <v>1721</v>
      </c>
      <c r="O233" t="s">
        <v>1722</v>
      </c>
      <c r="P233" t="s">
        <v>2090</v>
      </c>
      <c r="Q233" t="s">
        <v>2089</v>
      </c>
      <c r="R233" t="s">
        <v>1724</v>
      </c>
      <c r="S233" t="s">
        <v>436</v>
      </c>
      <c r="T233">
        <v>3</v>
      </c>
      <c r="U233" t="s">
        <v>1725</v>
      </c>
      <c r="V233" s="17">
        <v>27</v>
      </c>
      <c r="W233" t="s">
        <v>1726</v>
      </c>
      <c r="X233" t="s">
        <v>1727</v>
      </c>
      <c r="Y233" t="s">
        <v>468</v>
      </c>
      <c r="Z233">
        <v>3000</v>
      </c>
      <c r="AA233" t="s">
        <v>1717</v>
      </c>
      <c r="AB233">
        <v>3581</v>
      </c>
      <c r="AC233" t="s">
        <v>1330</v>
      </c>
      <c r="AD233" s="17" t="s">
        <v>1586</v>
      </c>
      <c r="AE233" t="s">
        <v>1728</v>
      </c>
    </row>
    <row r="234" spans="1:31" hidden="1" x14ac:dyDescent="0.3">
      <c r="A234" t="str">
        <f t="shared" si="18"/>
        <v>535810240011</v>
      </c>
      <c r="B234" s="7">
        <v>5</v>
      </c>
      <c r="C234" s="7" t="str">
        <f t="shared" si="19"/>
        <v>358</v>
      </c>
      <c r="D234" s="7" t="str">
        <f t="shared" si="20"/>
        <v>1</v>
      </c>
      <c r="E234" s="7" t="str">
        <f t="shared" si="21"/>
        <v>0</v>
      </c>
      <c r="F234" s="7">
        <f t="shared" si="22"/>
        <v>24</v>
      </c>
      <c r="G234" s="7" t="str">
        <f t="shared" si="23"/>
        <v>00</v>
      </c>
      <c r="H234" s="7">
        <v>11</v>
      </c>
      <c r="I234" t="s">
        <v>1760</v>
      </c>
      <c r="J234" t="s">
        <v>878</v>
      </c>
      <c r="K234" t="s">
        <v>1814</v>
      </c>
      <c r="L234" t="s">
        <v>2093</v>
      </c>
      <c r="M234" t="s">
        <v>2094</v>
      </c>
      <c r="N234" t="s">
        <v>1815</v>
      </c>
      <c r="O234" t="s">
        <v>1722</v>
      </c>
      <c r="P234" t="s">
        <v>2090</v>
      </c>
      <c r="Q234" t="s">
        <v>2089</v>
      </c>
      <c r="R234" t="s">
        <v>1731</v>
      </c>
      <c r="S234" t="s">
        <v>364</v>
      </c>
      <c r="T234">
        <v>2</v>
      </c>
      <c r="U234" t="s">
        <v>1816</v>
      </c>
      <c r="V234" s="17">
        <v>24</v>
      </c>
      <c r="W234" t="s">
        <v>1817</v>
      </c>
      <c r="X234" t="s">
        <v>1818</v>
      </c>
      <c r="Y234" t="s">
        <v>414</v>
      </c>
      <c r="Z234">
        <v>3000</v>
      </c>
      <c r="AA234" t="s">
        <v>1717</v>
      </c>
      <c r="AB234">
        <v>3581</v>
      </c>
      <c r="AC234" t="s">
        <v>1330</v>
      </c>
      <c r="AD234" s="17" t="s">
        <v>1586</v>
      </c>
      <c r="AE234" t="s">
        <v>1728</v>
      </c>
    </row>
    <row r="235" spans="1:31" hidden="1" x14ac:dyDescent="0.3">
      <c r="A235" t="str">
        <f t="shared" si="18"/>
        <v>535810152011</v>
      </c>
      <c r="B235" s="7">
        <v>5</v>
      </c>
      <c r="C235" s="7" t="str">
        <f t="shared" si="19"/>
        <v>358</v>
      </c>
      <c r="D235" s="7" t="str">
        <f t="shared" si="20"/>
        <v>1</v>
      </c>
      <c r="E235" s="7" t="str">
        <f t="shared" si="21"/>
        <v>0</v>
      </c>
      <c r="F235" s="7">
        <f t="shared" si="22"/>
        <v>15</v>
      </c>
      <c r="G235" s="7">
        <f t="shared" si="23"/>
        <v>20</v>
      </c>
      <c r="H235" s="7">
        <v>11</v>
      </c>
      <c r="I235" t="s">
        <v>1760</v>
      </c>
      <c r="J235" t="s">
        <v>878</v>
      </c>
      <c r="K235" t="s">
        <v>1748</v>
      </c>
      <c r="L235" t="s">
        <v>2086</v>
      </c>
      <c r="M235" t="s">
        <v>2087</v>
      </c>
      <c r="N235" t="s">
        <v>1749</v>
      </c>
      <c r="O235" t="s">
        <v>1722</v>
      </c>
      <c r="P235" t="s">
        <v>2090</v>
      </c>
      <c r="Q235" t="s">
        <v>2089</v>
      </c>
      <c r="R235" t="s">
        <v>1895</v>
      </c>
      <c r="S235" t="s">
        <v>313</v>
      </c>
      <c r="T235">
        <v>4</v>
      </c>
      <c r="U235" t="s">
        <v>1714</v>
      </c>
      <c r="V235" s="17">
        <v>15</v>
      </c>
      <c r="W235" t="s">
        <v>1899</v>
      </c>
      <c r="X235" t="s">
        <v>1900</v>
      </c>
      <c r="Y235" t="s">
        <v>319</v>
      </c>
      <c r="Z235">
        <v>3000</v>
      </c>
      <c r="AA235" t="s">
        <v>1717</v>
      </c>
      <c r="AB235">
        <v>3581</v>
      </c>
      <c r="AC235" t="s">
        <v>1330</v>
      </c>
      <c r="AD235" s="17">
        <v>20</v>
      </c>
      <c r="AE235" t="s">
        <v>1901</v>
      </c>
    </row>
    <row r="236" spans="1:31" hidden="1" x14ac:dyDescent="0.3">
      <c r="A236" t="str">
        <f t="shared" si="18"/>
        <v>535910250011</v>
      </c>
      <c r="B236" s="7">
        <v>5</v>
      </c>
      <c r="C236" s="7" t="str">
        <f t="shared" si="19"/>
        <v>359</v>
      </c>
      <c r="D236" s="7" t="str">
        <f t="shared" si="20"/>
        <v>1</v>
      </c>
      <c r="E236" s="7" t="str">
        <f t="shared" si="21"/>
        <v>0</v>
      </c>
      <c r="F236" s="7">
        <f t="shared" si="22"/>
        <v>25</v>
      </c>
      <c r="G236" s="7" t="str">
        <f t="shared" si="23"/>
        <v>00</v>
      </c>
      <c r="H236" s="7">
        <v>11</v>
      </c>
      <c r="I236" t="s">
        <v>1760</v>
      </c>
      <c r="J236" t="s">
        <v>878</v>
      </c>
      <c r="K236" t="s">
        <v>1748</v>
      </c>
      <c r="L236" t="s">
        <v>2086</v>
      </c>
      <c r="M236" t="s">
        <v>2087</v>
      </c>
      <c r="N236" t="s">
        <v>1749</v>
      </c>
      <c r="O236" t="s">
        <v>1722</v>
      </c>
      <c r="P236" t="s">
        <v>2090</v>
      </c>
      <c r="Q236" t="s">
        <v>2089</v>
      </c>
      <c r="R236" t="s">
        <v>1724</v>
      </c>
      <c r="S236" t="s">
        <v>436</v>
      </c>
      <c r="T236">
        <v>2</v>
      </c>
      <c r="U236" t="s">
        <v>1816</v>
      </c>
      <c r="V236" s="17">
        <v>25</v>
      </c>
      <c r="W236" t="s">
        <v>1925</v>
      </c>
      <c r="X236" t="s">
        <v>1926</v>
      </c>
      <c r="Y236" t="s">
        <v>438</v>
      </c>
      <c r="Z236">
        <v>3000</v>
      </c>
      <c r="AA236" t="s">
        <v>1717</v>
      </c>
      <c r="AB236">
        <v>3591</v>
      </c>
      <c r="AC236" t="s">
        <v>1927</v>
      </c>
      <c r="AD236" s="17" t="s">
        <v>1586</v>
      </c>
      <c r="AE236" t="s">
        <v>1728</v>
      </c>
    </row>
    <row r="237" spans="1:31" hidden="1" x14ac:dyDescent="0.3">
      <c r="A237" t="str">
        <f t="shared" si="18"/>
        <v>536110180011</v>
      </c>
      <c r="B237" s="7">
        <v>5</v>
      </c>
      <c r="C237" s="7" t="str">
        <f t="shared" si="19"/>
        <v>361</v>
      </c>
      <c r="D237" s="7" t="str">
        <f t="shared" si="20"/>
        <v>1</v>
      </c>
      <c r="E237" s="7" t="str">
        <f t="shared" si="21"/>
        <v>0</v>
      </c>
      <c r="F237" s="7">
        <f t="shared" si="22"/>
        <v>18</v>
      </c>
      <c r="G237" s="7" t="str">
        <f t="shared" si="23"/>
        <v>00</v>
      </c>
      <c r="H237" s="7">
        <v>11</v>
      </c>
      <c r="I237" t="s">
        <v>1760</v>
      </c>
      <c r="J237" t="s">
        <v>878</v>
      </c>
      <c r="K237" t="s">
        <v>1748</v>
      </c>
      <c r="L237" t="s">
        <v>2086</v>
      </c>
      <c r="M237" t="s">
        <v>2087</v>
      </c>
      <c r="N237" t="s">
        <v>1749</v>
      </c>
      <c r="O237" t="s">
        <v>1722</v>
      </c>
      <c r="P237" t="s">
        <v>2090</v>
      </c>
      <c r="Q237" t="s">
        <v>2089</v>
      </c>
      <c r="R237" t="s">
        <v>1895</v>
      </c>
      <c r="S237" t="s">
        <v>313</v>
      </c>
      <c r="T237">
        <v>4</v>
      </c>
      <c r="U237" t="s">
        <v>1714</v>
      </c>
      <c r="V237" s="17">
        <v>18</v>
      </c>
      <c r="W237" t="s">
        <v>1911</v>
      </c>
      <c r="X237" t="s">
        <v>1912</v>
      </c>
      <c r="Y237" t="s">
        <v>343</v>
      </c>
      <c r="Z237">
        <v>3000</v>
      </c>
      <c r="AA237" t="s">
        <v>1717</v>
      </c>
      <c r="AB237">
        <v>3611</v>
      </c>
      <c r="AC237" t="s">
        <v>1913</v>
      </c>
      <c r="AD237" s="17" t="s">
        <v>1586</v>
      </c>
      <c r="AE237" t="s">
        <v>1728</v>
      </c>
    </row>
    <row r="238" spans="1:31" hidden="1" x14ac:dyDescent="0.3">
      <c r="A238" t="str">
        <f t="shared" si="18"/>
        <v>536310180011</v>
      </c>
      <c r="B238" s="7">
        <v>5</v>
      </c>
      <c r="C238" s="7" t="str">
        <f t="shared" si="19"/>
        <v>363</v>
      </c>
      <c r="D238" s="7" t="str">
        <f t="shared" si="20"/>
        <v>1</v>
      </c>
      <c r="E238" s="7" t="str">
        <f t="shared" si="21"/>
        <v>0</v>
      </c>
      <c r="F238" s="7">
        <f t="shared" si="22"/>
        <v>18</v>
      </c>
      <c r="G238" s="7" t="str">
        <f t="shared" si="23"/>
        <v>00</v>
      </c>
      <c r="H238" s="7">
        <v>11</v>
      </c>
      <c r="I238" t="s">
        <v>1760</v>
      </c>
      <c r="J238" t="s">
        <v>878</v>
      </c>
      <c r="K238" t="s">
        <v>1748</v>
      </c>
      <c r="L238" t="s">
        <v>2086</v>
      </c>
      <c r="M238" t="s">
        <v>2087</v>
      </c>
      <c r="N238" t="s">
        <v>1749</v>
      </c>
      <c r="O238" t="s">
        <v>1722</v>
      </c>
      <c r="P238" t="s">
        <v>2090</v>
      </c>
      <c r="Q238" t="s">
        <v>2089</v>
      </c>
      <c r="R238" t="s">
        <v>1895</v>
      </c>
      <c r="S238" t="s">
        <v>313</v>
      </c>
      <c r="T238">
        <v>4</v>
      </c>
      <c r="U238" t="s">
        <v>1714</v>
      </c>
      <c r="V238" s="17">
        <v>18</v>
      </c>
      <c r="W238" t="s">
        <v>1911</v>
      </c>
      <c r="X238" t="s">
        <v>1912</v>
      </c>
      <c r="Y238" t="s">
        <v>343</v>
      </c>
      <c r="Z238">
        <v>3000</v>
      </c>
      <c r="AA238" t="s">
        <v>1717</v>
      </c>
      <c r="AB238">
        <v>3631</v>
      </c>
      <c r="AC238" t="s">
        <v>1914</v>
      </c>
      <c r="AD238" s="17" t="s">
        <v>1586</v>
      </c>
      <c r="AE238" t="s">
        <v>1728</v>
      </c>
    </row>
    <row r="239" spans="1:31" hidden="1" x14ac:dyDescent="0.3">
      <c r="A239" t="str">
        <f t="shared" si="18"/>
        <v>536510180011</v>
      </c>
      <c r="B239" s="7">
        <v>5</v>
      </c>
      <c r="C239" s="7" t="str">
        <f t="shared" si="19"/>
        <v>365</v>
      </c>
      <c r="D239" s="7" t="str">
        <f t="shared" si="20"/>
        <v>1</v>
      </c>
      <c r="E239" s="7" t="str">
        <f t="shared" si="21"/>
        <v>0</v>
      </c>
      <c r="F239" s="7">
        <f t="shared" si="22"/>
        <v>18</v>
      </c>
      <c r="G239" s="7" t="str">
        <f t="shared" si="23"/>
        <v>00</v>
      </c>
      <c r="H239" s="7">
        <v>11</v>
      </c>
      <c r="I239" t="s">
        <v>1760</v>
      </c>
      <c r="J239" t="s">
        <v>878</v>
      </c>
      <c r="K239" t="s">
        <v>1748</v>
      </c>
      <c r="L239" t="s">
        <v>2086</v>
      </c>
      <c r="M239" t="s">
        <v>2087</v>
      </c>
      <c r="N239" t="s">
        <v>1749</v>
      </c>
      <c r="O239" t="s">
        <v>1722</v>
      </c>
      <c r="P239" t="s">
        <v>2090</v>
      </c>
      <c r="Q239" t="s">
        <v>2089</v>
      </c>
      <c r="R239" t="s">
        <v>1895</v>
      </c>
      <c r="S239" t="s">
        <v>313</v>
      </c>
      <c r="T239">
        <v>4</v>
      </c>
      <c r="U239" t="s">
        <v>1714</v>
      </c>
      <c r="V239" s="17">
        <v>18</v>
      </c>
      <c r="W239" t="s">
        <v>1911</v>
      </c>
      <c r="X239" t="s">
        <v>1912</v>
      </c>
      <c r="Y239" t="s">
        <v>343</v>
      </c>
      <c r="Z239">
        <v>3000</v>
      </c>
      <c r="AA239" t="s">
        <v>1717</v>
      </c>
      <c r="AB239">
        <v>3651</v>
      </c>
      <c r="AC239" t="s">
        <v>1915</v>
      </c>
      <c r="AD239" s="17" t="s">
        <v>1586</v>
      </c>
      <c r="AE239" t="s">
        <v>1728</v>
      </c>
    </row>
    <row r="240" spans="1:31" hidden="1" x14ac:dyDescent="0.3">
      <c r="A240" t="str">
        <f t="shared" si="18"/>
        <v>536610180011</v>
      </c>
      <c r="B240" s="7">
        <v>5</v>
      </c>
      <c r="C240" s="7" t="str">
        <f t="shared" si="19"/>
        <v>366</v>
      </c>
      <c r="D240" s="7" t="str">
        <f t="shared" si="20"/>
        <v>1</v>
      </c>
      <c r="E240" s="7" t="str">
        <f t="shared" si="21"/>
        <v>0</v>
      </c>
      <c r="F240" s="7">
        <f t="shared" si="22"/>
        <v>18</v>
      </c>
      <c r="G240" s="7" t="str">
        <f t="shared" si="23"/>
        <v>00</v>
      </c>
      <c r="H240" s="7">
        <v>11</v>
      </c>
      <c r="I240" t="s">
        <v>1760</v>
      </c>
      <c r="J240" t="s">
        <v>878</v>
      </c>
      <c r="K240" t="s">
        <v>1748</v>
      </c>
      <c r="L240" t="s">
        <v>2086</v>
      </c>
      <c r="M240" t="s">
        <v>2087</v>
      </c>
      <c r="N240" t="s">
        <v>1749</v>
      </c>
      <c r="O240" t="s">
        <v>1722</v>
      </c>
      <c r="P240" t="s">
        <v>2090</v>
      </c>
      <c r="Q240" t="s">
        <v>2089</v>
      </c>
      <c r="R240" t="s">
        <v>1895</v>
      </c>
      <c r="S240" t="s">
        <v>313</v>
      </c>
      <c r="T240">
        <v>4</v>
      </c>
      <c r="U240" t="s">
        <v>1714</v>
      </c>
      <c r="V240" s="17">
        <v>18</v>
      </c>
      <c r="W240" t="s">
        <v>1911</v>
      </c>
      <c r="X240" t="s">
        <v>1912</v>
      </c>
      <c r="Y240" t="s">
        <v>343</v>
      </c>
      <c r="Z240">
        <v>3000</v>
      </c>
      <c r="AA240" t="s">
        <v>1717</v>
      </c>
      <c r="AB240">
        <v>3661</v>
      </c>
      <c r="AC240" t="s">
        <v>1916</v>
      </c>
      <c r="AD240" s="17" t="s">
        <v>1586</v>
      </c>
      <c r="AE240" t="s">
        <v>1728</v>
      </c>
    </row>
    <row r="241" spans="1:31" hidden="1" x14ac:dyDescent="0.3">
      <c r="A241" t="str">
        <f t="shared" si="18"/>
        <v>537110060011</v>
      </c>
      <c r="B241" s="7">
        <v>5</v>
      </c>
      <c r="C241" s="7" t="str">
        <f t="shared" si="19"/>
        <v>371</v>
      </c>
      <c r="D241" s="7" t="str">
        <f t="shared" si="20"/>
        <v>1</v>
      </c>
      <c r="E241" s="7" t="str">
        <f t="shared" si="21"/>
        <v>0</v>
      </c>
      <c r="F241" s="7" t="str">
        <f t="shared" si="22"/>
        <v>06</v>
      </c>
      <c r="G241" s="7" t="str">
        <f t="shared" si="23"/>
        <v>00</v>
      </c>
      <c r="H241" s="7">
        <v>11</v>
      </c>
      <c r="I241" t="s">
        <v>1760</v>
      </c>
      <c r="J241" t="s">
        <v>878</v>
      </c>
      <c r="K241" t="s">
        <v>1748</v>
      </c>
      <c r="L241" t="s">
        <v>2086</v>
      </c>
      <c r="M241" t="s">
        <v>2087</v>
      </c>
      <c r="N241" t="s">
        <v>1749</v>
      </c>
      <c r="O241" t="s">
        <v>1722</v>
      </c>
      <c r="P241" t="s">
        <v>2090</v>
      </c>
      <c r="Q241" t="s">
        <v>2089</v>
      </c>
      <c r="R241" t="s">
        <v>1750</v>
      </c>
      <c r="S241" t="s">
        <v>61</v>
      </c>
      <c r="T241">
        <v>4</v>
      </c>
      <c r="U241" t="s">
        <v>1714</v>
      </c>
      <c r="V241" s="17" t="s">
        <v>1589</v>
      </c>
      <c r="W241" t="s">
        <v>1871</v>
      </c>
      <c r="X241" t="s">
        <v>1872</v>
      </c>
      <c r="Y241" t="s">
        <v>1873</v>
      </c>
      <c r="Z241">
        <v>3000</v>
      </c>
      <c r="AA241" t="s">
        <v>1717</v>
      </c>
      <c r="AB241">
        <v>3711</v>
      </c>
      <c r="AC241" t="s">
        <v>1358</v>
      </c>
      <c r="AD241" s="17" t="s">
        <v>1586</v>
      </c>
      <c r="AE241" t="s">
        <v>1728</v>
      </c>
    </row>
    <row r="242" spans="1:31" hidden="1" x14ac:dyDescent="0.3">
      <c r="A242" t="str">
        <f t="shared" si="18"/>
        <v>537110170011</v>
      </c>
      <c r="B242" s="7">
        <v>5</v>
      </c>
      <c r="C242" s="7" t="str">
        <f t="shared" si="19"/>
        <v>371</v>
      </c>
      <c r="D242" s="7" t="str">
        <f t="shared" si="20"/>
        <v>1</v>
      </c>
      <c r="E242" s="7" t="str">
        <f t="shared" si="21"/>
        <v>0</v>
      </c>
      <c r="F242" s="7">
        <f t="shared" si="22"/>
        <v>17</v>
      </c>
      <c r="G242" s="7" t="str">
        <f t="shared" si="23"/>
        <v>00</v>
      </c>
      <c r="H242" s="7">
        <v>11</v>
      </c>
      <c r="I242" t="s">
        <v>1760</v>
      </c>
      <c r="J242" t="s">
        <v>878</v>
      </c>
      <c r="K242" t="s">
        <v>1748</v>
      </c>
      <c r="L242" t="s">
        <v>2086</v>
      </c>
      <c r="M242" t="s">
        <v>2087</v>
      </c>
      <c r="N242" t="s">
        <v>1749</v>
      </c>
      <c r="O242" t="s">
        <v>1722</v>
      </c>
      <c r="P242" t="s">
        <v>2090</v>
      </c>
      <c r="Q242" t="s">
        <v>2089</v>
      </c>
      <c r="R242" t="s">
        <v>1895</v>
      </c>
      <c r="S242" t="s">
        <v>313</v>
      </c>
      <c r="T242">
        <v>4</v>
      </c>
      <c r="U242" t="s">
        <v>1714</v>
      </c>
      <c r="V242" s="17">
        <v>17</v>
      </c>
      <c r="W242" t="s">
        <v>1908</v>
      </c>
      <c r="X242" t="s">
        <v>1909</v>
      </c>
      <c r="Y242" t="s">
        <v>334</v>
      </c>
      <c r="Z242">
        <v>3000</v>
      </c>
      <c r="AA242" t="s">
        <v>1717</v>
      </c>
      <c r="AB242">
        <v>3711</v>
      </c>
      <c r="AC242" t="s">
        <v>1358</v>
      </c>
      <c r="AD242" s="17" t="s">
        <v>1586</v>
      </c>
      <c r="AE242" t="s">
        <v>1728</v>
      </c>
    </row>
    <row r="243" spans="1:31" hidden="1" x14ac:dyDescent="0.3">
      <c r="A243" t="str">
        <f t="shared" si="18"/>
        <v>537510060011</v>
      </c>
      <c r="B243" s="7">
        <v>5</v>
      </c>
      <c r="C243" s="7" t="str">
        <f t="shared" si="19"/>
        <v>375</v>
      </c>
      <c r="D243" s="7" t="str">
        <f t="shared" si="20"/>
        <v>1</v>
      </c>
      <c r="E243" s="7" t="str">
        <f t="shared" si="21"/>
        <v>0</v>
      </c>
      <c r="F243" s="7" t="str">
        <f t="shared" si="22"/>
        <v>06</v>
      </c>
      <c r="G243" s="7" t="str">
        <f t="shared" si="23"/>
        <v>00</v>
      </c>
      <c r="H243" s="7">
        <v>11</v>
      </c>
      <c r="I243" t="s">
        <v>1760</v>
      </c>
      <c r="J243" t="s">
        <v>878</v>
      </c>
      <c r="K243" t="s">
        <v>1748</v>
      </c>
      <c r="L243" t="s">
        <v>2086</v>
      </c>
      <c r="M243" t="s">
        <v>2087</v>
      </c>
      <c r="N243" t="s">
        <v>1749</v>
      </c>
      <c r="O243" t="s">
        <v>1722</v>
      </c>
      <c r="P243" t="s">
        <v>2090</v>
      </c>
      <c r="Q243" t="s">
        <v>2089</v>
      </c>
      <c r="R243" t="s">
        <v>1750</v>
      </c>
      <c r="S243" t="s">
        <v>61</v>
      </c>
      <c r="T243">
        <v>4</v>
      </c>
      <c r="U243" t="s">
        <v>1714</v>
      </c>
      <c r="V243" s="17" t="s">
        <v>1589</v>
      </c>
      <c r="W243" t="s">
        <v>1871</v>
      </c>
      <c r="X243" t="s">
        <v>1872</v>
      </c>
      <c r="Y243" t="s">
        <v>1873</v>
      </c>
      <c r="Z243">
        <v>3000</v>
      </c>
      <c r="AA243" t="s">
        <v>1717</v>
      </c>
      <c r="AB243">
        <v>3751</v>
      </c>
      <c r="AC243" t="s">
        <v>1881</v>
      </c>
      <c r="AD243" s="17" t="s">
        <v>1586</v>
      </c>
      <c r="AE243" t="s">
        <v>1728</v>
      </c>
    </row>
    <row r="244" spans="1:31" hidden="1" x14ac:dyDescent="0.3">
      <c r="A244" t="str">
        <f t="shared" si="18"/>
        <v>537510170011</v>
      </c>
      <c r="B244" s="7">
        <v>5</v>
      </c>
      <c r="C244" s="7" t="str">
        <f t="shared" si="19"/>
        <v>375</v>
      </c>
      <c r="D244" s="7" t="str">
        <f t="shared" si="20"/>
        <v>1</v>
      </c>
      <c r="E244" s="7" t="str">
        <f t="shared" si="21"/>
        <v>0</v>
      </c>
      <c r="F244" s="7">
        <f t="shared" si="22"/>
        <v>17</v>
      </c>
      <c r="G244" s="7" t="str">
        <f t="shared" si="23"/>
        <v>00</v>
      </c>
      <c r="H244" s="7">
        <v>11</v>
      </c>
      <c r="I244" t="s">
        <v>1760</v>
      </c>
      <c r="J244" t="s">
        <v>878</v>
      </c>
      <c r="K244" t="s">
        <v>1748</v>
      </c>
      <c r="L244" t="s">
        <v>2086</v>
      </c>
      <c r="M244" t="s">
        <v>2087</v>
      </c>
      <c r="N244" t="s">
        <v>1749</v>
      </c>
      <c r="O244" t="s">
        <v>1722</v>
      </c>
      <c r="P244" t="s">
        <v>2090</v>
      </c>
      <c r="Q244" t="s">
        <v>2089</v>
      </c>
      <c r="R244" t="s">
        <v>1895</v>
      </c>
      <c r="S244" t="s">
        <v>313</v>
      </c>
      <c r="T244">
        <v>4</v>
      </c>
      <c r="U244" t="s">
        <v>1714</v>
      </c>
      <c r="V244" s="17">
        <v>17</v>
      </c>
      <c r="W244" t="s">
        <v>1908</v>
      </c>
      <c r="X244" t="s">
        <v>1909</v>
      </c>
      <c r="Y244" t="s">
        <v>334</v>
      </c>
      <c r="Z244">
        <v>3000</v>
      </c>
      <c r="AA244" t="s">
        <v>1717</v>
      </c>
      <c r="AB244">
        <v>3751</v>
      </c>
      <c r="AC244" t="s">
        <v>1881</v>
      </c>
      <c r="AD244" s="17" t="s">
        <v>1586</v>
      </c>
      <c r="AE244" t="s">
        <v>1728</v>
      </c>
    </row>
    <row r="245" spans="1:31" hidden="1" x14ac:dyDescent="0.3">
      <c r="A245" t="str">
        <f t="shared" si="18"/>
        <v>537610310011</v>
      </c>
      <c r="B245" s="7">
        <v>5</v>
      </c>
      <c r="C245" s="7" t="str">
        <f t="shared" si="19"/>
        <v>376</v>
      </c>
      <c r="D245" s="7" t="str">
        <f t="shared" si="20"/>
        <v>1</v>
      </c>
      <c r="E245" s="7" t="str">
        <f t="shared" si="21"/>
        <v>0</v>
      </c>
      <c r="F245" s="7">
        <f t="shared" si="22"/>
        <v>31</v>
      </c>
      <c r="G245" s="7" t="str">
        <f t="shared" si="23"/>
        <v>00</v>
      </c>
      <c r="H245" s="7">
        <v>11</v>
      </c>
      <c r="I245" t="s">
        <v>1760</v>
      </c>
      <c r="J245" t="s">
        <v>878</v>
      </c>
      <c r="K245" t="s">
        <v>1748</v>
      </c>
      <c r="L245" t="s">
        <v>2086</v>
      </c>
      <c r="M245" t="s">
        <v>2087</v>
      </c>
      <c r="N245" t="s">
        <v>1749</v>
      </c>
      <c r="O245" t="s">
        <v>1933</v>
      </c>
      <c r="P245" t="s">
        <v>2100</v>
      </c>
      <c r="Q245" t="s">
        <v>2089</v>
      </c>
      <c r="R245" t="s">
        <v>1930</v>
      </c>
      <c r="S245" t="s">
        <v>498</v>
      </c>
      <c r="T245">
        <v>2</v>
      </c>
      <c r="U245" t="s">
        <v>1816</v>
      </c>
      <c r="V245" s="17">
        <v>31</v>
      </c>
      <c r="W245" t="s">
        <v>1935</v>
      </c>
      <c r="X245" t="s">
        <v>1936</v>
      </c>
      <c r="Y245" t="s">
        <v>500</v>
      </c>
      <c r="Z245">
        <v>3000</v>
      </c>
      <c r="AA245" t="s">
        <v>1717</v>
      </c>
      <c r="AB245">
        <v>3761</v>
      </c>
      <c r="AC245" t="s">
        <v>1370</v>
      </c>
      <c r="AD245" s="17" t="s">
        <v>1586</v>
      </c>
      <c r="AE245" t="s">
        <v>1728</v>
      </c>
    </row>
    <row r="246" spans="1:31" hidden="1" x14ac:dyDescent="0.3">
      <c r="A246" t="str">
        <f t="shared" si="18"/>
        <v>538210300011</v>
      </c>
      <c r="B246" s="7">
        <v>5</v>
      </c>
      <c r="C246" s="7" t="str">
        <f t="shared" si="19"/>
        <v>382</v>
      </c>
      <c r="D246" s="7" t="str">
        <f t="shared" si="20"/>
        <v>1</v>
      </c>
      <c r="E246" s="7" t="str">
        <f t="shared" si="21"/>
        <v>0</v>
      </c>
      <c r="F246" s="7">
        <f t="shared" si="22"/>
        <v>30</v>
      </c>
      <c r="G246" s="7" t="str">
        <f t="shared" si="23"/>
        <v>00</v>
      </c>
      <c r="H246" s="7">
        <v>11</v>
      </c>
      <c r="I246" t="s">
        <v>1760</v>
      </c>
      <c r="J246" t="s">
        <v>878</v>
      </c>
      <c r="K246" t="s">
        <v>1781</v>
      </c>
      <c r="L246" t="s">
        <v>2093</v>
      </c>
      <c r="M246" t="s">
        <v>2095</v>
      </c>
      <c r="N246" t="s">
        <v>1782</v>
      </c>
      <c r="O246" t="s">
        <v>1787</v>
      </c>
      <c r="P246" t="s">
        <v>1788</v>
      </c>
      <c r="Q246" t="s">
        <v>2089</v>
      </c>
      <c r="R246" t="s">
        <v>1724</v>
      </c>
      <c r="S246" t="s">
        <v>436</v>
      </c>
      <c r="T246">
        <v>6</v>
      </c>
      <c r="U246" t="s">
        <v>1744</v>
      </c>
      <c r="V246" s="17">
        <v>30</v>
      </c>
      <c r="W246" t="s">
        <v>1789</v>
      </c>
      <c r="X246" t="s">
        <v>1790</v>
      </c>
      <c r="Y246" t="s">
        <v>489</v>
      </c>
      <c r="Z246">
        <v>3000</v>
      </c>
      <c r="AA246" t="s">
        <v>1717</v>
      </c>
      <c r="AB246" s="36">
        <v>3821</v>
      </c>
      <c r="AC246" s="36" t="s">
        <v>1376</v>
      </c>
      <c r="AD246" s="17" t="s">
        <v>1586</v>
      </c>
      <c r="AE246" s="36" t="s">
        <v>1728</v>
      </c>
    </row>
    <row r="247" spans="1:31" hidden="1" x14ac:dyDescent="0.3">
      <c r="A247" t="str">
        <f t="shared" si="18"/>
        <v>538210230011</v>
      </c>
      <c r="B247" s="7">
        <v>5</v>
      </c>
      <c r="C247" s="7" t="str">
        <f t="shared" si="19"/>
        <v>382</v>
      </c>
      <c r="D247" s="7" t="str">
        <f t="shared" si="20"/>
        <v>1</v>
      </c>
      <c r="E247" s="7" t="str">
        <f t="shared" si="21"/>
        <v>0</v>
      </c>
      <c r="F247" s="7">
        <f t="shared" si="22"/>
        <v>23</v>
      </c>
      <c r="G247" s="7" t="str">
        <f t="shared" si="23"/>
        <v>00</v>
      </c>
      <c r="H247" s="7">
        <v>11</v>
      </c>
      <c r="I247" t="s">
        <v>1760</v>
      </c>
      <c r="J247" t="s">
        <v>878</v>
      </c>
      <c r="K247" t="s">
        <v>1742</v>
      </c>
      <c r="L247" t="s">
        <v>2086</v>
      </c>
      <c r="M247" t="s">
        <v>2096</v>
      </c>
      <c r="N247" t="s">
        <v>1743</v>
      </c>
      <c r="O247" t="s">
        <v>1722</v>
      </c>
      <c r="P247" t="s">
        <v>2090</v>
      </c>
      <c r="Q247" t="s">
        <v>2089</v>
      </c>
      <c r="R247" t="s">
        <v>1731</v>
      </c>
      <c r="S247" t="s">
        <v>364</v>
      </c>
      <c r="T247">
        <v>6</v>
      </c>
      <c r="U247" t="s">
        <v>1744</v>
      </c>
      <c r="V247" s="17">
        <v>23</v>
      </c>
      <c r="W247" t="s">
        <v>1745</v>
      </c>
      <c r="X247" t="s">
        <v>1746</v>
      </c>
      <c r="Y247" t="s">
        <v>388</v>
      </c>
      <c r="Z247">
        <v>3000</v>
      </c>
      <c r="AA247" t="s">
        <v>1717</v>
      </c>
      <c r="AB247">
        <v>3821</v>
      </c>
      <c r="AC247" t="s">
        <v>1376</v>
      </c>
      <c r="AD247" s="17" t="s">
        <v>1586</v>
      </c>
      <c r="AE247" t="s">
        <v>1728</v>
      </c>
    </row>
    <row r="248" spans="1:31" hidden="1" x14ac:dyDescent="0.3">
      <c r="A248" t="str">
        <f t="shared" si="18"/>
        <v>538210620011</v>
      </c>
      <c r="B248" s="7">
        <v>5</v>
      </c>
      <c r="C248" s="7" t="str">
        <f t="shared" si="19"/>
        <v>382</v>
      </c>
      <c r="D248" s="7" t="str">
        <f t="shared" si="20"/>
        <v>1</v>
      </c>
      <c r="E248" s="7" t="str">
        <f t="shared" si="21"/>
        <v>0</v>
      </c>
      <c r="F248" s="7">
        <f t="shared" si="22"/>
        <v>62</v>
      </c>
      <c r="G248" s="7" t="str">
        <f t="shared" si="23"/>
        <v>00</v>
      </c>
      <c r="H248" s="7">
        <v>11</v>
      </c>
      <c r="I248" t="s">
        <v>1760</v>
      </c>
      <c r="J248" t="s">
        <v>878</v>
      </c>
      <c r="K248" t="s">
        <v>1836</v>
      </c>
      <c r="L248" t="s">
        <v>2091</v>
      </c>
      <c r="M248" t="s">
        <v>2097</v>
      </c>
      <c r="N248" t="s">
        <v>1837</v>
      </c>
      <c r="O248" t="s">
        <v>1722</v>
      </c>
      <c r="P248" t="s">
        <v>2090</v>
      </c>
      <c r="Q248" t="s">
        <v>2089</v>
      </c>
      <c r="R248" t="s">
        <v>1838</v>
      </c>
      <c r="S248" t="s">
        <v>608</v>
      </c>
      <c r="T248">
        <v>5</v>
      </c>
      <c r="U248" t="s">
        <v>1839</v>
      </c>
      <c r="V248" s="17">
        <v>62</v>
      </c>
      <c r="W248" t="s">
        <v>1840</v>
      </c>
      <c r="X248" t="s">
        <v>1841</v>
      </c>
      <c r="Y248" t="s">
        <v>650</v>
      </c>
      <c r="Z248">
        <v>3000</v>
      </c>
      <c r="AA248" t="s">
        <v>1717</v>
      </c>
      <c r="AB248">
        <v>3821</v>
      </c>
      <c r="AC248" t="s">
        <v>1376</v>
      </c>
      <c r="AD248" s="17" t="s">
        <v>1586</v>
      </c>
      <c r="AE248" t="s">
        <v>1728</v>
      </c>
    </row>
    <row r="249" spans="1:31" hidden="1" x14ac:dyDescent="0.3">
      <c r="A249" t="str">
        <f t="shared" si="18"/>
        <v>538210625711</v>
      </c>
      <c r="B249" s="7">
        <v>5</v>
      </c>
      <c r="C249" s="7" t="str">
        <f t="shared" si="19"/>
        <v>382</v>
      </c>
      <c r="D249" s="7" t="str">
        <f t="shared" si="20"/>
        <v>1</v>
      </c>
      <c r="E249" s="7" t="str">
        <f t="shared" si="21"/>
        <v>0</v>
      </c>
      <c r="F249" s="7">
        <f t="shared" si="22"/>
        <v>62</v>
      </c>
      <c r="G249" s="7">
        <f t="shared" si="23"/>
        <v>57</v>
      </c>
      <c r="H249" s="7">
        <v>11</v>
      </c>
      <c r="I249" t="s">
        <v>1760</v>
      </c>
      <c r="J249" t="s">
        <v>878</v>
      </c>
      <c r="K249" t="s">
        <v>1836</v>
      </c>
      <c r="L249" t="s">
        <v>2091</v>
      </c>
      <c r="M249" t="s">
        <v>2097</v>
      </c>
      <c r="N249" t="s">
        <v>1837</v>
      </c>
      <c r="O249" t="s">
        <v>1722</v>
      </c>
      <c r="P249" t="s">
        <v>2090</v>
      </c>
      <c r="Q249" t="s">
        <v>2089</v>
      </c>
      <c r="R249" t="s">
        <v>1838</v>
      </c>
      <c r="S249" t="s">
        <v>608</v>
      </c>
      <c r="T249">
        <v>5</v>
      </c>
      <c r="U249" t="s">
        <v>1839</v>
      </c>
      <c r="V249" s="17">
        <v>62</v>
      </c>
      <c r="W249" t="s">
        <v>1840</v>
      </c>
      <c r="X249" t="s">
        <v>1841</v>
      </c>
      <c r="Y249" t="s">
        <v>650</v>
      </c>
      <c r="Z249">
        <v>3000</v>
      </c>
      <c r="AA249" t="s">
        <v>1717</v>
      </c>
      <c r="AB249">
        <v>3821</v>
      </c>
      <c r="AC249" t="s">
        <v>1376</v>
      </c>
      <c r="AD249" s="17">
        <v>57</v>
      </c>
      <c r="AE249" t="s">
        <v>1842</v>
      </c>
    </row>
    <row r="250" spans="1:31" hidden="1" x14ac:dyDescent="0.3">
      <c r="A250" t="str">
        <f t="shared" si="18"/>
        <v>538210640011</v>
      </c>
      <c r="B250" s="7">
        <v>5</v>
      </c>
      <c r="C250" s="7" t="str">
        <f t="shared" si="19"/>
        <v>382</v>
      </c>
      <c r="D250" s="7" t="str">
        <f t="shared" si="20"/>
        <v>1</v>
      </c>
      <c r="E250" s="7" t="str">
        <f t="shared" si="21"/>
        <v>0</v>
      </c>
      <c r="F250" s="7">
        <f t="shared" si="22"/>
        <v>64</v>
      </c>
      <c r="G250" s="7" t="str">
        <f t="shared" si="23"/>
        <v>00</v>
      </c>
      <c r="H250" s="7">
        <v>11</v>
      </c>
      <c r="I250" t="s">
        <v>1760</v>
      </c>
      <c r="J250" t="s">
        <v>878</v>
      </c>
      <c r="K250" t="s">
        <v>1836</v>
      </c>
      <c r="L250" t="s">
        <v>2091</v>
      </c>
      <c r="M250" t="s">
        <v>2097</v>
      </c>
      <c r="N250" t="s">
        <v>1837</v>
      </c>
      <c r="O250" t="s">
        <v>1722</v>
      </c>
      <c r="P250" t="s">
        <v>2090</v>
      </c>
      <c r="Q250" t="s">
        <v>2089</v>
      </c>
      <c r="R250" t="s">
        <v>1838</v>
      </c>
      <c r="S250" t="s">
        <v>608</v>
      </c>
      <c r="T250">
        <v>5</v>
      </c>
      <c r="U250" t="s">
        <v>1839</v>
      </c>
      <c r="V250" s="17">
        <v>64</v>
      </c>
      <c r="W250" t="s">
        <v>1845</v>
      </c>
      <c r="X250" t="s">
        <v>1841</v>
      </c>
      <c r="Y250" t="s">
        <v>650</v>
      </c>
      <c r="Z250">
        <v>3000</v>
      </c>
      <c r="AA250" t="s">
        <v>1717</v>
      </c>
      <c r="AB250">
        <v>3821</v>
      </c>
      <c r="AC250" t="s">
        <v>1376</v>
      </c>
      <c r="AD250" s="17" t="s">
        <v>1586</v>
      </c>
      <c r="AE250" t="s">
        <v>1728</v>
      </c>
    </row>
    <row r="251" spans="1:31" hidden="1" x14ac:dyDescent="0.3">
      <c r="A251" t="str">
        <f t="shared" si="18"/>
        <v>538210650011</v>
      </c>
      <c r="B251" s="7">
        <v>5</v>
      </c>
      <c r="C251" s="7" t="str">
        <f t="shared" si="19"/>
        <v>382</v>
      </c>
      <c r="D251" s="7" t="str">
        <f t="shared" si="20"/>
        <v>1</v>
      </c>
      <c r="E251" s="7" t="str">
        <f t="shared" si="21"/>
        <v>0</v>
      </c>
      <c r="F251" s="7">
        <f t="shared" si="22"/>
        <v>65</v>
      </c>
      <c r="G251" s="7" t="str">
        <f t="shared" si="23"/>
        <v>00</v>
      </c>
      <c r="H251" s="7">
        <v>11</v>
      </c>
      <c r="I251" t="s">
        <v>1760</v>
      </c>
      <c r="J251" t="s">
        <v>878</v>
      </c>
      <c r="K251" t="s">
        <v>1836</v>
      </c>
      <c r="L251" t="s">
        <v>2091</v>
      </c>
      <c r="M251" t="s">
        <v>2097</v>
      </c>
      <c r="N251" t="s">
        <v>1837</v>
      </c>
      <c r="O251" t="s">
        <v>1722</v>
      </c>
      <c r="P251" t="s">
        <v>2090</v>
      </c>
      <c r="Q251" t="s">
        <v>2089</v>
      </c>
      <c r="R251" t="s">
        <v>1838</v>
      </c>
      <c r="S251" t="s">
        <v>608</v>
      </c>
      <c r="T251">
        <v>5</v>
      </c>
      <c r="U251" t="s">
        <v>1839</v>
      </c>
      <c r="V251" s="17">
        <v>65</v>
      </c>
      <c r="W251" t="s">
        <v>1846</v>
      </c>
      <c r="X251" t="s">
        <v>1841</v>
      </c>
      <c r="Y251" t="s">
        <v>650</v>
      </c>
      <c r="Z251">
        <v>3000</v>
      </c>
      <c r="AA251" t="s">
        <v>1717</v>
      </c>
      <c r="AB251">
        <v>3821</v>
      </c>
      <c r="AC251" t="s">
        <v>1376</v>
      </c>
      <c r="AD251" s="17" t="s">
        <v>1586</v>
      </c>
      <c r="AE251" t="s">
        <v>1728</v>
      </c>
    </row>
    <row r="252" spans="1:31" hidden="1" x14ac:dyDescent="0.3">
      <c r="A252" t="str">
        <f t="shared" si="18"/>
        <v>538210654111</v>
      </c>
      <c r="B252" s="7">
        <v>5</v>
      </c>
      <c r="C252" s="7" t="str">
        <f t="shared" si="19"/>
        <v>382</v>
      </c>
      <c r="D252" s="7" t="str">
        <f t="shared" si="20"/>
        <v>1</v>
      </c>
      <c r="E252" s="7" t="str">
        <f t="shared" si="21"/>
        <v>0</v>
      </c>
      <c r="F252" s="7">
        <f t="shared" si="22"/>
        <v>65</v>
      </c>
      <c r="G252" s="7">
        <f t="shared" si="23"/>
        <v>41</v>
      </c>
      <c r="H252" s="7">
        <v>11</v>
      </c>
      <c r="I252" t="s">
        <v>1760</v>
      </c>
      <c r="J252" t="s">
        <v>878</v>
      </c>
      <c r="K252" t="s">
        <v>1836</v>
      </c>
      <c r="L252" t="s">
        <v>2091</v>
      </c>
      <c r="M252" t="s">
        <v>2097</v>
      </c>
      <c r="N252" t="s">
        <v>1837</v>
      </c>
      <c r="O252" t="s">
        <v>1722</v>
      </c>
      <c r="P252" t="s">
        <v>2090</v>
      </c>
      <c r="Q252" t="s">
        <v>2089</v>
      </c>
      <c r="R252" t="s">
        <v>1838</v>
      </c>
      <c r="S252" t="s">
        <v>608</v>
      </c>
      <c r="T252">
        <v>5</v>
      </c>
      <c r="U252" t="s">
        <v>1839</v>
      </c>
      <c r="V252" s="17">
        <v>65</v>
      </c>
      <c r="W252" t="s">
        <v>1846</v>
      </c>
      <c r="X252" t="s">
        <v>1841</v>
      </c>
      <c r="Y252" t="s">
        <v>650</v>
      </c>
      <c r="Z252">
        <v>3000</v>
      </c>
      <c r="AA252" t="s">
        <v>1717</v>
      </c>
      <c r="AB252">
        <v>3821</v>
      </c>
      <c r="AC252" t="s">
        <v>1376</v>
      </c>
      <c r="AD252" s="17">
        <v>41</v>
      </c>
      <c r="AE252" t="s">
        <v>1849</v>
      </c>
    </row>
    <row r="253" spans="1:31" hidden="1" x14ac:dyDescent="0.3">
      <c r="A253" t="str">
        <f t="shared" si="18"/>
        <v>538210654611</v>
      </c>
      <c r="B253" s="7">
        <v>5</v>
      </c>
      <c r="C253" s="7" t="str">
        <f t="shared" si="19"/>
        <v>382</v>
      </c>
      <c r="D253" s="7" t="str">
        <f t="shared" si="20"/>
        <v>1</v>
      </c>
      <c r="E253" s="7" t="str">
        <f t="shared" si="21"/>
        <v>0</v>
      </c>
      <c r="F253" s="7">
        <f t="shared" si="22"/>
        <v>65</v>
      </c>
      <c r="G253" s="7">
        <f t="shared" si="23"/>
        <v>46</v>
      </c>
      <c r="H253" s="7">
        <v>11</v>
      </c>
      <c r="I253" t="s">
        <v>1760</v>
      </c>
      <c r="J253" t="s">
        <v>878</v>
      </c>
      <c r="K253" t="s">
        <v>1836</v>
      </c>
      <c r="L253" t="s">
        <v>2091</v>
      </c>
      <c r="M253" t="s">
        <v>2097</v>
      </c>
      <c r="N253" t="s">
        <v>1837</v>
      </c>
      <c r="O253" t="s">
        <v>1722</v>
      </c>
      <c r="P253" t="s">
        <v>2090</v>
      </c>
      <c r="Q253" t="s">
        <v>2089</v>
      </c>
      <c r="R253" t="s">
        <v>1838</v>
      </c>
      <c r="S253" t="s">
        <v>608</v>
      </c>
      <c r="T253">
        <v>5</v>
      </c>
      <c r="U253" t="s">
        <v>1839</v>
      </c>
      <c r="V253" s="17">
        <v>65</v>
      </c>
      <c r="W253" t="s">
        <v>1846</v>
      </c>
      <c r="X253" t="s">
        <v>1841</v>
      </c>
      <c r="Y253" t="s">
        <v>650</v>
      </c>
      <c r="Z253">
        <v>3000</v>
      </c>
      <c r="AA253" t="s">
        <v>1717</v>
      </c>
      <c r="AB253">
        <v>3821</v>
      </c>
      <c r="AC253" t="s">
        <v>1376</v>
      </c>
      <c r="AD253" s="17">
        <v>46</v>
      </c>
      <c r="AE253" t="s">
        <v>1850</v>
      </c>
    </row>
    <row r="254" spans="1:31" hidden="1" x14ac:dyDescent="0.3">
      <c r="A254" t="str">
        <f t="shared" si="18"/>
        <v>538210654711</v>
      </c>
      <c r="B254" s="7">
        <v>5</v>
      </c>
      <c r="C254" s="7" t="str">
        <f t="shared" si="19"/>
        <v>382</v>
      </c>
      <c r="D254" s="7" t="str">
        <f t="shared" si="20"/>
        <v>1</v>
      </c>
      <c r="E254" s="7" t="str">
        <f t="shared" si="21"/>
        <v>0</v>
      </c>
      <c r="F254" s="7">
        <f t="shared" si="22"/>
        <v>65</v>
      </c>
      <c r="G254" s="7">
        <f t="shared" si="23"/>
        <v>47</v>
      </c>
      <c r="H254" s="7">
        <v>11</v>
      </c>
      <c r="I254" t="s">
        <v>1760</v>
      </c>
      <c r="J254" t="s">
        <v>878</v>
      </c>
      <c r="K254" t="s">
        <v>1836</v>
      </c>
      <c r="L254" t="s">
        <v>2091</v>
      </c>
      <c r="M254" t="s">
        <v>2097</v>
      </c>
      <c r="N254" t="s">
        <v>1837</v>
      </c>
      <c r="O254" t="s">
        <v>1722</v>
      </c>
      <c r="P254" t="s">
        <v>2090</v>
      </c>
      <c r="Q254" t="s">
        <v>2089</v>
      </c>
      <c r="R254" t="s">
        <v>1838</v>
      </c>
      <c r="S254" t="s">
        <v>608</v>
      </c>
      <c r="T254">
        <v>5</v>
      </c>
      <c r="U254" t="s">
        <v>1839</v>
      </c>
      <c r="V254" s="17">
        <v>65</v>
      </c>
      <c r="W254" t="s">
        <v>1846</v>
      </c>
      <c r="X254" t="s">
        <v>1841</v>
      </c>
      <c r="Y254" t="s">
        <v>650</v>
      </c>
      <c r="Z254">
        <v>3000</v>
      </c>
      <c r="AA254" t="s">
        <v>1717</v>
      </c>
      <c r="AB254">
        <v>3821</v>
      </c>
      <c r="AC254" t="s">
        <v>1376</v>
      </c>
      <c r="AD254" s="17">
        <v>47</v>
      </c>
      <c r="AE254" t="s">
        <v>1851</v>
      </c>
    </row>
    <row r="255" spans="1:31" hidden="1" x14ac:dyDescent="0.3">
      <c r="A255" t="str">
        <f t="shared" si="18"/>
        <v>538210654811</v>
      </c>
      <c r="B255" s="7">
        <v>5</v>
      </c>
      <c r="C255" s="7" t="str">
        <f t="shared" si="19"/>
        <v>382</v>
      </c>
      <c r="D255" s="7" t="str">
        <f t="shared" si="20"/>
        <v>1</v>
      </c>
      <c r="E255" s="7" t="str">
        <f t="shared" si="21"/>
        <v>0</v>
      </c>
      <c r="F255" s="7">
        <f t="shared" si="22"/>
        <v>65</v>
      </c>
      <c r="G255" s="7">
        <f t="shared" si="23"/>
        <v>48</v>
      </c>
      <c r="H255" s="7">
        <v>11</v>
      </c>
      <c r="I255" t="s">
        <v>1760</v>
      </c>
      <c r="J255" t="s">
        <v>878</v>
      </c>
      <c r="K255" t="s">
        <v>1836</v>
      </c>
      <c r="L255" t="s">
        <v>2091</v>
      </c>
      <c r="M255" t="s">
        <v>2097</v>
      </c>
      <c r="N255" t="s">
        <v>1837</v>
      </c>
      <c r="O255" t="s">
        <v>1722</v>
      </c>
      <c r="P255" t="s">
        <v>2090</v>
      </c>
      <c r="Q255" t="s">
        <v>2089</v>
      </c>
      <c r="R255" t="s">
        <v>1838</v>
      </c>
      <c r="S255" t="s">
        <v>608</v>
      </c>
      <c r="T255">
        <v>5</v>
      </c>
      <c r="U255" t="s">
        <v>1839</v>
      </c>
      <c r="V255" s="17">
        <v>65</v>
      </c>
      <c r="W255" t="s">
        <v>1846</v>
      </c>
      <c r="X255" t="s">
        <v>1841</v>
      </c>
      <c r="Y255" t="s">
        <v>650</v>
      </c>
      <c r="Z255">
        <v>3000</v>
      </c>
      <c r="AA255" t="s">
        <v>1717</v>
      </c>
      <c r="AB255">
        <v>3821</v>
      </c>
      <c r="AC255" t="s">
        <v>1376</v>
      </c>
      <c r="AD255" s="17">
        <v>48</v>
      </c>
      <c r="AE255" t="s">
        <v>1852</v>
      </c>
    </row>
    <row r="256" spans="1:31" hidden="1" x14ac:dyDescent="0.3">
      <c r="A256" t="str">
        <f t="shared" si="18"/>
        <v>538210655211</v>
      </c>
      <c r="B256" s="7">
        <v>5</v>
      </c>
      <c r="C256" s="7" t="str">
        <f t="shared" si="19"/>
        <v>382</v>
      </c>
      <c r="D256" s="7" t="str">
        <f t="shared" si="20"/>
        <v>1</v>
      </c>
      <c r="E256" s="7" t="str">
        <f t="shared" si="21"/>
        <v>0</v>
      </c>
      <c r="F256" s="7">
        <f t="shared" si="22"/>
        <v>65</v>
      </c>
      <c r="G256" s="7">
        <f t="shared" si="23"/>
        <v>52</v>
      </c>
      <c r="H256" s="7">
        <v>11</v>
      </c>
      <c r="I256" t="s">
        <v>1760</v>
      </c>
      <c r="J256" t="s">
        <v>878</v>
      </c>
      <c r="K256" t="s">
        <v>1836</v>
      </c>
      <c r="L256" t="s">
        <v>2091</v>
      </c>
      <c r="M256" t="s">
        <v>2097</v>
      </c>
      <c r="N256" t="s">
        <v>1837</v>
      </c>
      <c r="O256" t="s">
        <v>1722</v>
      </c>
      <c r="P256" t="s">
        <v>2090</v>
      </c>
      <c r="Q256" t="s">
        <v>2089</v>
      </c>
      <c r="R256" t="s">
        <v>1838</v>
      </c>
      <c r="S256" t="s">
        <v>608</v>
      </c>
      <c r="T256">
        <v>5</v>
      </c>
      <c r="U256" t="s">
        <v>1839</v>
      </c>
      <c r="V256" s="17">
        <v>65</v>
      </c>
      <c r="W256" t="s">
        <v>1846</v>
      </c>
      <c r="X256" t="s">
        <v>1841</v>
      </c>
      <c r="Y256" t="s">
        <v>650</v>
      </c>
      <c r="Z256">
        <v>3000</v>
      </c>
      <c r="AA256" t="s">
        <v>1717</v>
      </c>
      <c r="AB256">
        <v>3821</v>
      </c>
      <c r="AC256" t="s">
        <v>1376</v>
      </c>
      <c r="AD256" s="17">
        <v>52</v>
      </c>
      <c r="AE256" t="s">
        <v>1853</v>
      </c>
    </row>
    <row r="257" spans="1:31" hidden="1" x14ac:dyDescent="0.3">
      <c r="A257" t="str">
        <f t="shared" si="18"/>
        <v>538210655411</v>
      </c>
      <c r="B257" s="7">
        <v>5</v>
      </c>
      <c r="C257" s="7" t="str">
        <f t="shared" si="19"/>
        <v>382</v>
      </c>
      <c r="D257" s="7" t="str">
        <f t="shared" si="20"/>
        <v>1</v>
      </c>
      <c r="E257" s="7" t="str">
        <f t="shared" si="21"/>
        <v>0</v>
      </c>
      <c r="F257" s="7">
        <f t="shared" si="22"/>
        <v>65</v>
      </c>
      <c r="G257" s="7">
        <f t="shared" si="23"/>
        <v>54</v>
      </c>
      <c r="H257" s="7">
        <v>11</v>
      </c>
      <c r="I257" t="s">
        <v>1760</v>
      </c>
      <c r="J257" t="s">
        <v>878</v>
      </c>
      <c r="K257" t="s">
        <v>1836</v>
      </c>
      <c r="L257" t="s">
        <v>2091</v>
      </c>
      <c r="M257" t="s">
        <v>2097</v>
      </c>
      <c r="N257" t="s">
        <v>1837</v>
      </c>
      <c r="O257" t="s">
        <v>1722</v>
      </c>
      <c r="P257" t="s">
        <v>2090</v>
      </c>
      <c r="Q257" t="s">
        <v>2089</v>
      </c>
      <c r="R257" t="s">
        <v>1838</v>
      </c>
      <c r="S257" t="s">
        <v>608</v>
      </c>
      <c r="T257">
        <v>5</v>
      </c>
      <c r="U257" t="s">
        <v>1839</v>
      </c>
      <c r="V257" s="17">
        <v>65</v>
      </c>
      <c r="W257" t="s">
        <v>1846</v>
      </c>
      <c r="X257" t="s">
        <v>1841</v>
      </c>
      <c r="Y257" t="s">
        <v>650</v>
      </c>
      <c r="Z257">
        <v>3000</v>
      </c>
      <c r="AA257" t="s">
        <v>1717</v>
      </c>
      <c r="AB257">
        <v>3821</v>
      </c>
      <c r="AC257" t="s">
        <v>1376</v>
      </c>
      <c r="AD257" s="17">
        <v>54</v>
      </c>
      <c r="AE257" t="s">
        <v>1854</v>
      </c>
    </row>
    <row r="258" spans="1:31" hidden="1" x14ac:dyDescent="0.3">
      <c r="A258" t="str">
        <f t="shared" si="18"/>
        <v>538210655511</v>
      </c>
      <c r="B258" s="7">
        <v>5</v>
      </c>
      <c r="C258" s="7" t="str">
        <f t="shared" si="19"/>
        <v>382</v>
      </c>
      <c r="D258" s="7" t="str">
        <f t="shared" si="20"/>
        <v>1</v>
      </c>
      <c r="E258" s="7" t="str">
        <f t="shared" si="21"/>
        <v>0</v>
      </c>
      <c r="F258" s="7">
        <f t="shared" si="22"/>
        <v>65</v>
      </c>
      <c r="G258" s="7">
        <f t="shared" si="23"/>
        <v>55</v>
      </c>
      <c r="H258" s="7">
        <v>11</v>
      </c>
      <c r="I258" t="s">
        <v>1760</v>
      </c>
      <c r="J258" t="s">
        <v>878</v>
      </c>
      <c r="K258" t="s">
        <v>1836</v>
      </c>
      <c r="L258" t="s">
        <v>2091</v>
      </c>
      <c r="M258" t="s">
        <v>2097</v>
      </c>
      <c r="N258" t="s">
        <v>1837</v>
      </c>
      <c r="O258" t="s">
        <v>1722</v>
      </c>
      <c r="P258" t="s">
        <v>2090</v>
      </c>
      <c r="Q258" t="s">
        <v>2089</v>
      </c>
      <c r="R258" t="s">
        <v>1838</v>
      </c>
      <c r="S258" t="s">
        <v>608</v>
      </c>
      <c r="T258">
        <v>5</v>
      </c>
      <c r="U258" t="s">
        <v>1839</v>
      </c>
      <c r="V258" s="17">
        <v>65</v>
      </c>
      <c r="W258" t="s">
        <v>1846</v>
      </c>
      <c r="X258" t="s">
        <v>1841</v>
      </c>
      <c r="Y258" t="s">
        <v>650</v>
      </c>
      <c r="Z258">
        <v>3000</v>
      </c>
      <c r="AA258" t="s">
        <v>1717</v>
      </c>
      <c r="AB258">
        <v>3821</v>
      </c>
      <c r="AC258" t="s">
        <v>1376</v>
      </c>
      <c r="AD258" s="17">
        <v>55</v>
      </c>
      <c r="AE258" t="s">
        <v>1855</v>
      </c>
    </row>
    <row r="259" spans="1:31" hidden="1" x14ac:dyDescent="0.3">
      <c r="A259" t="str">
        <f t="shared" ref="A259:A322" si="24">CONCATENATE(B259,C259,D259,E259,F259,G259,H259)</f>
        <v>538210655611</v>
      </c>
      <c r="B259" s="7">
        <v>5</v>
      </c>
      <c r="C259" s="7" t="str">
        <f t="shared" ref="C259:C322" si="25">LEFT(AB259,3)</f>
        <v>382</v>
      </c>
      <c r="D259" s="7" t="str">
        <f t="shared" ref="D259:D322" si="26">RIGHT(AB259,1)</f>
        <v>1</v>
      </c>
      <c r="E259" s="7" t="str">
        <f t="shared" ref="E259:E322" si="27">MID(I259,6,1)</f>
        <v>0</v>
      </c>
      <c r="F259" s="7">
        <f t="shared" ref="F259:F322" si="28">V259</f>
        <v>65</v>
      </c>
      <c r="G259" s="7">
        <f t="shared" ref="G259:G322" si="29">AD259</f>
        <v>56</v>
      </c>
      <c r="H259" s="7">
        <v>11</v>
      </c>
      <c r="I259" t="s">
        <v>1760</v>
      </c>
      <c r="J259" t="s">
        <v>878</v>
      </c>
      <c r="K259" t="s">
        <v>1836</v>
      </c>
      <c r="L259" t="s">
        <v>2091</v>
      </c>
      <c r="M259" t="s">
        <v>2097</v>
      </c>
      <c r="N259" t="s">
        <v>1837</v>
      </c>
      <c r="O259" t="s">
        <v>1722</v>
      </c>
      <c r="P259" t="s">
        <v>2090</v>
      </c>
      <c r="Q259" t="s">
        <v>2089</v>
      </c>
      <c r="R259" t="s">
        <v>1838</v>
      </c>
      <c r="S259" t="s">
        <v>608</v>
      </c>
      <c r="T259">
        <v>5</v>
      </c>
      <c r="U259" t="s">
        <v>1839</v>
      </c>
      <c r="V259" s="17">
        <v>65</v>
      </c>
      <c r="W259" t="s">
        <v>1846</v>
      </c>
      <c r="X259" t="s">
        <v>1841</v>
      </c>
      <c r="Y259" t="s">
        <v>650</v>
      </c>
      <c r="Z259">
        <v>3000</v>
      </c>
      <c r="AA259" t="s">
        <v>1717</v>
      </c>
      <c r="AB259">
        <v>3821</v>
      </c>
      <c r="AC259" t="s">
        <v>1376</v>
      </c>
      <c r="AD259" s="17">
        <v>56</v>
      </c>
      <c r="AE259" t="s">
        <v>1856</v>
      </c>
    </row>
    <row r="260" spans="1:31" hidden="1" x14ac:dyDescent="0.3">
      <c r="A260" t="str">
        <f t="shared" si="24"/>
        <v>538210090011</v>
      </c>
      <c r="B260" s="7">
        <v>5</v>
      </c>
      <c r="C260" s="7" t="str">
        <f t="shared" si="25"/>
        <v>382</v>
      </c>
      <c r="D260" s="7" t="str">
        <f t="shared" si="26"/>
        <v>1</v>
      </c>
      <c r="E260" s="7" t="str">
        <f t="shared" si="27"/>
        <v>0</v>
      </c>
      <c r="F260" s="7" t="str">
        <f t="shared" si="28"/>
        <v>09</v>
      </c>
      <c r="G260" s="7" t="str">
        <f t="shared" si="29"/>
        <v>00</v>
      </c>
      <c r="H260" s="7">
        <v>11</v>
      </c>
      <c r="I260" t="s">
        <v>1760</v>
      </c>
      <c r="J260" t="s">
        <v>878</v>
      </c>
      <c r="K260" t="s">
        <v>1748</v>
      </c>
      <c r="L260" t="s">
        <v>2086</v>
      </c>
      <c r="M260" t="s">
        <v>2087</v>
      </c>
      <c r="N260" t="s">
        <v>1749</v>
      </c>
      <c r="O260" t="s">
        <v>1722</v>
      </c>
      <c r="P260" t="s">
        <v>2090</v>
      </c>
      <c r="Q260" t="s">
        <v>2089</v>
      </c>
      <c r="R260" t="s">
        <v>1755</v>
      </c>
      <c r="S260" t="s">
        <v>154</v>
      </c>
      <c r="T260">
        <v>4</v>
      </c>
      <c r="U260" t="s">
        <v>1714</v>
      </c>
      <c r="V260" s="17" t="s">
        <v>1592</v>
      </c>
      <c r="W260" t="s">
        <v>1758</v>
      </c>
      <c r="X260" t="s">
        <v>1757</v>
      </c>
      <c r="Y260" t="s">
        <v>156</v>
      </c>
      <c r="Z260">
        <v>3000</v>
      </c>
      <c r="AA260" t="s">
        <v>1717</v>
      </c>
      <c r="AB260">
        <v>3821</v>
      </c>
      <c r="AC260" t="s">
        <v>1376</v>
      </c>
      <c r="AD260" s="17" t="s">
        <v>1586</v>
      </c>
      <c r="AE260" t="s">
        <v>1728</v>
      </c>
    </row>
    <row r="261" spans="1:31" hidden="1" x14ac:dyDescent="0.3">
      <c r="A261" t="str">
        <f t="shared" si="24"/>
        <v>538210151511</v>
      </c>
      <c r="B261" s="7">
        <v>5</v>
      </c>
      <c r="C261" s="7" t="str">
        <f t="shared" si="25"/>
        <v>382</v>
      </c>
      <c r="D261" s="7" t="str">
        <f t="shared" si="26"/>
        <v>1</v>
      </c>
      <c r="E261" s="7" t="str">
        <f t="shared" si="27"/>
        <v>0</v>
      </c>
      <c r="F261" s="7">
        <f t="shared" si="28"/>
        <v>15</v>
      </c>
      <c r="G261" s="7">
        <f t="shared" si="29"/>
        <v>15</v>
      </c>
      <c r="H261" s="7">
        <v>11</v>
      </c>
      <c r="I261" t="s">
        <v>1760</v>
      </c>
      <c r="J261" t="s">
        <v>878</v>
      </c>
      <c r="K261" t="s">
        <v>1748</v>
      </c>
      <c r="L261" t="s">
        <v>2086</v>
      </c>
      <c r="M261" t="s">
        <v>2087</v>
      </c>
      <c r="N261" t="s">
        <v>1749</v>
      </c>
      <c r="O261" t="s">
        <v>1722</v>
      </c>
      <c r="P261" t="s">
        <v>2090</v>
      </c>
      <c r="Q261" t="s">
        <v>2089</v>
      </c>
      <c r="R261" t="s">
        <v>1895</v>
      </c>
      <c r="S261" t="s">
        <v>313</v>
      </c>
      <c r="T261">
        <v>4</v>
      </c>
      <c r="U261" t="s">
        <v>1714</v>
      </c>
      <c r="V261" s="17">
        <v>15</v>
      </c>
      <c r="W261" t="s">
        <v>1899</v>
      </c>
      <c r="X261" t="s">
        <v>1900</v>
      </c>
      <c r="Y261" t="s">
        <v>319</v>
      </c>
      <c r="Z261">
        <v>3000</v>
      </c>
      <c r="AA261" t="s">
        <v>1717</v>
      </c>
      <c r="AB261">
        <v>3821</v>
      </c>
      <c r="AC261" t="s">
        <v>1376</v>
      </c>
      <c r="AD261" s="17">
        <v>15</v>
      </c>
      <c r="AE261" t="s">
        <v>1902</v>
      </c>
    </row>
    <row r="262" spans="1:31" hidden="1" x14ac:dyDescent="0.3">
      <c r="A262" t="str">
        <f t="shared" si="24"/>
        <v>538210151611</v>
      </c>
      <c r="B262" s="7">
        <v>5</v>
      </c>
      <c r="C262" s="7" t="str">
        <f t="shared" si="25"/>
        <v>382</v>
      </c>
      <c r="D262" s="7" t="str">
        <f t="shared" si="26"/>
        <v>1</v>
      </c>
      <c r="E262" s="7" t="str">
        <f t="shared" si="27"/>
        <v>0</v>
      </c>
      <c r="F262" s="7">
        <f t="shared" si="28"/>
        <v>15</v>
      </c>
      <c r="G262" s="7">
        <f t="shared" si="29"/>
        <v>16</v>
      </c>
      <c r="H262" s="7">
        <v>11</v>
      </c>
      <c r="I262" t="s">
        <v>1760</v>
      </c>
      <c r="J262" t="s">
        <v>878</v>
      </c>
      <c r="K262" t="s">
        <v>1748</v>
      </c>
      <c r="L262" t="s">
        <v>2086</v>
      </c>
      <c r="M262" t="s">
        <v>2087</v>
      </c>
      <c r="N262" t="s">
        <v>1749</v>
      </c>
      <c r="O262" t="s">
        <v>1722</v>
      </c>
      <c r="P262" t="s">
        <v>2090</v>
      </c>
      <c r="Q262" t="s">
        <v>2089</v>
      </c>
      <c r="R262" t="s">
        <v>1895</v>
      </c>
      <c r="S262" t="s">
        <v>313</v>
      </c>
      <c r="T262">
        <v>4</v>
      </c>
      <c r="U262" t="s">
        <v>1714</v>
      </c>
      <c r="V262" s="17">
        <v>15</v>
      </c>
      <c r="W262" t="s">
        <v>1899</v>
      </c>
      <c r="X262" t="s">
        <v>1900</v>
      </c>
      <c r="Y262" t="s">
        <v>319</v>
      </c>
      <c r="Z262">
        <v>3000</v>
      </c>
      <c r="AA262" t="s">
        <v>1717</v>
      </c>
      <c r="AB262">
        <v>3821</v>
      </c>
      <c r="AC262" t="s">
        <v>1376</v>
      </c>
      <c r="AD262" s="17">
        <v>16</v>
      </c>
      <c r="AE262" t="s">
        <v>1903</v>
      </c>
    </row>
    <row r="263" spans="1:31" hidden="1" x14ac:dyDescent="0.3">
      <c r="A263" t="str">
        <f t="shared" si="24"/>
        <v>538210151711</v>
      </c>
      <c r="B263" s="7">
        <v>5</v>
      </c>
      <c r="C263" s="7" t="str">
        <f t="shared" si="25"/>
        <v>382</v>
      </c>
      <c r="D263" s="7" t="str">
        <f t="shared" si="26"/>
        <v>1</v>
      </c>
      <c r="E263" s="7" t="str">
        <f t="shared" si="27"/>
        <v>0</v>
      </c>
      <c r="F263" s="7">
        <f t="shared" si="28"/>
        <v>15</v>
      </c>
      <c r="G263" s="7">
        <f t="shared" si="29"/>
        <v>17</v>
      </c>
      <c r="H263" s="7">
        <v>11</v>
      </c>
      <c r="I263" t="s">
        <v>1760</v>
      </c>
      <c r="J263" t="s">
        <v>878</v>
      </c>
      <c r="K263" t="s">
        <v>1748</v>
      </c>
      <c r="L263" t="s">
        <v>2086</v>
      </c>
      <c r="M263" t="s">
        <v>2087</v>
      </c>
      <c r="N263" t="s">
        <v>1749</v>
      </c>
      <c r="O263" t="s">
        <v>1722</v>
      </c>
      <c r="P263" t="s">
        <v>2090</v>
      </c>
      <c r="Q263" t="s">
        <v>2089</v>
      </c>
      <c r="R263" t="s">
        <v>1895</v>
      </c>
      <c r="S263" t="s">
        <v>313</v>
      </c>
      <c r="T263">
        <v>4</v>
      </c>
      <c r="U263" t="s">
        <v>1714</v>
      </c>
      <c r="V263" s="17">
        <v>15</v>
      </c>
      <c r="W263" t="s">
        <v>1899</v>
      </c>
      <c r="X263" t="s">
        <v>1900</v>
      </c>
      <c r="Y263" t="s">
        <v>319</v>
      </c>
      <c r="Z263">
        <v>3000</v>
      </c>
      <c r="AA263" t="s">
        <v>1717</v>
      </c>
      <c r="AB263">
        <v>3821</v>
      </c>
      <c r="AC263" t="s">
        <v>1376</v>
      </c>
      <c r="AD263" s="17">
        <v>17</v>
      </c>
      <c r="AE263" t="s">
        <v>1904</v>
      </c>
    </row>
    <row r="264" spans="1:31" hidden="1" x14ac:dyDescent="0.3">
      <c r="A264" t="str">
        <f t="shared" si="24"/>
        <v>538210350011</v>
      </c>
      <c r="B264" s="7">
        <v>5</v>
      </c>
      <c r="C264" s="7" t="str">
        <f t="shared" si="25"/>
        <v>382</v>
      </c>
      <c r="D264" s="7" t="str">
        <f t="shared" si="26"/>
        <v>1</v>
      </c>
      <c r="E264" s="7" t="str">
        <f t="shared" si="27"/>
        <v>0</v>
      </c>
      <c r="F264" s="7">
        <f t="shared" si="28"/>
        <v>35</v>
      </c>
      <c r="G264" s="7" t="str">
        <f t="shared" si="29"/>
        <v>00</v>
      </c>
      <c r="H264" s="7">
        <v>11</v>
      </c>
      <c r="I264" t="s">
        <v>1760</v>
      </c>
      <c r="J264" t="s">
        <v>878</v>
      </c>
      <c r="K264" t="s">
        <v>1748</v>
      </c>
      <c r="L264" t="s">
        <v>2086</v>
      </c>
      <c r="M264" t="s">
        <v>2087</v>
      </c>
      <c r="N264" t="s">
        <v>1749</v>
      </c>
      <c r="O264" t="s">
        <v>1722</v>
      </c>
      <c r="P264" t="s">
        <v>2090</v>
      </c>
      <c r="Q264" t="s">
        <v>2089</v>
      </c>
      <c r="R264" t="s">
        <v>1930</v>
      </c>
      <c r="S264" t="s">
        <v>498</v>
      </c>
      <c r="T264">
        <v>1</v>
      </c>
      <c r="U264" t="s">
        <v>1732</v>
      </c>
      <c r="V264" s="17">
        <v>35</v>
      </c>
      <c r="W264" t="s">
        <v>1937</v>
      </c>
      <c r="X264" t="s">
        <v>1932</v>
      </c>
      <c r="Y264" t="s">
        <v>514</v>
      </c>
      <c r="Z264">
        <v>3000</v>
      </c>
      <c r="AA264" t="s">
        <v>1717</v>
      </c>
      <c r="AB264">
        <v>3821</v>
      </c>
      <c r="AC264" t="s">
        <v>1376</v>
      </c>
      <c r="AD264" s="17" t="s">
        <v>1586</v>
      </c>
      <c r="AE264" t="s">
        <v>1728</v>
      </c>
    </row>
    <row r="265" spans="1:31" hidden="1" x14ac:dyDescent="0.3">
      <c r="A265" t="str">
        <f t="shared" si="24"/>
        <v>538210420011</v>
      </c>
      <c r="B265" s="7">
        <v>5</v>
      </c>
      <c r="C265" s="7" t="str">
        <f t="shared" si="25"/>
        <v>382</v>
      </c>
      <c r="D265" s="7" t="str">
        <f t="shared" si="26"/>
        <v>1</v>
      </c>
      <c r="E265" s="7" t="str">
        <f t="shared" si="27"/>
        <v>0</v>
      </c>
      <c r="F265" s="7">
        <f t="shared" si="28"/>
        <v>42</v>
      </c>
      <c r="G265" s="7" t="str">
        <f t="shared" si="29"/>
        <v>00</v>
      </c>
      <c r="H265" s="7">
        <v>11</v>
      </c>
      <c r="I265" t="s">
        <v>1760</v>
      </c>
      <c r="J265" t="s">
        <v>878</v>
      </c>
      <c r="K265" t="s">
        <v>1748</v>
      </c>
      <c r="L265" t="s">
        <v>2086</v>
      </c>
      <c r="M265" t="s">
        <v>2087</v>
      </c>
      <c r="N265" t="s">
        <v>1749</v>
      </c>
      <c r="O265" t="s">
        <v>1722</v>
      </c>
      <c r="P265" t="s">
        <v>2090</v>
      </c>
      <c r="Q265" t="s">
        <v>2089</v>
      </c>
      <c r="R265" t="s">
        <v>1930</v>
      </c>
      <c r="S265" t="s">
        <v>498</v>
      </c>
      <c r="T265">
        <v>1</v>
      </c>
      <c r="U265" t="s">
        <v>1732</v>
      </c>
      <c r="V265" s="17">
        <v>42</v>
      </c>
      <c r="W265" t="s">
        <v>1938</v>
      </c>
      <c r="X265" t="s">
        <v>1939</v>
      </c>
      <c r="Y265" t="s">
        <v>542</v>
      </c>
      <c r="Z265">
        <v>3000</v>
      </c>
      <c r="AA265" t="s">
        <v>1717</v>
      </c>
      <c r="AB265">
        <v>3821</v>
      </c>
      <c r="AC265" t="s">
        <v>1376</v>
      </c>
      <c r="AD265" s="17" t="s">
        <v>1586</v>
      </c>
      <c r="AE265" t="s">
        <v>1728</v>
      </c>
    </row>
    <row r="266" spans="1:31" hidden="1" x14ac:dyDescent="0.3">
      <c r="A266" t="str">
        <f t="shared" si="24"/>
        <v>538210360011</v>
      </c>
      <c r="B266" s="7">
        <v>5</v>
      </c>
      <c r="C266" s="7" t="str">
        <f t="shared" si="25"/>
        <v>382</v>
      </c>
      <c r="D266" s="7" t="str">
        <f t="shared" si="26"/>
        <v>1</v>
      </c>
      <c r="E266" s="7" t="str">
        <f t="shared" si="27"/>
        <v>0</v>
      </c>
      <c r="F266" s="7">
        <f t="shared" si="28"/>
        <v>36</v>
      </c>
      <c r="G266" s="7" t="str">
        <f t="shared" si="29"/>
        <v>00</v>
      </c>
      <c r="H266" s="7">
        <v>11</v>
      </c>
      <c r="I266" t="s">
        <v>1760</v>
      </c>
      <c r="J266" t="s">
        <v>878</v>
      </c>
      <c r="K266" t="s">
        <v>1748</v>
      </c>
      <c r="L266" t="s">
        <v>2086</v>
      </c>
      <c r="M266" t="s">
        <v>2087</v>
      </c>
      <c r="N266" t="s">
        <v>1749</v>
      </c>
      <c r="O266" t="s">
        <v>1722</v>
      </c>
      <c r="P266" t="s">
        <v>2090</v>
      </c>
      <c r="Q266" t="s">
        <v>2089</v>
      </c>
      <c r="R266" t="s">
        <v>1930</v>
      </c>
      <c r="S266" t="s">
        <v>498</v>
      </c>
      <c r="T266">
        <v>2</v>
      </c>
      <c r="U266" t="s">
        <v>1816</v>
      </c>
      <c r="V266" s="17">
        <v>36</v>
      </c>
      <c r="W266" t="s">
        <v>1941</v>
      </c>
      <c r="X266" t="s">
        <v>1942</v>
      </c>
      <c r="Y266" t="s">
        <v>518</v>
      </c>
      <c r="Z266">
        <v>3000</v>
      </c>
      <c r="AA266" t="s">
        <v>1717</v>
      </c>
      <c r="AB266">
        <v>3821</v>
      </c>
      <c r="AC266" t="s">
        <v>1376</v>
      </c>
      <c r="AD266" s="17" t="s">
        <v>1586</v>
      </c>
      <c r="AE266" t="s">
        <v>1728</v>
      </c>
    </row>
    <row r="267" spans="1:31" hidden="1" x14ac:dyDescent="0.3">
      <c r="A267" t="str">
        <f t="shared" si="24"/>
        <v>538210362911</v>
      </c>
      <c r="B267" s="7">
        <v>5</v>
      </c>
      <c r="C267" s="7" t="str">
        <f t="shared" si="25"/>
        <v>382</v>
      </c>
      <c r="D267" s="7" t="str">
        <f t="shared" si="26"/>
        <v>1</v>
      </c>
      <c r="E267" s="7" t="str">
        <f t="shared" si="27"/>
        <v>0</v>
      </c>
      <c r="F267" s="7">
        <f t="shared" si="28"/>
        <v>36</v>
      </c>
      <c r="G267" s="7">
        <f t="shared" si="29"/>
        <v>29</v>
      </c>
      <c r="H267" s="7">
        <v>11</v>
      </c>
      <c r="I267" t="s">
        <v>1760</v>
      </c>
      <c r="J267" t="s">
        <v>878</v>
      </c>
      <c r="K267" t="s">
        <v>1748</v>
      </c>
      <c r="L267" t="s">
        <v>2086</v>
      </c>
      <c r="M267" t="s">
        <v>2087</v>
      </c>
      <c r="N267" t="s">
        <v>1749</v>
      </c>
      <c r="O267" t="s">
        <v>1722</v>
      </c>
      <c r="P267" t="s">
        <v>2090</v>
      </c>
      <c r="Q267" t="s">
        <v>2089</v>
      </c>
      <c r="R267" t="s">
        <v>1930</v>
      </c>
      <c r="S267" t="s">
        <v>498</v>
      </c>
      <c r="T267">
        <v>2</v>
      </c>
      <c r="U267" t="s">
        <v>1816</v>
      </c>
      <c r="V267" s="17">
        <v>36</v>
      </c>
      <c r="W267" t="s">
        <v>1941</v>
      </c>
      <c r="X267" t="s">
        <v>1942</v>
      </c>
      <c r="Y267" t="s">
        <v>518</v>
      </c>
      <c r="Z267">
        <v>3000</v>
      </c>
      <c r="AA267" t="s">
        <v>1717</v>
      </c>
      <c r="AB267">
        <v>3821</v>
      </c>
      <c r="AC267" t="s">
        <v>1376</v>
      </c>
      <c r="AD267" s="17">
        <v>29</v>
      </c>
      <c r="AE267" t="s">
        <v>1943</v>
      </c>
    </row>
    <row r="268" spans="1:31" hidden="1" x14ac:dyDescent="0.3">
      <c r="A268" t="str">
        <f t="shared" si="24"/>
        <v>538210310011</v>
      </c>
      <c r="B268" s="7">
        <v>5</v>
      </c>
      <c r="C268" s="7" t="str">
        <f t="shared" si="25"/>
        <v>382</v>
      </c>
      <c r="D268" s="7" t="str">
        <f t="shared" si="26"/>
        <v>1</v>
      </c>
      <c r="E268" s="7" t="str">
        <f t="shared" si="27"/>
        <v>0</v>
      </c>
      <c r="F268" s="7">
        <f t="shared" si="28"/>
        <v>31</v>
      </c>
      <c r="G268" s="7" t="str">
        <f t="shared" si="29"/>
        <v>00</v>
      </c>
      <c r="H268" s="7">
        <v>11</v>
      </c>
      <c r="I268" t="s">
        <v>1760</v>
      </c>
      <c r="J268" t="s">
        <v>878</v>
      </c>
      <c r="K268" t="s">
        <v>1748</v>
      </c>
      <c r="L268" t="s">
        <v>2086</v>
      </c>
      <c r="M268" t="s">
        <v>2087</v>
      </c>
      <c r="N268" t="s">
        <v>1749</v>
      </c>
      <c r="O268" t="s">
        <v>1933</v>
      </c>
      <c r="P268" t="s">
        <v>2100</v>
      </c>
      <c r="Q268" t="s">
        <v>2089</v>
      </c>
      <c r="R268" t="s">
        <v>1930</v>
      </c>
      <c r="S268" t="s">
        <v>498</v>
      </c>
      <c r="T268">
        <v>2</v>
      </c>
      <c r="U268" t="s">
        <v>1816</v>
      </c>
      <c r="V268" s="17">
        <v>31</v>
      </c>
      <c r="W268" t="s">
        <v>1935</v>
      </c>
      <c r="X268" t="s">
        <v>1936</v>
      </c>
      <c r="Y268" t="s">
        <v>500</v>
      </c>
      <c r="Z268">
        <v>3000</v>
      </c>
      <c r="AA268" t="s">
        <v>1717</v>
      </c>
      <c r="AB268">
        <v>3821</v>
      </c>
      <c r="AC268" t="s">
        <v>1376</v>
      </c>
      <c r="AD268" s="17" t="s">
        <v>1586</v>
      </c>
      <c r="AE268" t="s">
        <v>1728</v>
      </c>
    </row>
    <row r="269" spans="1:31" hidden="1" x14ac:dyDescent="0.3">
      <c r="A269" t="str">
        <f t="shared" si="24"/>
        <v>538210313011</v>
      </c>
      <c r="B269" s="7">
        <v>5</v>
      </c>
      <c r="C269" s="7" t="str">
        <f t="shared" si="25"/>
        <v>382</v>
      </c>
      <c r="D269" s="7" t="str">
        <f t="shared" si="26"/>
        <v>1</v>
      </c>
      <c r="E269" s="7" t="str">
        <f t="shared" si="27"/>
        <v>0</v>
      </c>
      <c r="F269" s="7">
        <f t="shared" si="28"/>
        <v>31</v>
      </c>
      <c r="G269" s="7">
        <f t="shared" si="29"/>
        <v>30</v>
      </c>
      <c r="H269" s="7">
        <v>11</v>
      </c>
      <c r="I269" t="s">
        <v>1760</v>
      </c>
      <c r="J269" t="s">
        <v>878</v>
      </c>
      <c r="K269" t="s">
        <v>1748</v>
      </c>
      <c r="L269" t="s">
        <v>2086</v>
      </c>
      <c r="M269" t="s">
        <v>2087</v>
      </c>
      <c r="N269" t="s">
        <v>1749</v>
      </c>
      <c r="O269" t="s">
        <v>1933</v>
      </c>
      <c r="P269" t="s">
        <v>2100</v>
      </c>
      <c r="Q269" t="s">
        <v>2089</v>
      </c>
      <c r="R269" t="s">
        <v>1930</v>
      </c>
      <c r="S269" t="s">
        <v>498</v>
      </c>
      <c r="T269">
        <v>2</v>
      </c>
      <c r="U269" t="s">
        <v>1816</v>
      </c>
      <c r="V269" s="17">
        <v>31</v>
      </c>
      <c r="W269" t="s">
        <v>1935</v>
      </c>
      <c r="X269" t="s">
        <v>1936</v>
      </c>
      <c r="Y269" t="s">
        <v>500</v>
      </c>
      <c r="Z269">
        <v>3000</v>
      </c>
      <c r="AA269" t="s">
        <v>1717</v>
      </c>
      <c r="AB269">
        <v>3821</v>
      </c>
      <c r="AC269" t="s">
        <v>1376</v>
      </c>
      <c r="AD269" s="17">
        <v>30</v>
      </c>
      <c r="AE269" t="s">
        <v>1948</v>
      </c>
    </row>
    <row r="270" spans="1:31" hidden="1" x14ac:dyDescent="0.3">
      <c r="A270" t="str">
        <f t="shared" si="24"/>
        <v>538210564511</v>
      </c>
      <c r="B270" s="7">
        <v>5</v>
      </c>
      <c r="C270" s="7" t="str">
        <f t="shared" si="25"/>
        <v>382</v>
      </c>
      <c r="D270" s="7" t="str">
        <f t="shared" si="26"/>
        <v>1</v>
      </c>
      <c r="E270" s="7" t="str">
        <f t="shared" si="27"/>
        <v>0</v>
      </c>
      <c r="F270" s="7">
        <f t="shared" si="28"/>
        <v>56</v>
      </c>
      <c r="G270" s="7">
        <f t="shared" si="29"/>
        <v>45</v>
      </c>
      <c r="H270" s="7">
        <v>11</v>
      </c>
      <c r="I270" t="s">
        <v>1760</v>
      </c>
      <c r="J270" t="s">
        <v>878</v>
      </c>
      <c r="K270" t="s">
        <v>1980</v>
      </c>
      <c r="L270" t="s">
        <v>2091</v>
      </c>
      <c r="M270" t="s">
        <v>2098</v>
      </c>
      <c r="N270" t="s">
        <v>1981</v>
      </c>
      <c r="O270" t="s">
        <v>1722</v>
      </c>
      <c r="P270" t="s">
        <v>2090</v>
      </c>
      <c r="Q270" t="s">
        <v>2089</v>
      </c>
      <c r="R270" t="s">
        <v>1838</v>
      </c>
      <c r="S270" t="s">
        <v>608</v>
      </c>
      <c r="T270">
        <v>5</v>
      </c>
      <c r="U270" t="s">
        <v>1839</v>
      </c>
      <c r="V270" s="17">
        <v>56</v>
      </c>
      <c r="W270" t="s">
        <v>1986</v>
      </c>
      <c r="X270" t="s">
        <v>1983</v>
      </c>
      <c r="Y270" t="s">
        <v>618</v>
      </c>
      <c r="Z270">
        <v>3000</v>
      </c>
      <c r="AA270" t="s">
        <v>1717</v>
      </c>
      <c r="AB270">
        <v>3821</v>
      </c>
      <c r="AC270" t="s">
        <v>1376</v>
      </c>
      <c r="AD270" s="17">
        <v>45</v>
      </c>
      <c r="AE270" t="s">
        <v>1986</v>
      </c>
    </row>
    <row r="271" spans="1:31" hidden="1" x14ac:dyDescent="0.3">
      <c r="A271" t="str">
        <f t="shared" si="24"/>
        <v>538210494911</v>
      </c>
      <c r="B271" s="7">
        <v>5</v>
      </c>
      <c r="C271" s="7" t="str">
        <f t="shared" si="25"/>
        <v>382</v>
      </c>
      <c r="D271" s="7" t="str">
        <f t="shared" si="26"/>
        <v>1</v>
      </c>
      <c r="E271" s="7" t="str">
        <f t="shared" si="27"/>
        <v>0</v>
      </c>
      <c r="F271" s="7">
        <f t="shared" si="28"/>
        <v>49</v>
      </c>
      <c r="G271" s="7">
        <f t="shared" si="29"/>
        <v>49</v>
      </c>
      <c r="H271" s="7">
        <v>11</v>
      </c>
      <c r="I271" t="s">
        <v>1760</v>
      </c>
      <c r="J271" t="s">
        <v>878</v>
      </c>
      <c r="K271" t="s">
        <v>2004</v>
      </c>
      <c r="L271" t="s">
        <v>2093</v>
      </c>
      <c r="M271" t="s">
        <v>2099</v>
      </c>
      <c r="N271" t="s">
        <v>2005</v>
      </c>
      <c r="O271" t="s">
        <v>1722</v>
      </c>
      <c r="P271" t="s">
        <v>2090</v>
      </c>
      <c r="Q271" t="s">
        <v>2089</v>
      </c>
      <c r="R271" t="s">
        <v>1838</v>
      </c>
      <c r="S271" t="s">
        <v>608</v>
      </c>
      <c r="T271">
        <v>5</v>
      </c>
      <c r="U271" t="s">
        <v>1839</v>
      </c>
      <c r="V271" s="17">
        <v>49</v>
      </c>
      <c r="W271" t="s">
        <v>2006</v>
      </c>
      <c r="X271" t="s">
        <v>2007</v>
      </c>
      <c r="Y271" t="s">
        <v>2008</v>
      </c>
      <c r="Z271">
        <v>3000</v>
      </c>
      <c r="AA271" t="s">
        <v>1717</v>
      </c>
      <c r="AB271">
        <v>3821</v>
      </c>
      <c r="AC271" t="s">
        <v>1376</v>
      </c>
      <c r="AD271" s="17">
        <v>49</v>
      </c>
      <c r="AE271" t="s">
        <v>2009</v>
      </c>
    </row>
    <row r="272" spans="1:31" hidden="1" x14ac:dyDescent="0.3">
      <c r="A272" t="str">
        <f t="shared" si="24"/>
        <v>538210495011</v>
      </c>
      <c r="B272" s="7">
        <v>5</v>
      </c>
      <c r="C272" s="7" t="str">
        <f t="shared" si="25"/>
        <v>382</v>
      </c>
      <c r="D272" s="7" t="str">
        <f t="shared" si="26"/>
        <v>1</v>
      </c>
      <c r="E272" s="7" t="str">
        <f t="shared" si="27"/>
        <v>0</v>
      </c>
      <c r="F272" s="7">
        <f t="shared" si="28"/>
        <v>49</v>
      </c>
      <c r="G272" s="7">
        <f t="shared" si="29"/>
        <v>50</v>
      </c>
      <c r="H272" s="7">
        <v>11</v>
      </c>
      <c r="I272" t="s">
        <v>1760</v>
      </c>
      <c r="J272" t="s">
        <v>878</v>
      </c>
      <c r="K272" t="s">
        <v>2004</v>
      </c>
      <c r="L272" t="s">
        <v>2093</v>
      </c>
      <c r="M272" t="s">
        <v>2099</v>
      </c>
      <c r="N272" t="s">
        <v>2005</v>
      </c>
      <c r="O272" t="s">
        <v>1722</v>
      </c>
      <c r="P272" t="s">
        <v>2090</v>
      </c>
      <c r="Q272" t="s">
        <v>2089</v>
      </c>
      <c r="R272" t="s">
        <v>1838</v>
      </c>
      <c r="S272" t="s">
        <v>608</v>
      </c>
      <c r="T272">
        <v>5</v>
      </c>
      <c r="U272" t="s">
        <v>1839</v>
      </c>
      <c r="V272" s="17">
        <v>49</v>
      </c>
      <c r="W272" t="s">
        <v>2006</v>
      </c>
      <c r="X272" t="s">
        <v>2007</v>
      </c>
      <c r="Y272" t="s">
        <v>2008</v>
      </c>
      <c r="Z272">
        <v>3000</v>
      </c>
      <c r="AA272" t="s">
        <v>1717</v>
      </c>
      <c r="AB272">
        <v>3821</v>
      </c>
      <c r="AC272" t="s">
        <v>1376</v>
      </c>
      <c r="AD272" s="17">
        <v>50</v>
      </c>
      <c r="AE272" t="s">
        <v>2010</v>
      </c>
    </row>
    <row r="273" spans="1:31" hidden="1" x14ac:dyDescent="0.3">
      <c r="A273" t="str">
        <f t="shared" si="24"/>
        <v>538210330011</v>
      </c>
      <c r="B273" s="7">
        <v>5</v>
      </c>
      <c r="C273" s="7" t="str">
        <f t="shared" si="25"/>
        <v>382</v>
      </c>
      <c r="D273" s="7" t="str">
        <f t="shared" si="26"/>
        <v>1</v>
      </c>
      <c r="E273" s="7" t="str">
        <f t="shared" si="27"/>
        <v>0</v>
      </c>
      <c r="F273" s="7">
        <f t="shared" si="28"/>
        <v>33</v>
      </c>
      <c r="G273" s="7" t="str">
        <f t="shared" si="29"/>
        <v>00</v>
      </c>
      <c r="H273" s="7">
        <v>11</v>
      </c>
      <c r="I273" t="s">
        <v>1760</v>
      </c>
      <c r="J273" t="s">
        <v>878</v>
      </c>
      <c r="K273" t="s">
        <v>2018</v>
      </c>
      <c r="L273" t="s">
        <v>2093</v>
      </c>
      <c r="M273" t="s">
        <v>2103</v>
      </c>
      <c r="N273" t="s">
        <v>2019</v>
      </c>
      <c r="O273" t="s">
        <v>1722</v>
      </c>
      <c r="P273" t="s">
        <v>2090</v>
      </c>
      <c r="Q273" t="s">
        <v>2089</v>
      </c>
      <c r="R273" t="s">
        <v>1930</v>
      </c>
      <c r="S273" t="s">
        <v>498</v>
      </c>
      <c r="T273">
        <v>2</v>
      </c>
      <c r="U273" t="s">
        <v>1816</v>
      </c>
      <c r="V273" s="17">
        <v>33</v>
      </c>
      <c r="W273" t="s">
        <v>2020</v>
      </c>
      <c r="X273" t="s">
        <v>2021</v>
      </c>
      <c r="Y273" t="s">
        <v>508</v>
      </c>
      <c r="Z273">
        <v>3000</v>
      </c>
      <c r="AA273" t="s">
        <v>1717</v>
      </c>
      <c r="AB273">
        <v>3821</v>
      </c>
      <c r="AC273" t="s">
        <v>1376</v>
      </c>
      <c r="AD273" s="17" t="s">
        <v>1586</v>
      </c>
      <c r="AE273" t="s">
        <v>1728</v>
      </c>
    </row>
    <row r="274" spans="1:31" hidden="1" x14ac:dyDescent="0.3">
      <c r="A274" t="str">
        <f t="shared" si="24"/>
        <v>538410330011</v>
      </c>
      <c r="B274" s="7">
        <v>5</v>
      </c>
      <c r="C274" s="7" t="str">
        <f t="shared" si="25"/>
        <v>384</v>
      </c>
      <c r="D274" s="7" t="str">
        <f t="shared" si="26"/>
        <v>1</v>
      </c>
      <c r="E274" s="7" t="str">
        <f t="shared" si="27"/>
        <v>0</v>
      </c>
      <c r="F274" s="7">
        <f t="shared" si="28"/>
        <v>33</v>
      </c>
      <c r="G274" s="7" t="str">
        <f t="shared" si="29"/>
        <v>00</v>
      </c>
      <c r="H274" s="7">
        <v>11</v>
      </c>
      <c r="I274" t="s">
        <v>1760</v>
      </c>
      <c r="J274" t="s">
        <v>878</v>
      </c>
      <c r="K274" t="s">
        <v>2018</v>
      </c>
      <c r="L274" t="s">
        <v>2093</v>
      </c>
      <c r="M274" t="s">
        <v>2103</v>
      </c>
      <c r="N274" t="s">
        <v>2019</v>
      </c>
      <c r="O274" t="s">
        <v>1722</v>
      </c>
      <c r="P274" t="s">
        <v>2090</v>
      </c>
      <c r="Q274" t="s">
        <v>2089</v>
      </c>
      <c r="R274" t="s">
        <v>1930</v>
      </c>
      <c r="S274" t="s">
        <v>498</v>
      </c>
      <c r="T274">
        <v>2</v>
      </c>
      <c r="U274" t="s">
        <v>1816</v>
      </c>
      <c r="V274" s="17">
        <v>33</v>
      </c>
      <c r="W274" t="s">
        <v>2020</v>
      </c>
      <c r="X274" t="s">
        <v>2021</v>
      </c>
      <c r="Y274" t="s">
        <v>508</v>
      </c>
      <c r="Z274">
        <v>3000</v>
      </c>
      <c r="AA274" t="s">
        <v>1717</v>
      </c>
      <c r="AB274">
        <v>3841</v>
      </c>
      <c r="AC274" t="s">
        <v>1380</v>
      </c>
      <c r="AD274" s="17" t="s">
        <v>1586</v>
      </c>
      <c r="AE274" t="s">
        <v>1728</v>
      </c>
    </row>
    <row r="275" spans="1:31" hidden="1" x14ac:dyDescent="0.3">
      <c r="A275" t="str">
        <f t="shared" si="24"/>
        <v>539110120011</v>
      </c>
      <c r="B275" s="7">
        <v>5</v>
      </c>
      <c r="C275" s="7" t="str">
        <f t="shared" si="25"/>
        <v>391</v>
      </c>
      <c r="D275" s="7" t="str">
        <f t="shared" si="26"/>
        <v>1</v>
      </c>
      <c r="E275" s="7" t="str">
        <f t="shared" si="27"/>
        <v>0</v>
      </c>
      <c r="F275" s="7">
        <f t="shared" si="28"/>
        <v>12</v>
      </c>
      <c r="G275" s="7" t="str">
        <f t="shared" si="29"/>
        <v>00</v>
      </c>
      <c r="H275" s="7">
        <v>11</v>
      </c>
      <c r="I275" t="s">
        <v>1760</v>
      </c>
      <c r="J275" t="s">
        <v>878</v>
      </c>
      <c r="K275" t="s">
        <v>1748</v>
      </c>
      <c r="L275" t="s">
        <v>2086</v>
      </c>
      <c r="M275" t="s">
        <v>2087</v>
      </c>
      <c r="N275" t="s">
        <v>1749</v>
      </c>
      <c r="O275" t="s">
        <v>1974</v>
      </c>
      <c r="P275" t="s">
        <v>2088</v>
      </c>
      <c r="Q275" t="s">
        <v>2089</v>
      </c>
      <c r="R275" t="s">
        <v>1755</v>
      </c>
      <c r="S275" t="s">
        <v>154</v>
      </c>
      <c r="T275">
        <v>4</v>
      </c>
      <c r="U275" t="s">
        <v>1714</v>
      </c>
      <c r="V275" s="17">
        <v>12</v>
      </c>
      <c r="W275" t="s">
        <v>1977</v>
      </c>
      <c r="X275" t="s">
        <v>1976</v>
      </c>
      <c r="Y275" t="s">
        <v>237</v>
      </c>
      <c r="Z275">
        <v>3000</v>
      </c>
      <c r="AA275" t="s">
        <v>1717</v>
      </c>
      <c r="AB275">
        <v>3911</v>
      </c>
      <c r="AC275" t="s">
        <v>1386</v>
      </c>
      <c r="AD275" s="17" t="s">
        <v>1586</v>
      </c>
      <c r="AE275" t="s">
        <v>1728</v>
      </c>
    </row>
    <row r="276" spans="1:31" hidden="1" x14ac:dyDescent="0.3">
      <c r="A276" t="str">
        <f t="shared" si="24"/>
        <v>539212086725</v>
      </c>
      <c r="B276" s="7">
        <v>5</v>
      </c>
      <c r="C276" s="7" t="str">
        <f t="shared" si="25"/>
        <v>392</v>
      </c>
      <c r="D276" s="7" t="str">
        <f t="shared" si="26"/>
        <v>1</v>
      </c>
      <c r="E276" s="7" t="str">
        <f t="shared" si="27"/>
        <v>2</v>
      </c>
      <c r="F276" s="7" t="str">
        <f t="shared" si="28"/>
        <v>08</v>
      </c>
      <c r="G276" s="7" t="str">
        <f t="shared" si="29"/>
        <v>67</v>
      </c>
      <c r="H276" s="7">
        <v>25</v>
      </c>
      <c r="I276" t="s">
        <v>2056</v>
      </c>
      <c r="J276" t="s">
        <v>2057</v>
      </c>
      <c r="K276" t="s">
        <v>1748</v>
      </c>
      <c r="L276" t="s">
        <v>2086</v>
      </c>
      <c r="M276" t="s">
        <v>2087</v>
      </c>
      <c r="N276" t="s">
        <v>1749</v>
      </c>
      <c r="O276" t="s">
        <v>1722</v>
      </c>
      <c r="P276" t="s">
        <v>2090</v>
      </c>
      <c r="Q276" t="s">
        <v>2089</v>
      </c>
      <c r="R276" t="s">
        <v>1750</v>
      </c>
      <c r="S276" t="s">
        <v>61</v>
      </c>
      <c r="T276">
        <v>4</v>
      </c>
      <c r="U276" t="s">
        <v>1714</v>
      </c>
      <c r="V276" s="17" t="s">
        <v>1591</v>
      </c>
      <c r="W276" t="s">
        <v>1751</v>
      </c>
      <c r="X276" t="s">
        <v>1752</v>
      </c>
      <c r="Y276" t="s">
        <v>137</v>
      </c>
      <c r="Z276">
        <v>3000</v>
      </c>
      <c r="AA276" t="s">
        <v>1717</v>
      </c>
      <c r="AB276">
        <v>3921</v>
      </c>
      <c r="AC276" t="s">
        <v>2058</v>
      </c>
      <c r="AD276" s="17" t="s">
        <v>1601</v>
      </c>
      <c r="AE276" t="s">
        <v>1728</v>
      </c>
    </row>
    <row r="277" spans="1:31" hidden="1" x14ac:dyDescent="0.3">
      <c r="A277" t="str">
        <f t="shared" si="24"/>
        <v>539211086926</v>
      </c>
      <c r="B277" s="7">
        <v>5</v>
      </c>
      <c r="C277" s="7" t="str">
        <f t="shared" si="25"/>
        <v>392</v>
      </c>
      <c r="D277" s="7" t="str">
        <f t="shared" si="26"/>
        <v>1</v>
      </c>
      <c r="E277" s="7" t="str">
        <f t="shared" si="27"/>
        <v>1</v>
      </c>
      <c r="F277" s="7" t="str">
        <f t="shared" si="28"/>
        <v>08</v>
      </c>
      <c r="G277" s="7" t="str">
        <f t="shared" si="29"/>
        <v>69</v>
      </c>
      <c r="H277" s="7">
        <v>26</v>
      </c>
      <c r="I277" t="s">
        <v>2059</v>
      </c>
      <c r="J277" t="s">
        <v>2060</v>
      </c>
      <c r="K277" t="s">
        <v>1748</v>
      </c>
      <c r="L277" t="s">
        <v>2086</v>
      </c>
      <c r="M277" t="s">
        <v>2087</v>
      </c>
      <c r="N277" t="s">
        <v>1749</v>
      </c>
      <c r="O277" t="s">
        <v>1722</v>
      </c>
      <c r="P277" t="s">
        <v>2090</v>
      </c>
      <c r="Q277" t="s">
        <v>2089</v>
      </c>
      <c r="R277" t="s">
        <v>1750</v>
      </c>
      <c r="S277" t="s">
        <v>61</v>
      </c>
      <c r="T277">
        <v>4</v>
      </c>
      <c r="U277" t="s">
        <v>1714</v>
      </c>
      <c r="V277" s="17" t="s">
        <v>1591</v>
      </c>
      <c r="W277" t="s">
        <v>1751</v>
      </c>
      <c r="X277" t="s">
        <v>1752</v>
      </c>
      <c r="Y277" t="s">
        <v>137</v>
      </c>
      <c r="Z277">
        <v>3000</v>
      </c>
      <c r="AA277" t="s">
        <v>1717</v>
      </c>
      <c r="AB277">
        <v>3921</v>
      </c>
      <c r="AC277" t="s">
        <v>2058</v>
      </c>
      <c r="AD277" s="17" t="s">
        <v>1600</v>
      </c>
      <c r="AE277" t="s">
        <v>1728</v>
      </c>
    </row>
    <row r="278" spans="1:31" hidden="1" x14ac:dyDescent="0.3">
      <c r="A278" t="str">
        <f t="shared" si="24"/>
        <v>539211086825</v>
      </c>
      <c r="B278" s="7">
        <v>5</v>
      </c>
      <c r="C278" s="7" t="str">
        <f t="shared" si="25"/>
        <v>392</v>
      </c>
      <c r="D278" s="7" t="str">
        <f t="shared" si="26"/>
        <v>1</v>
      </c>
      <c r="E278" s="7" t="str">
        <f t="shared" si="27"/>
        <v>1</v>
      </c>
      <c r="F278" s="7" t="str">
        <f t="shared" si="28"/>
        <v>08</v>
      </c>
      <c r="G278" s="7" t="str">
        <f t="shared" si="29"/>
        <v>68</v>
      </c>
      <c r="H278" s="7">
        <v>25</v>
      </c>
      <c r="I278" t="s">
        <v>2061</v>
      </c>
      <c r="J278" t="s">
        <v>2062</v>
      </c>
      <c r="K278" t="s">
        <v>1748</v>
      </c>
      <c r="L278" t="s">
        <v>2086</v>
      </c>
      <c r="M278" t="s">
        <v>2087</v>
      </c>
      <c r="N278" t="s">
        <v>1749</v>
      </c>
      <c r="O278" t="s">
        <v>1722</v>
      </c>
      <c r="P278" t="s">
        <v>2090</v>
      </c>
      <c r="Q278" t="s">
        <v>2089</v>
      </c>
      <c r="R278" t="s">
        <v>1750</v>
      </c>
      <c r="S278" t="s">
        <v>61</v>
      </c>
      <c r="T278">
        <v>4</v>
      </c>
      <c r="U278" t="s">
        <v>1714</v>
      </c>
      <c r="V278" s="17" t="s">
        <v>1591</v>
      </c>
      <c r="W278" t="s">
        <v>1751</v>
      </c>
      <c r="X278" t="s">
        <v>1752</v>
      </c>
      <c r="Y278" t="s">
        <v>137</v>
      </c>
      <c r="Z278">
        <v>3000</v>
      </c>
      <c r="AA278" t="s">
        <v>1717</v>
      </c>
      <c r="AB278">
        <v>3921</v>
      </c>
      <c r="AC278" t="s">
        <v>2058</v>
      </c>
      <c r="AD278" s="17" t="s">
        <v>1599</v>
      </c>
      <c r="AE278" t="s">
        <v>1728</v>
      </c>
    </row>
    <row r="279" spans="1:31" hidden="1" x14ac:dyDescent="0.3">
      <c r="A279" t="str">
        <f t="shared" si="24"/>
        <v>539220090011</v>
      </c>
      <c r="B279" s="7">
        <v>5</v>
      </c>
      <c r="C279" s="7" t="str">
        <f t="shared" si="25"/>
        <v>392</v>
      </c>
      <c r="D279" s="7" t="str">
        <f t="shared" si="26"/>
        <v>2</v>
      </c>
      <c r="E279" s="7" t="str">
        <f t="shared" si="27"/>
        <v>0</v>
      </c>
      <c r="F279" s="7" t="str">
        <f t="shared" si="28"/>
        <v>09</v>
      </c>
      <c r="G279" s="7" t="str">
        <f t="shared" si="29"/>
        <v>00</v>
      </c>
      <c r="H279" s="7">
        <v>11</v>
      </c>
      <c r="I279" t="s">
        <v>1760</v>
      </c>
      <c r="J279" t="s">
        <v>878</v>
      </c>
      <c r="K279" t="s">
        <v>1748</v>
      </c>
      <c r="L279" t="s">
        <v>2086</v>
      </c>
      <c r="M279" t="s">
        <v>2087</v>
      </c>
      <c r="N279" t="s">
        <v>1749</v>
      </c>
      <c r="O279" t="s">
        <v>1722</v>
      </c>
      <c r="P279" t="s">
        <v>2090</v>
      </c>
      <c r="Q279" t="s">
        <v>2089</v>
      </c>
      <c r="R279" t="s">
        <v>1755</v>
      </c>
      <c r="S279" t="s">
        <v>154</v>
      </c>
      <c r="T279">
        <v>4</v>
      </c>
      <c r="U279" t="s">
        <v>1714</v>
      </c>
      <c r="V279" s="17" t="s">
        <v>1592</v>
      </c>
      <c r="W279" t="s">
        <v>1758</v>
      </c>
      <c r="X279" t="s">
        <v>1757</v>
      </c>
      <c r="Y279" t="s">
        <v>156</v>
      </c>
      <c r="Z279">
        <v>3000</v>
      </c>
      <c r="AA279" t="s">
        <v>1717</v>
      </c>
      <c r="AB279">
        <v>3922</v>
      </c>
      <c r="AC279" t="s">
        <v>1390</v>
      </c>
      <c r="AD279" s="17" t="s">
        <v>1586</v>
      </c>
      <c r="AE279" t="s">
        <v>1728</v>
      </c>
    </row>
    <row r="280" spans="1:31" hidden="1" x14ac:dyDescent="0.3">
      <c r="A280" t="str">
        <f t="shared" si="24"/>
        <v>539220433411</v>
      </c>
      <c r="B280" s="7">
        <v>5</v>
      </c>
      <c r="C280" s="7" t="str">
        <f t="shared" si="25"/>
        <v>392</v>
      </c>
      <c r="D280" s="7" t="str">
        <f t="shared" si="26"/>
        <v>2</v>
      </c>
      <c r="E280" s="7" t="str">
        <f t="shared" si="27"/>
        <v>0</v>
      </c>
      <c r="F280" s="7">
        <f t="shared" si="28"/>
        <v>43</v>
      </c>
      <c r="G280" s="7">
        <f t="shared" si="29"/>
        <v>34</v>
      </c>
      <c r="H280" s="7">
        <v>11</v>
      </c>
      <c r="I280" t="s">
        <v>1760</v>
      </c>
      <c r="J280" t="s">
        <v>878</v>
      </c>
      <c r="K280" t="s">
        <v>1770</v>
      </c>
      <c r="L280" t="s">
        <v>2093</v>
      </c>
      <c r="M280" t="s">
        <v>2099</v>
      </c>
      <c r="N280" t="s">
        <v>1771</v>
      </c>
      <c r="O280" t="s">
        <v>1722</v>
      </c>
      <c r="P280" t="s">
        <v>2090</v>
      </c>
      <c r="Q280" t="s">
        <v>2089</v>
      </c>
      <c r="R280" t="s">
        <v>1764</v>
      </c>
      <c r="S280" t="s">
        <v>547</v>
      </c>
      <c r="T280">
        <v>6</v>
      </c>
      <c r="U280" t="s">
        <v>1744</v>
      </c>
      <c r="V280" s="17">
        <v>43</v>
      </c>
      <c r="W280" t="s">
        <v>1772</v>
      </c>
      <c r="X280" t="s">
        <v>1773</v>
      </c>
      <c r="Y280" t="s">
        <v>1774</v>
      </c>
      <c r="Z280">
        <v>3000</v>
      </c>
      <c r="AA280" t="s">
        <v>1717</v>
      </c>
      <c r="AB280">
        <v>3922</v>
      </c>
      <c r="AC280" t="s">
        <v>1390</v>
      </c>
      <c r="AD280" s="17">
        <v>34</v>
      </c>
      <c r="AE280" t="s">
        <v>2003</v>
      </c>
    </row>
    <row r="281" spans="1:31" hidden="1" x14ac:dyDescent="0.3">
      <c r="A281" t="str">
        <f t="shared" si="24"/>
        <v>539410210011</v>
      </c>
      <c r="B281" s="7">
        <v>5</v>
      </c>
      <c r="C281" s="7" t="str">
        <f t="shared" si="25"/>
        <v>394</v>
      </c>
      <c r="D281" s="7" t="str">
        <f t="shared" si="26"/>
        <v>1</v>
      </c>
      <c r="E281" s="7" t="str">
        <f t="shared" si="27"/>
        <v>0</v>
      </c>
      <c r="F281" s="7">
        <f t="shared" si="28"/>
        <v>21</v>
      </c>
      <c r="G281" s="7" t="str">
        <f t="shared" si="29"/>
        <v>00</v>
      </c>
      <c r="H281" s="7">
        <v>11</v>
      </c>
      <c r="I281" t="s">
        <v>1760</v>
      </c>
      <c r="J281" t="s">
        <v>878</v>
      </c>
      <c r="K281" t="s">
        <v>1729</v>
      </c>
      <c r="L281" t="s">
        <v>2086</v>
      </c>
      <c r="M281" t="s">
        <v>2096</v>
      </c>
      <c r="N281" t="s">
        <v>1730</v>
      </c>
      <c r="O281" t="s">
        <v>1722</v>
      </c>
      <c r="P281" t="s">
        <v>2090</v>
      </c>
      <c r="Q281" t="s">
        <v>2089</v>
      </c>
      <c r="R281" t="s">
        <v>1731</v>
      </c>
      <c r="S281" t="s">
        <v>364</v>
      </c>
      <c r="T281">
        <v>1</v>
      </c>
      <c r="U281" t="s">
        <v>1732</v>
      </c>
      <c r="V281" s="17">
        <v>21</v>
      </c>
      <c r="W281" t="s">
        <v>1738</v>
      </c>
      <c r="X281" t="s">
        <v>1734</v>
      </c>
      <c r="Y281" t="s">
        <v>366</v>
      </c>
      <c r="Z281">
        <v>3000</v>
      </c>
      <c r="AA281" t="s">
        <v>1717</v>
      </c>
      <c r="AB281">
        <v>3941</v>
      </c>
      <c r="AC281" t="s">
        <v>1394</v>
      </c>
      <c r="AD281" s="17" t="s">
        <v>1586</v>
      </c>
      <c r="AE281" t="s">
        <v>1728</v>
      </c>
    </row>
    <row r="282" spans="1:31" hidden="1" x14ac:dyDescent="0.3">
      <c r="A282" t="str">
        <f t="shared" si="24"/>
        <v>539410050011</v>
      </c>
      <c r="B282" s="7">
        <v>5</v>
      </c>
      <c r="C282" s="7" t="str">
        <f t="shared" si="25"/>
        <v>394</v>
      </c>
      <c r="D282" s="7" t="str">
        <f t="shared" si="26"/>
        <v>1</v>
      </c>
      <c r="E282" s="7" t="str">
        <f t="shared" si="27"/>
        <v>0</v>
      </c>
      <c r="F282" s="7" t="str">
        <f t="shared" si="28"/>
        <v>05</v>
      </c>
      <c r="G282" s="7" t="str">
        <f t="shared" si="29"/>
        <v>00</v>
      </c>
      <c r="H282" s="7">
        <v>11</v>
      </c>
      <c r="I282" t="s">
        <v>1760</v>
      </c>
      <c r="J282" t="s">
        <v>878</v>
      </c>
      <c r="K282" t="s">
        <v>1748</v>
      </c>
      <c r="L282" t="s">
        <v>2086</v>
      </c>
      <c r="M282" t="s">
        <v>2087</v>
      </c>
      <c r="N282" t="s">
        <v>1749</v>
      </c>
      <c r="O282" t="s">
        <v>1722</v>
      </c>
      <c r="P282" t="s">
        <v>2090</v>
      </c>
      <c r="Q282" t="s">
        <v>2089</v>
      </c>
      <c r="R282" t="s">
        <v>1750</v>
      </c>
      <c r="S282" t="s">
        <v>61</v>
      </c>
      <c r="T282">
        <v>4</v>
      </c>
      <c r="U282" t="s">
        <v>1714</v>
      </c>
      <c r="V282" s="17" t="s">
        <v>1588</v>
      </c>
      <c r="W282" t="s">
        <v>1869</v>
      </c>
      <c r="X282" t="s">
        <v>1870</v>
      </c>
      <c r="Y282" t="s">
        <v>62</v>
      </c>
      <c r="Z282">
        <v>3000</v>
      </c>
      <c r="AA282" t="s">
        <v>1717</v>
      </c>
      <c r="AB282">
        <v>3941</v>
      </c>
      <c r="AC282" t="s">
        <v>1394</v>
      </c>
      <c r="AD282" s="17" t="s">
        <v>1586</v>
      </c>
      <c r="AE282" t="s">
        <v>1728</v>
      </c>
    </row>
    <row r="283" spans="1:31" hidden="1" x14ac:dyDescent="0.3">
      <c r="A283" t="str">
        <f t="shared" si="24"/>
        <v>539410060011</v>
      </c>
      <c r="B283" s="7">
        <v>5</v>
      </c>
      <c r="C283" s="7" t="str">
        <f t="shared" si="25"/>
        <v>394</v>
      </c>
      <c r="D283" s="7" t="str">
        <f t="shared" si="26"/>
        <v>1</v>
      </c>
      <c r="E283" s="7" t="str">
        <f t="shared" si="27"/>
        <v>0</v>
      </c>
      <c r="F283" s="7" t="str">
        <f t="shared" si="28"/>
        <v>06</v>
      </c>
      <c r="G283" s="7" t="str">
        <f t="shared" si="29"/>
        <v>00</v>
      </c>
      <c r="H283" s="7">
        <v>11</v>
      </c>
      <c r="I283" t="s">
        <v>1760</v>
      </c>
      <c r="J283" t="s">
        <v>878</v>
      </c>
      <c r="K283" t="s">
        <v>1748</v>
      </c>
      <c r="L283" t="s">
        <v>2086</v>
      </c>
      <c r="M283" t="s">
        <v>2087</v>
      </c>
      <c r="N283" t="s">
        <v>1749</v>
      </c>
      <c r="O283" t="s">
        <v>1722</v>
      </c>
      <c r="P283" t="s">
        <v>2090</v>
      </c>
      <c r="Q283" t="s">
        <v>2089</v>
      </c>
      <c r="R283" t="s">
        <v>1750</v>
      </c>
      <c r="S283" t="s">
        <v>61</v>
      </c>
      <c r="T283">
        <v>4</v>
      </c>
      <c r="U283" t="s">
        <v>1714</v>
      </c>
      <c r="V283" s="17" t="s">
        <v>1589</v>
      </c>
      <c r="W283" t="s">
        <v>1871</v>
      </c>
      <c r="X283" t="s">
        <v>1872</v>
      </c>
      <c r="Y283" t="s">
        <v>1873</v>
      </c>
      <c r="Z283">
        <v>3000</v>
      </c>
      <c r="AA283" t="s">
        <v>1717</v>
      </c>
      <c r="AB283">
        <v>3941</v>
      </c>
      <c r="AC283" t="s">
        <v>1394</v>
      </c>
      <c r="AD283" s="17" t="s">
        <v>1586</v>
      </c>
      <c r="AE283" t="s">
        <v>1728</v>
      </c>
    </row>
    <row r="284" spans="1:31" hidden="1" x14ac:dyDescent="0.3">
      <c r="A284" t="str">
        <f t="shared" si="24"/>
        <v>539410120011</v>
      </c>
      <c r="B284" s="7">
        <v>5</v>
      </c>
      <c r="C284" s="7" t="str">
        <f t="shared" si="25"/>
        <v>394</v>
      </c>
      <c r="D284" s="7" t="str">
        <f t="shared" si="26"/>
        <v>1</v>
      </c>
      <c r="E284" s="7" t="str">
        <f t="shared" si="27"/>
        <v>0</v>
      </c>
      <c r="F284" s="7">
        <f t="shared" si="28"/>
        <v>12</v>
      </c>
      <c r="G284" s="7" t="str">
        <f t="shared" si="29"/>
        <v>00</v>
      </c>
      <c r="H284" s="7">
        <v>11</v>
      </c>
      <c r="I284" t="s">
        <v>1760</v>
      </c>
      <c r="J284" t="s">
        <v>878</v>
      </c>
      <c r="K284" t="s">
        <v>1748</v>
      </c>
      <c r="L284" t="s">
        <v>2086</v>
      </c>
      <c r="M284" t="s">
        <v>2087</v>
      </c>
      <c r="N284" t="s">
        <v>1749</v>
      </c>
      <c r="O284" t="s">
        <v>1974</v>
      </c>
      <c r="P284" t="s">
        <v>2088</v>
      </c>
      <c r="Q284" t="s">
        <v>2089</v>
      </c>
      <c r="R284" t="s">
        <v>1755</v>
      </c>
      <c r="S284" t="s">
        <v>154</v>
      </c>
      <c r="T284">
        <v>4</v>
      </c>
      <c r="U284" t="s">
        <v>1714</v>
      </c>
      <c r="V284" s="17">
        <v>12</v>
      </c>
      <c r="W284" t="s">
        <v>1977</v>
      </c>
      <c r="X284" t="s">
        <v>1976</v>
      </c>
      <c r="Y284" t="s">
        <v>237</v>
      </c>
      <c r="Z284">
        <v>3000</v>
      </c>
      <c r="AA284" t="s">
        <v>1717</v>
      </c>
      <c r="AB284">
        <v>3941</v>
      </c>
      <c r="AC284" t="s">
        <v>1394</v>
      </c>
      <c r="AD284" s="17" t="s">
        <v>1586</v>
      </c>
      <c r="AE284" t="s">
        <v>1728</v>
      </c>
    </row>
    <row r="285" spans="1:31" hidden="1" x14ac:dyDescent="0.3">
      <c r="A285" t="str">
        <f t="shared" si="24"/>
        <v>539420050011</v>
      </c>
      <c r="B285" s="7">
        <v>5</v>
      </c>
      <c r="C285" s="7" t="str">
        <f t="shared" si="25"/>
        <v>394</v>
      </c>
      <c r="D285" s="7" t="str">
        <f t="shared" si="26"/>
        <v>2</v>
      </c>
      <c r="E285" s="7" t="str">
        <f t="shared" si="27"/>
        <v>0</v>
      </c>
      <c r="F285" s="7" t="str">
        <f t="shared" si="28"/>
        <v>05</v>
      </c>
      <c r="G285" s="7" t="str">
        <f t="shared" si="29"/>
        <v>00</v>
      </c>
      <c r="H285" s="7">
        <v>11</v>
      </c>
      <c r="I285" t="s">
        <v>1760</v>
      </c>
      <c r="J285" t="s">
        <v>878</v>
      </c>
      <c r="K285" t="s">
        <v>1748</v>
      </c>
      <c r="L285" t="s">
        <v>2086</v>
      </c>
      <c r="M285" t="s">
        <v>2087</v>
      </c>
      <c r="N285" t="s">
        <v>1749</v>
      </c>
      <c r="O285" t="s">
        <v>1722</v>
      </c>
      <c r="P285" t="s">
        <v>2090</v>
      </c>
      <c r="Q285" t="s">
        <v>2089</v>
      </c>
      <c r="R285" t="s">
        <v>1750</v>
      </c>
      <c r="S285" t="s">
        <v>61</v>
      </c>
      <c r="T285">
        <v>4</v>
      </c>
      <c r="U285" t="s">
        <v>1714</v>
      </c>
      <c r="V285" s="17" t="s">
        <v>1588</v>
      </c>
      <c r="W285" t="s">
        <v>1869</v>
      </c>
      <c r="X285" t="s">
        <v>1870</v>
      </c>
      <c r="Y285" t="s">
        <v>62</v>
      </c>
      <c r="Z285">
        <v>3000</v>
      </c>
      <c r="AA285" t="s">
        <v>1717</v>
      </c>
      <c r="AB285">
        <v>3942</v>
      </c>
      <c r="AC285" t="s">
        <v>1396</v>
      </c>
      <c r="AD285" s="17" t="s">
        <v>1586</v>
      </c>
      <c r="AE285" t="s">
        <v>1728</v>
      </c>
    </row>
    <row r="286" spans="1:31" hidden="1" x14ac:dyDescent="0.3">
      <c r="A286" t="str">
        <f t="shared" si="24"/>
        <v>539610060011</v>
      </c>
      <c r="B286" s="7">
        <v>5</v>
      </c>
      <c r="C286" s="7" t="str">
        <f t="shared" si="25"/>
        <v>396</v>
      </c>
      <c r="D286" s="7" t="str">
        <f t="shared" si="26"/>
        <v>1</v>
      </c>
      <c r="E286" s="7" t="str">
        <f t="shared" si="27"/>
        <v>0</v>
      </c>
      <c r="F286" s="7" t="str">
        <f t="shared" si="28"/>
        <v>06</v>
      </c>
      <c r="G286" s="7" t="str">
        <f t="shared" si="29"/>
        <v>00</v>
      </c>
      <c r="H286" s="7">
        <v>11</v>
      </c>
      <c r="I286" t="s">
        <v>1760</v>
      </c>
      <c r="J286" t="s">
        <v>878</v>
      </c>
      <c r="K286" t="s">
        <v>1748</v>
      </c>
      <c r="L286" t="s">
        <v>2086</v>
      </c>
      <c r="M286" t="s">
        <v>2087</v>
      </c>
      <c r="N286" t="s">
        <v>1749</v>
      </c>
      <c r="O286" t="s">
        <v>1722</v>
      </c>
      <c r="P286" t="s">
        <v>2090</v>
      </c>
      <c r="Q286" t="s">
        <v>2089</v>
      </c>
      <c r="R286" t="s">
        <v>1750</v>
      </c>
      <c r="S286" t="s">
        <v>61</v>
      </c>
      <c r="T286">
        <v>4</v>
      </c>
      <c r="U286" t="s">
        <v>1714</v>
      </c>
      <c r="V286" s="17" t="s">
        <v>1589</v>
      </c>
      <c r="W286" t="s">
        <v>1871</v>
      </c>
      <c r="X286" t="s">
        <v>1872</v>
      </c>
      <c r="Y286" t="s">
        <v>1873</v>
      </c>
      <c r="Z286">
        <v>3000</v>
      </c>
      <c r="AA286" t="s">
        <v>1717</v>
      </c>
      <c r="AB286">
        <v>3961</v>
      </c>
      <c r="AC286" t="s">
        <v>1400</v>
      </c>
      <c r="AD286" s="17" t="s">
        <v>1586</v>
      </c>
      <c r="AE286" t="s">
        <v>1728</v>
      </c>
    </row>
    <row r="287" spans="1:31" hidden="1" x14ac:dyDescent="0.3">
      <c r="A287" t="str">
        <f t="shared" si="24"/>
        <v>539620210011</v>
      </c>
      <c r="B287" s="7">
        <v>5</v>
      </c>
      <c r="C287" s="7" t="str">
        <f t="shared" si="25"/>
        <v>396</v>
      </c>
      <c r="D287" s="7" t="str">
        <f t="shared" si="26"/>
        <v>2</v>
      </c>
      <c r="E287" s="7" t="str">
        <f t="shared" si="27"/>
        <v>0</v>
      </c>
      <c r="F287" s="7">
        <f t="shared" si="28"/>
        <v>21</v>
      </c>
      <c r="G287" s="7" t="str">
        <f t="shared" si="29"/>
        <v>00</v>
      </c>
      <c r="H287" s="7">
        <v>11</v>
      </c>
      <c r="I287" t="s">
        <v>1760</v>
      </c>
      <c r="J287" t="s">
        <v>878</v>
      </c>
      <c r="K287" t="s">
        <v>1729</v>
      </c>
      <c r="L287" t="s">
        <v>2086</v>
      </c>
      <c r="M287" t="s">
        <v>2096</v>
      </c>
      <c r="N287" t="s">
        <v>1730</v>
      </c>
      <c r="O287" t="s">
        <v>1722</v>
      </c>
      <c r="P287" t="s">
        <v>2090</v>
      </c>
      <c r="Q287" t="s">
        <v>2089</v>
      </c>
      <c r="R287" t="s">
        <v>1731</v>
      </c>
      <c r="S287" t="s">
        <v>364</v>
      </c>
      <c r="T287">
        <v>1</v>
      </c>
      <c r="U287" t="s">
        <v>1732</v>
      </c>
      <c r="V287" s="17">
        <v>21</v>
      </c>
      <c r="W287" t="s">
        <v>1738</v>
      </c>
      <c r="X287" t="s">
        <v>1734</v>
      </c>
      <c r="Y287" t="s">
        <v>366</v>
      </c>
      <c r="Z287">
        <v>3000</v>
      </c>
      <c r="AA287" t="s">
        <v>1717</v>
      </c>
      <c r="AB287">
        <v>3962</v>
      </c>
      <c r="AC287" t="s">
        <v>1402</v>
      </c>
      <c r="AD287" s="17" t="s">
        <v>1586</v>
      </c>
      <c r="AE287" t="s">
        <v>1728</v>
      </c>
    </row>
    <row r="288" spans="1:31" hidden="1" x14ac:dyDescent="0.3">
      <c r="A288" t="str">
        <f t="shared" si="24"/>
        <v>539620090011</v>
      </c>
      <c r="B288" s="7">
        <v>5</v>
      </c>
      <c r="C288" s="7" t="str">
        <f t="shared" si="25"/>
        <v>396</v>
      </c>
      <c r="D288" s="7" t="str">
        <f t="shared" si="26"/>
        <v>2</v>
      </c>
      <c r="E288" s="7" t="str">
        <f t="shared" si="27"/>
        <v>0</v>
      </c>
      <c r="F288" s="7" t="str">
        <f t="shared" si="28"/>
        <v>09</v>
      </c>
      <c r="G288" s="7" t="str">
        <f t="shared" si="29"/>
        <v>00</v>
      </c>
      <c r="H288" s="7">
        <v>11</v>
      </c>
      <c r="I288" t="s">
        <v>1760</v>
      </c>
      <c r="J288" t="s">
        <v>878</v>
      </c>
      <c r="K288" t="s">
        <v>1748</v>
      </c>
      <c r="L288" t="s">
        <v>2086</v>
      </c>
      <c r="M288" t="s">
        <v>2087</v>
      </c>
      <c r="N288" t="s">
        <v>1749</v>
      </c>
      <c r="O288" t="s">
        <v>1722</v>
      </c>
      <c r="P288" t="s">
        <v>2090</v>
      </c>
      <c r="Q288" t="s">
        <v>2089</v>
      </c>
      <c r="R288" t="s">
        <v>1755</v>
      </c>
      <c r="S288" t="s">
        <v>154</v>
      </c>
      <c r="T288">
        <v>4</v>
      </c>
      <c r="U288" t="s">
        <v>1714</v>
      </c>
      <c r="V288" s="17" t="s">
        <v>1592</v>
      </c>
      <c r="W288" t="s">
        <v>1758</v>
      </c>
      <c r="X288" t="s">
        <v>1757</v>
      </c>
      <c r="Y288" t="s">
        <v>156</v>
      </c>
      <c r="Z288">
        <v>3000</v>
      </c>
      <c r="AA288" t="s">
        <v>1717</v>
      </c>
      <c r="AB288">
        <v>3962</v>
      </c>
      <c r="AC288" t="s">
        <v>1402</v>
      </c>
      <c r="AD288" s="17" t="s">
        <v>1586</v>
      </c>
      <c r="AE288" t="s">
        <v>1728</v>
      </c>
    </row>
    <row r="289" spans="1:31" hidden="1" x14ac:dyDescent="0.3">
      <c r="A289" t="str">
        <f t="shared" si="24"/>
        <v>542110630011</v>
      </c>
      <c r="B289" s="7">
        <v>5</v>
      </c>
      <c r="C289" s="7" t="str">
        <f t="shared" si="25"/>
        <v>421</v>
      </c>
      <c r="D289" s="7" t="str">
        <f t="shared" si="26"/>
        <v>1</v>
      </c>
      <c r="E289" s="7" t="str">
        <f t="shared" si="27"/>
        <v>0</v>
      </c>
      <c r="F289" s="7">
        <f t="shared" si="28"/>
        <v>63</v>
      </c>
      <c r="G289" s="7" t="str">
        <f t="shared" si="29"/>
        <v>00</v>
      </c>
      <c r="H289" s="7">
        <v>11</v>
      </c>
      <c r="I289" t="s">
        <v>1760</v>
      </c>
      <c r="J289" t="s">
        <v>878</v>
      </c>
      <c r="K289" t="s">
        <v>1836</v>
      </c>
      <c r="L289" t="s">
        <v>2091</v>
      </c>
      <c r="M289" t="s">
        <v>2097</v>
      </c>
      <c r="N289" t="s">
        <v>1837</v>
      </c>
      <c r="O289" t="s">
        <v>1722</v>
      </c>
      <c r="P289" t="s">
        <v>2090</v>
      </c>
      <c r="Q289" t="s">
        <v>2089</v>
      </c>
      <c r="R289" t="s">
        <v>1838</v>
      </c>
      <c r="S289" t="s">
        <v>608</v>
      </c>
      <c r="T289">
        <v>5</v>
      </c>
      <c r="U289" t="s">
        <v>1839</v>
      </c>
      <c r="V289" s="17">
        <v>63</v>
      </c>
      <c r="W289" t="s">
        <v>1843</v>
      </c>
      <c r="X289" t="s">
        <v>1841</v>
      </c>
      <c r="Y289" t="s">
        <v>650</v>
      </c>
      <c r="Z289">
        <v>4000</v>
      </c>
      <c r="AA289" t="s">
        <v>1844</v>
      </c>
      <c r="AB289">
        <v>4211</v>
      </c>
      <c r="AC289" t="s">
        <v>1410</v>
      </c>
      <c r="AD289" s="17" t="s">
        <v>1586</v>
      </c>
      <c r="AE289" t="s">
        <v>1728</v>
      </c>
    </row>
    <row r="290" spans="1:31" hidden="1" x14ac:dyDescent="0.3">
      <c r="A290" t="str">
        <f t="shared" si="24"/>
        <v>542110080011</v>
      </c>
      <c r="B290" s="7">
        <v>5</v>
      </c>
      <c r="C290" s="7" t="str">
        <f t="shared" si="25"/>
        <v>421</v>
      </c>
      <c r="D290" s="7" t="str">
        <f t="shared" si="26"/>
        <v>1</v>
      </c>
      <c r="E290" s="7" t="str">
        <f t="shared" si="27"/>
        <v>0</v>
      </c>
      <c r="F290" s="7" t="str">
        <f t="shared" si="28"/>
        <v>08</v>
      </c>
      <c r="G290" s="7" t="str">
        <f t="shared" si="29"/>
        <v>00</v>
      </c>
      <c r="H290" s="7">
        <v>11</v>
      </c>
      <c r="I290" t="s">
        <v>1760</v>
      </c>
      <c r="J290" t="s">
        <v>878</v>
      </c>
      <c r="K290" t="s">
        <v>1748</v>
      </c>
      <c r="L290" t="s">
        <v>2086</v>
      </c>
      <c r="M290" t="s">
        <v>2087</v>
      </c>
      <c r="N290" t="s">
        <v>1749</v>
      </c>
      <c r="O290" t="s">
        <v>1722</v>
      </c>
      <c r="P290" t="s">
        <v>2090</v>
      </c>
      <c r="Q290" t="s">
        <v>2089</v>
      </c>
      <c r="R290" t="s">
        <v>1750</v>
      </c>
      <c r="S290" t="s">
        <v>61</v>
      </c>
      <c r="T290">
        <v>4</v>
      </c>
      <c r="U290" t="s">
        <v>1714</v>
      </c>
      <c r="V290" s="17" t="s">
        <v>1591</v>
      </c>
      <c r="W290" t="s">
        <v>1751</v>
      </c>
      <c r="X290" t="s">
        <v>1752</v>
      </c>
      <c r="Y290" t="s">
        <v>137</v>
      </c>
      <c r="Z290">
        <v>4000</v>
      </c>
      <c r="AA290" t="s">
        <v>1844</v>
      </c>
      <c r="AB290">
        <v>4211</v>
      </c>
      <c r="AC290" t="s">
        <v>1410</v>
      </c>
      <c r="AD290" s="17" t="s">
        <v>1586</v>
      </c>
      <c r="AE290" t="s">
        <v>1728</v>
      </c>
    </row>
    <row r="291" spans="1:31" hidden="1" x14ac:dyDescent="0.3">
      <c r="A291" t="str">
        <f t="shared" si="24"/>
        <v>542110680011</v>
      </c>
      <c r="B291" s="7">
        <v>5</v>
      </c>
      <c r="C291" s="7" t="str">
        <f t="shared" si="25"/>
        <v>421</v>
      </c>
      <c r="D291" s="7" t="str">
        <f t="shared" si="26"/>
        <v>1</v>
      </c>
      <c r="E291" s="7" t="str">
        <f t="shared" si="27"/>
        <v>0</v>
      </c>
      <c r="F291" s="7">
        <f t="shared" si="28"/>
        <v>68</v>
      </c>
      <c r="G291" s="7" t="str">
        <f t="shared" si="29"/>
        <v>00</v>
      </c>
      <c r="H291" s="7">
        <v>11</v>
      </c>
      <c r="I291" t="s">
        <v>1760</v>
      </c>
      <c r="J291" t="s">
        <v>878</v>
      </c>
      <c r="K291" t="s">
        <v>2022</v>
      </c>
      <c r="L291" t="s">
        <v>2093</v>
      </c>
      <c r="M291" t="s">
        <v>2103</v>
      </c>
      <c r="N291" t="s">
        <v>2023</v>
      </c>
      <c r="O291" t="s">
        <v>1722</v>
      </c>
      <c r="P291" t="s">
        <v>2090</v>
      </c>
      <c r="Q291" t="s">
        <v>2089</v>
      </c>
      <c r="R291" t="s">
        <v>2024</v>
      </c>
      <c r="S291" t="s">
        <v>717</v>
      </c>
      <c r="T291">
        <v>2</v>
      </c>
      <c r="U291" t="s">
        <v>1816</v>
      </c>
      <c r="V291" s="17">
        <v>68</v>
      </c>
      <c r="W291" t="s">
        <v>2025</v>
      </c>
      <c r="X291" t="s">
        <v>2026</v>
      </c>
      <c r="Y291" t="s">
        <v>719</v>
      </c>
      <c r="Z291">
        <v>4000</v>
      </c>
      <c r="AA291" t="s">
        <v>1844</v>
      </c>
      <c r="AB291">
        <v>4211</v>
      </c>
      <c r="AC291" t="s">
        <v>1410</v>
      </c>
      <c r="AD291" s="17" t="s">
        <v>1586</v>
      </c>
      <c r="AE291" t="s">
        <v>1728</v>
      </c>
    </row>
    <row r="292" spans="1:31" hidden="1" x14ac:dyDescent="0.3">
      <c r="A292" t="str">
        <f t="shared" si="24"/>
        <v>544110610011</v>
      </c>
      <c r="B292" s="7">
        <v>5</v>
      </c>
      <c r="C292" s="7" t="str">
        <f t="shared" si="25"/>
        <v>441</v>
      </c>
      <c r="D292" s="7" t="str">
        <f t="shared" si="26"/>
        <v>1</v>
      </c>
      <c r="E292" s="7" t="str">
        <f t="shared" si="27"/>
        <v>0</v>
      </c>
      <c r="F292" s="7">
        <f t="shared" si="28"/>
        <v>61</v>
      </c>
      <c r="G292" s="7" t="str">
        <f t="shared" si="29"/>
        <v>00</v>
      </c>
      <c r="H292" s="7">
        <v>11</v>
      </c>
      <c r="I292" s="2" t="s">
        <v>1760</v>
      </c>
      <c r="J292" s="2" t="s">
        <v>878</v>
      </c>
      <c r="K292" s="2" t="s">
        <v>2004</v>
      </c>
      <c r="L292" t="s">
        <v>2093</v>
      </c>
      <c r="M292" t="s">
        <v>2099</v>
      </c>
      <c r="N292" s="2" t="s">
        <v>2005</v>
      </c>
      <c r="O292" s="2" t="s">
        <v>1722</v>
      </c>
      <c r="P292" t="s">
        <v>2090</v>
      </c>
      <c r="Q292" t="s">
        <v>2089</v>
      </c>
      <c r="R292" s="2" t="s">
        <v>1838</v>
      </c>
      <c r="S292" s="2" t="s">
        <v>608</v>
      </c>
      <c r="T292" s="2">
        <v>5</v>
      </c>
      <c r="U292" s="2" t="s">
        <v>1839</v>
      </c>
      <c r="V292" s="31">
        <v>61</v>
      </c>
      <c r="W292" s="2" t="s">
        <v>2014</v>
      </c>
      <c r="X292" s="2" t="s">
        <v>2012</v>
      </c>
      <c r="Y292" s="2" t="s">
        <v>640</v>
      </c>
      <c r="Z292" s="2">
        <v>4000</v>
      </c>
      <c r="AA292" s="2" t="s">
        <v>1844</v>
      </c>
      <c r="AB292" s="2">
        <v>4411</v>
      </c>
      <c r="AC292" s="2" t="s">
        <v>1430</v>
      </c>
      <c r="AD292" s="17" t="s">
        <v>1586</v>
      </c>
      <c r="AE292" s="2" t="s">
        <v>1728</v>
      </c>
    </row>
    <row r="293" spans="1:31" hidden="1" x14ac:dyDescent="0.3">
      <c r="A293" t="str">
        <f t="shared" si="24"/>
        <v>542110690011</v>
      </c>
      <c r="B293" s="7">
        <v>5</v>
      </c>
      <c r="C293" s="7" t="str">
        <f t="shared" si="25"/>
        <v>421</v>
      </c>
      <c r="D293" s="7" t="str">
        <f t="shared" si="26"/>
        <v>1</v>
      </c>
      <c r="E293" s="7" t="str">
        <f t="shared" si="27"/>
        <v>0</v>
      </c>
      <c r="F293" s="7">
        <f t="shared" si="28"/>
        <v>69</v>
      </c>
      <c r="G293" s="7" t="str">
        <f t="shared" si="29"/>
        <v>00</v>
      </c>
      <c r="H293" s="7">
        <v>11</v>
      </c>
      <c r="I293" t="s">
        <v>1760</v>
      </c>
      <c r="J293" t="s">
        <v>878</v>
      </c>
      <c r="K293" t="s">
        <v>2022</v>
      </c>
      <c r="L293" t="s">
        <v>2093</v>
      </c>
      <c r="M293" t="s">
        <v>2103</v>
      </c>
      <c r="N293" t="s">
        <v>2023</v>
      </c>
      <c r="O293" t="s">
        <v>1722</v>
      </c>
      <c r="P293" t="s">
        <v>2090</v>
      </c>
      <c r="Q293" t="s">
        <v>2089</v>
      </c>
      <c r="R293" t="s">
        <v>2027</v>
      </c>
      <c r="S293" t="s">
        <v>2028</v>
      </c>
      <c r="T293">
        <v>1</v>
      </c>
      <c r="U293" t="s">
        <v>1732</v>
      </c>
      <c r="V293" s="17">
        <v>69</v>
      </c>
      <c r="W293" t="s">
        <v>2029</v>
      </c>
      <c r="X293" t="s">
        <v>2030</v>
      </c>
      <c r="Y293" t="s">
        <v>2028</v>
      </c>
      <c r="Z293">
        <v>4000</v>
      </c>
      <c r="AA293" t="s">
        <v>1844</v>
      </c>
      <c r="AB293">
        <v>4211</v>
      </c>
      <c r="AC293" t="s">
        <v>1410</v>
      </c>
      <c r="AD293" s="17" t="s">
        <v>1586</v>
      </c>
      <c r="AE293" t="s">
        <v>1728</v>
      </c>
    </row>
    <row r="294" spans="1:31" hidden="1" x14ac:dyDescent="0.3">
      <c r="A294" t="str">
        <f t="shared" si="24"/>
        <v>542110670011</v>
      </c>
      <c r="B294" s="7">
        <v>5</v>
      </c>
      <c r="C294" s="7" t="str">
        <f t="shared" si="25"/>
        <v>421</v>
      </c>
      <c r="D294" s="7" t="str">
        <f t="shared" si="26"/>
        <v>1</v>
      </c>
      <c r="E294" s="7" t="str">
        <f t="shared" si="27"/>
        <v>0</v>
      </c>
      <c r="F294" s="7">
        <f t="shared" si="28"/>
        <v>67</v>
      </c>
      <c r="G294" s="7" t="str">
        <f t="shared" si="29"/>
        <v>00</v>
      </c>
      <c r="H294" s="7">
        <v>11</v>
      </c>
      <c r="I294" t="s">
        <v>1760</v>
      </c>
      <c r="J294" t="s">
        <v>878</v>
      </c>
      <c r="K294" t="s">
        <v>2031</v>
      </c>
      <c r="L294" t="s">
        <v>2093</v>
      </c>
      <c r="M294" t="s">
        <v>2106</v>
      </c>
      <c r="N294" t="s">
        <v>2032</v>
      </c>
      <c r="O294" t="s">
        <v>1722</v>
      </c>
      <c r="P294" t="s">
        <v>2090</v>
      </c>
      <c r="Q294" t="s">
        <v>2089</v>
      </c>
      <c r="R294" t="s">
        <v>2033</v>
      </c>
      <c r="S294" t="s">
        <v>713</v>
      </c>
      <c r="T294">
        <v>2</v>
      </c>
      <c r="U294" t="s">
        <v>1816</v>
      </c>
      <c r="V294" s="17">
        <v>67</v>
      </c>
      <c r="W294" t="s">
        <v>2034</v>
      </c>
      <c r="X294" t="s">
        <v>2035</v>
      </c>
      <c r="Y294" t="s">
        <v>715</v>
      </c>
      <c r="Z294">
        <v>4000</v>
      </c>
      <c r="AA294" t="s">
        <v>1844</v>
      </c>
      <c r="AB294">
        <v>4211</v>
      </c>
      <c r="AC294" t="s">
        <v>1410</v>
      </c>
      <c r="AD294" s="17" t="s">
        <v>1586</v>
      </c>
      <c r="AE294" t="s">
        <v>1728</v>
      </c>
    </row>
    <row r="295" spans="1:31" hidden="1" x14ac:dyDescent="0.3">
      <c r="A295" t="str">
        <f t="shared" si="24"/>
        <v>542110700011</v>
      </c>
      <c r="B295" s="7">
        <v>5</v>
      </c>
      <c r="C295" s="7" t="str">
        <f t="shared" si="25"/>
        <v>421</v>
      </c>
      <c r="D295" s="7" t="str">
        <f t="shared" si="26"/>
        <v>1</v>
      </c>
      <c r="E295" s="7" t="str">
        <f t="shared" si="27"/>
        <v>0</v>
      </c>
      <c r="F295" s="7">
        <f t="shared" si="28"/>
        <v>70</v>
      </c>
      <c r="G295" s="7" t="str">
        <f t="shared" si="29"/>
        <v>00</v>
      </c>
      <c r="H295" s="7">
        <v>11</v>
      </c>
      <c r="I295" t="s">
        <v>1760</v>
      </c>
      <c r="J295" t="s">
        <v>878</v>
      </c>
      <c r="K295" t="s">
        <v>2031</v>
      </c>
      <c r="L295" t="s">
        <v>2093</v>
      </c>
      <c r="M295" t="s">
        <v>2106</v>
      </c>
      <c r="N295" t="s">
        <v>2032</v>
      </c>
      <c r="O295" t="s">
        <v>1722</v>
      </c>
      <c r="P295" t="s">
        <v>2090</v>
      </c>
      <c r="Q295" t="s">
        <v>2089</v>
      </c>
      <c r="R295" t="s">
        <v>2036</v>
      </c>
      <c r="S295" t="s">
        <v>725</v>
      </c>
      <c r="T295">
        <v>1</v>
      </c>
      <c r="U295" t="s">
        <v>1732</v>
      </c>
      <c r="V295" s="17">
        <v>70</v>
      </c>
      <c r="W295" t="s">
        <v>2037</v>
      </c>
      <c r="X295" t="s">
        <v>2038</v>
      </c>
      <c r="Y295" t="s">
        <v>727</v>
      </c>
      <c r="Z295">
        <v>4000</v>
      </c>
      <c r="AA295" t="s">
        <v>1844</v>
      </c>
      <c r="AB295">
        <v>4211</v>
      </c>
      <c r="AC295" t="s">
        <v>1410</v>
      </c>
      <c r="AD295" s="17" t="s">
        <v>1586</v>
      </c>
      <c r="AE295" t="s">
        <v>1728</v>
      </c>
    </row>
    <row r="296" spans="1:31" hidden="1" x14ac:dyDescent="0.3">
      <c r="A296" t="str">
        <f t="shared" si="24"/>
        <v>542110710011</v>
      </c>
      <c r="B296" s="7">
        <v>5</v>
      </c>
      <c r="C296" s="7" t="str">
        <f t="shared" si="25"/>
        <v>421</v>
      </c>
      <c r="D296" s="7" t="str">
        <f t="shared" si="26"/>
        <v>1</v>
      </c>
      <c r="E296" s="7" t="str">
        <f t="shared" si="27"/>
        <v>0</v>
      </c>
      <c r="F296" s="7">
        <f t="shared" si="28"/>
        <v>71</v>
      </c>
      <c r="G296" s="7" t="str">
        <f t="shared" si="29"/>
        <v>00</v>
      </c>
      <c r="H296" s="7">
        <v>11</v>
      </c>
      <c r="I296" t="s">
        <v>1760</v>
      </c>
      <c r="J296" t="s">
        <v>878</v>
      </c>
      <c r="K296" t="s">
        <v>2039</v>
      </c>
      <c r="L296" t="s">
        <v>2093</v>
      </c>
      <c r="M296" t="s">
        <v>2106</v>
      </c>
      <c r="N296" t="s">
        <v>2040</v>
      </c>
      <c r="O296" t="s">
        <v>1722</v>
      </c>
      <c r="P296" t="s">
        <v>2090</v>
      </c>
      <c r="Q296" t="s">
        <v>2089</v>
      </c>
      <c r="R296" t="s">
        <v>2041</v>
      </c>
      <c r="S296" t="s">
        <v>729</v>
      </c>
      <c r="T296">
        <v>1</v>
      </c>
      <c r="U296" t="s">
        <v>1732</v>
      </c>
      <c r="V296" s="17">
        <v>71</v>
      </c>
      <c r="W296" t="s">
        <v>2042</v>
      </c>
      <c r="X296" t="s">
        <v>2043</v>
      </c>
      <c r="Y296" t="s">
        <v>731</v>
      </c>
      <c r="Z296">
        <v>4000</v>
      </c>
      <c r="AA296" t="s">
        <v>1844</v>
      </c>
      <c r="AB296">
        <v>4211</v>
      </c>
      <c r="AC296" t="s">
        <v>1410</v>
      </c>
      <c r="AD296" s="17" t="s">
        <v>1586</v>
      </c>
      <c r="AE296" t="s">
        <v>1728</v>
      </c>
    </row>
    <row r="297" spans="1:31" hidden="1" x14ac:dyDescent="0.3">
      <c r="A297" t="str">
        <f t="shared" si="24"/>
        <v>542511080016</v>
      </c>
      <c r="B297" s="7">
        <v>5</v>
      </c>
      <c r="C297" s="7" t="str">
        <f t="shared" si="25"/>
        <v>425</v>
      </c>
      <c r="D297" s="7" t="str">
        <f t="shared" si="26"/>
        <v>1</v>
      </c>
      <c r="E297" s="7" t="str">
        <f t="shared" si="27"/>
        <v>1</v>
      </c>
      <c r="F297" s="7" t="str">
        <f t="shared" si="28"/>
        <v>08</v>
      </c>
      <c r="G297" s="7" t="str">
        <f t="shared" si="29"/>
        <v>00</v>
      </c>
      <c r="H297" s="7">
        <v>16</v>
      </c>
      <c r="I297" t="s">
        <v>2044</v>
      </c>
      <c r="J297" t="s">
        <v>2045</v>
      </c>
      <c r="K297" t="s">
        <v>1748</v>
      </c>
      <c r="L297" t="s">
        <v>2086</v>
      </c>
      <c r="M297" t="s">
        <v>2087</v>
      </c>
      <c r="N297" t="s">
        <v>1749</v>
      </c>
      <c r="O297" t="s">
        <v>1722</v>
      </c>
      <c r="P297" t="s">
        <v>2090</v>
      </c>
      <c r="Q297" t="s">
        <v>2089</v>
      </c>
      <c r="R297" t="s">
        <v>1750</v>
      </c>
      <c r="S297" t="s">
        <v>61</v>
      </c>
      <c r="T297">
        <v>4</v>
      </c>
      <c r="U297" t="s">
        <v>1714</v>
      </c>
      <c r="V297" s="17" t="s">
        <v>1591</v>
      </c>
      <c r="W297" t="s">
        <v>1751</v>
      </c>
      <c r="X297" t="s">
        <v>1752</v>
      </c>
      <c r="Y297" t="s">
        <v>137</v>
      </c>
      <c r="Z297">
        <v>4000</v>
      </c>
      <c r="AA297" t="s">
        <v>1844</v>
      </c>
      <c r="AB297">
        <v>4251</v>
      </c>
      <c r="AC297" t="s">
        <v>1414</v>
      </c>
      <c r="AD297" s="17" t="s">
        <v>1586</v>
      </c>
      <c r="AE297" t="s">
        <v>1728</v>
      </c>
    </row>
    <row r="298" spans="1:31" hidden="1" x14ac:dyDescent="0.3">
      <c r="A298" t="str">
        <f t="shared" si="24"/>
        <v>543110505311</v>
      </c>
      <c r="B298" s="7">
        <v>5</v>
      </c>
      <c r="C298" s="7" t="str">
        <f t="shared" si="25"/>
        <v>431</v>
      </c>
      <c r="D298" s="7" t="str">
        <f t="shared" si="26"/>
        <v>1</v>
      </c>
      <c r="E298" s="7" t="str">
        <f t="shared" si="27"/>
        <v>0</v>
      </c>
      <c r="F298" s="7">
        <f t="shared" si="28"/>
        <v>50</v>
      </c>
      <c r="G298" s="7">
        <f t="shared" si="29"/>
        <v>53</v>
      </c>
      <c r="H298" s="7">
        <v>11</v>
      </c>
      <c r="I298" t="s">
        <v>1760</v>
      </c>
      <c r="J298" t="s">
        <v>878</v>
      </c>
      <c r="K298" t="s">
        <v>1980</v>
      </c>
      <c r="L298" t="s">
        <v>2091</v>
      </c>
      <c r="M298" t="s">
        <v>2098</v>
      </c>
      <c r="N298" t="s">
        <v>1981</v>
      </c>
      <c r="O298" t="s">
        <v>1933</v>
      </c>
      <c r="P298" t="s">
        <v>2100</v>
      </c>
      <c r="Q298" t="s">
        <v>2089</v>
      </c>
      <c r="R298" t="s">
        <v>1838</v>
      </c>
      <c r="S298" t="s">
        <v>608</v>
      </c>
      <c r="T298">
        <v>5</v>
      </c>
      <c r="U298" t="s">
        <v>1839</v>
      </c>
      <c r="V298" s="17">
        <v>50</v>
      </c>
      <c r="W298" t="s">
        <v>1989</v>
      </c>
      <c r="X298" t="s">
        <v>1983</v>
      </c>
      <c r="Y298" t="s">
        <v>618</v>
      </c>
      <c r="Z298">
        <v>4000</v>
      </c>
      <c r="AA298" t="s">
        <v>1844</v>
      </c>
      <c r="AB298">
        <v>4311</v>
      </c>
      <c r="AC298" t="s">
        <v>1990</v>
      </c>
      <c r="AD298" s="17">
        <v>53</v>
      </c>
      <c r="AE298" t="s">
        <v>1989</v>
      </c>
    </row>
    <row r="299" spans="1:31" hidden="1" x14ac:dyDescent="0.3">
      <c r="A299" t="str">
        <f t="shared" si="24"/>
        <v>543110513811</v>
      </c>
      <c r="B299" s="7">
        <v>5</v>
      </c>
      <c r="C299" s="7" t="str">
        <f t="shared" si="25"/>
        <v>431</v>
      </c>
      <c r="D299" s="7" t="str">
        <f t="shared" si="26"/>
        <v>1</v>
      </c>
      <c r="E299" s="7" t="str">
        <f t="shared" si="27"/>
        <v>0</v>
      </c>
      <c r="F299" s="7">
        <f t="shared" si="28"/>
        <v>51</v>
      </c>
      <c r="G299" s="7">
        <f t="shared" si="29"/>
        <v>38</v>
      </c>
      <c r="H299" s="7">
        <v>11</v>
      </c>
      <c r="I299" t="s">
        <v>1760</v>
      </c>
      <c r="J299" t="s">
        <v>878</v>
      </c>
      <c r="K299" t="s">
        <v>1980</v>
      </c>
      <c r="L299" t="s">
        <v>2091</v>
      </c>
      <c r="M299" t="s">
        <v>2098</v>
      </c>
      <c r="N299" t="s">
        <v>1981</v>
      </c>
      <c r="O299" t="s">
        <v>1933</v>
      </c>
      <c r="P299" t="s">
        <v>2100</v>
      </c>
      <c r="Q299" t="s">
        <v>2089</v>
      </c>
      <c r="R299" t="s">
        <v>1838</v>
      </c>
      <c r="S299" t="s">
        <v>608</v>
      </c>
      <c r="T299">
        <v>5</v>
      </c>
      <c r="U299" t="s">
        <v>1839</v>
      </c>
      <c r="V299" s="17">
        <v>51</v>
      </c>
      <c r="W299" t="s">
        <v>1991</v>
      </c>
      <c r="X299" t="s">
        <v>1983</v>
      </c>
      <c r="Y299" t="s">
        <v>618</v>
      </c>
      <c r="Z299">
        <v>4000</v>
      </c>
      <c r="AA299" t="s">
        <v>1844</v>
      </c>
      <c r="AB299">
        <v>4311</v>
      </c>
      <c r="AC299" t="s">
        <v>1990</v>
      </c>
      <c r="AD299" s="17">
        <v>38</v>
      </c>
      <c r="AE299" t="s">
        <v>1992</v>
      </c>
    </row>
    <row r="300" spans="1:31" hidden="1" x14ac:dyDescent="0.3">
      <c r="A300" t="str">
        <f t="shared" si="24"/>
        <v>543110523911</v>
      </c>
      <c r="B300" s="7">
        <v>5</v>
      </c>
      <c r="C300" s="7" t="str">
        <f t="shared" si="25"/>
        <v>431</v>
      </c>
      <c r="D300" s="7" t="str">
        <f t="shared" si="26"/>
        <v>1</v>
      </c>
      <c r="E300" s="7" t="str">
        <f t="shared" si="27"/>
        <v>0</v>
      </c>
      <c r="F300" s="7">
        <f t="shared" si="28"/>
        <v>52</v>
      </c>
      <c r="G300" s="7">
        <f t="shared" si="29"/>
        <v>39</v>
      </c>
      <c r="H300" s="7">
        <v>11</v>
      </c>
      <c r="I300" t="s">
        <v>1760</v>
      </c>
      <c r="J300" t="s">
        <v>878</v>
      </c>
      <c r="K300" t="s">
        <v>1980</v>
      </c>
      <c r="L300" t="s">
        <v>2091</v>
      </c>
      <c r="M300" t="s">
        <v>2098</v>
      </c>
      <c r="N300" t="s">
        <v>1981</v>
      </c>
      <c r="O300" t="s">
        <v>1933</v>
      </c>
      <c r="P300" t="s">
        <v>2100</v>
      </c>
      <c r="Q300" t="s">
        <v>2089</v>
      </c>
      <c r="R300" t="s">
        <v>1838</v>
      </c>
      <c r="S300" t="s">
        <v>608</v>
      </c>
      <c r="T300">
        <v>5</v>
      </c>
      <c r="U300" t="s">
        <v>1839</v>
      </c>
      <c r="V300" s="17">
        <v>52</v>
      </c>
      <c r="W300" t="s">
        <v>1993</v>
      </c>
      <c r="X300" t="s">
        <v>1983</v>
      </c>
      <c r="Y300" t="s">
        <v>618</v>
      </c>
      <c r="Z300">
        <v>4000</v>
      </c>
      <c r="AA300" t="s">
        <v>1844</v>
      </c>
      <c r="AB300">
        <v>4311</v>
      </c>
      <c r="AC300" t="s">
        <v>1990</v>
      </c>
      <c r="AD300" s="17">
        <v>39</v>
      </c>
      <c r="AE300" t="s">
        <v>1994</v>
      </c>
    </row>
    <row r="301" spans="1:31" hidden="1" x14ac:dyDescent="0.3">
      <c r="A301" t="str">
        <f t="shared" si="24"/>
        <v>543110585111</v>
      </c>
      <c r="B301" s="7">
        <v>5</v>
      </c>
      <c r="C301" s="7" t="str">
        <f t="shared" si="25"/>
        <v>431</v>
      </c>
      <c r="D301" s="7" t="str">
        <f t="shared" si="26"/>
        <v>1</v>
      </c>
      <c r="E301" s="7" t="str">
        <f t="shared" si="27"/>
        <v>0</v>
      </c>
      <c r="F301" s="7">
        <f t="shared" si="28"/>
        <v>58</v>
      </c>
      <c r="G301" s="7">
        <f t="shared" si="29"/>
        <v>51</v>
      </c>
      <c r="H301" s="7">
        <v>11</v>
      </c>
      <c r="I301" t="s">
        <v>1760</v>
      </c>
      <c r="J301" t="s">
        <v>878</v>
      </c>
      <c r="K301" t="s">
        <v>1980</v>
      </c>
      <c r="L301" t="s">
        <v>2091</v>
      </c>
      <c r="M301" t="s">
        <v>2098</v>
      </c>
      <c r="N301" t="s">
        <v>1981</v>
      </c>
      <c r="O301" t="s">
        <v>1933</v>
      </c>
      <c r="P301" t="s">
        <v>2100</v>
      </c>
      <c r="Q301" t="s">
        <v>2089</v>
      </c>
      <c r="R301" t="s">
        <v>1838</v>
      </c>
      <c r="S301" t="s">
        <v>608</v>
      </c>
      <c r="T301">
        <v>5</v>
      </c>
      <c r="U301" t="s">
        <v>1839</v>
      </c>
      <c r="V301" s="17">
        <v>58</v>
      </c>
      <c r="W301" t="s">
        <v>1996</v>
      </c>
      <c r="X301" t="s">
        <v>1983</v>
      </c>
      <c r="Y301" t="s">
        <v>618</v>
      </c>
      <c r="Z301">
        <v>4000</v>
      </c>
      <c r="AA301" t="s">
        <v>1844</v>
      </c>
      <c r="AB301">
        <v>4311</v>
      </c>
      <c r="AC301" t="s">
        <v>1990</v>
      </c>
      <c r="AD301" s="17">
        <v>51</v>
      </c>
      <c r="AE301" t="s">
        <v>1997</v>
      </c>
    </row>
    <row r="302" spans="1:31" hidden="1" x14ac:dyDescent="0.3">
      <c r="A302" t="str">
        <f t="shared" si="24"/>
        <v>543910604211</v>
      </c>
      <c r="B302" s="7">
        <v>5</v>
      </c>
      <c r="C302" s="7" t="str">
        <f t="shared" si="25"/>
        <v>439</v>
      </c>
      <c r="D302" s="7" t="str">
        <f t="shared" si="26"/>
        <v>1</v>
      </c>
      <c r="E302" s="7" t="str">
        <f t="shared" si="27"/>
        <v>0</v>
      </c>
      <c r="F302" s="7">
        <f t="shared" si="28"/>
        <v>60</v>
      </c>
      <c r="G302" s="7">
        <f t="shared" si="29"/>
        <v>42</v>
      </c>
      <c r="H302" s="7">
        <v>11</v>
      </c>
      <c r="I302" t="s">
        <v>1760</v>
      </c>
      <c r="J302" t="s">
        <v>878</v>
      </c>
      <c r="K302" t="s">
        <v>2004</v>
      </c>
      <c r="L302" t="s">
        <v>2093</v>
      </c>
      <c r="M302" t="s">
        <v>2099</v>
      </c>
      <c r="N302" t="s">
        <v>2005</v>
      </c>
      <c r="O302" t="s">
        <v>1722</v>
      </c>
      <c r="P302" t="s">
        <v>2090</v>
      </c>
      <c r="Q302" t="s">
        <v>2089</v>
      </c>
      <c r="R302" t="s">
        <v>1838</v>
      </c>
      <c r="S302" t="s">
        <v>608</v>
      </c>
      <c r="T302">
        <v>5</v>
      </c>
      <c r="U302" t="s">
        <v>1839</v>
      </c>
      <c r="V302" s="17">
        <v>60</v>
      </c>
      <c r="W302" t="s">
        <v>2011</v>
      </c>
      <c r="X302" t="s">
        <v>2012</v>
      </c>
      <c r="Y302" t="s">
        <v>640</v>
      </c>
      <c r="Z302">
        <v>4000</v>
      </c>
      <c r="AA302" t="s">
        <v>1844</v>
      </c>
      <c r="AB302">
        <v>4391</v>
      </c>
      <c r="AC302" t="s">
        <v>1424</v>
      </c>
      <c r="AD302" s="17">
        <v>42</v>
      </c>
      <c r="AE302" t="s">
        <v>2013</v>
      </c>
    </row>
    <row r="303" spans="1:31" hidden="1" x14ac:dyDescent="0.3">
      <c r="A303" t="str">
        <f t="shared" si="24"/>
        <v>543910607211</v>
      </c>
      <c r="B303" s="7">
        <v>5</v>
      </c>
      <c r="C303" s="7" t="str">
        <f t="shared" si="25"/>
        <v>439</v>
      </c>
      <c r="D303" s="7" t="str">
        <f t="shared" si="26"/>
        <v>1</v>
      </c>
      <c r="E303" s="7" t="str">
        <f t="shared" si="27"/>
        <v>0</v>
      </c>
      <c r="F303" s="7">
        <f t="shared" si="28"/>
        <v>60</v>
      </c>
      <c r="G303" s="7">
        <f t="shared" si="29"/>
        <v>72</v>
      </c>
      <c r="H303" s="7">
        <v>11</v>
      </c>
      <c r="I303" t="s">
        <v>1760</v>
      </c>
      <c r="J303" t="s">
        <v>878</v>
      </c>
      <c r="K303" t="s">
        <v>2004</v>
      </c>
      <c r="L303" t="s">
        <v>2093</v>
      </c>
      <c r="M303" t="s">
        <v>2099</v>
      </c>
      <c r="N303" t="s">
        <v>2005</v>
      </c>
      <c r="O303" t="s">
        <v>1722</v>
      </c>
      <c r="P303" t="s">
        <v>2090</v>
      </c>
      <c r="Q303" t="s">
        <v>2089</v>
      </c>
      <c r="R303" t="s">
        <v>1838</v>
      </c>
      <c r="S303" t="s">
        <v>608</v>
      </c>
      <c r="T303">
        <v>5</v>
      </c>
      <c r="U303" t="s">
        <v>1839</v>
      </c>
      <c r="V303" s="17">
        <v>60</v>
      </c>
      <c r="W303" t="s">
        <v>2011</v>
      </c>
      <c r="X303" t="s">
        <v>2012</v>
      </c>
      <c r="Y303" t="s">
        <v>640</v>
      </c>
      <c r="Z303">
        <v>4000</v>
      </c>
      <c r="AA303" t="s">
        <v>1844</v>
      </c>
      <c r="AB303">
        <v>4391</v>
      </c>
      <c r="AC303" t="s">
        <v>1424</v>
      </c>
      <c r="AD303" s="17">
        <v>72</v>
      </c>
      <c r="AE303" t="s">
        <v>1676</v>
      </c>
    </row>
    <row r="304" spans="1:31" hidden="1" x14ac:dyDescent="0.3">
      <c r="A304" t="str">
        <f t="shared" si="24"/>
        <v>544110650011</v>
      </c>
      <c r="B304" s="7">
        <v>5</v>
      </c>
      <c r="C304" s="7" t="str">
        <f t="shared" si="25"/>
        <v>441</v>
      </c>
      <c r="D304" s="7" t="str">
        <f t="shared" si="26"/>
        <v>1</v>
      </c>
      <c r="E304" s="7" t="str">
        <f t="shared" si="27"/>
        <v>0</v>
      </c>
      <c r="F304" s="7">
        <f t="shared" si="28"/>
        <v>65</v>
      </c>
      <c r="G304" s="7" t="str">
        <f t="shared" si="29"/>
        <v>00</v>
      </c>
      <c r="H304" s="7">
        <v>11</v>
      </c>
      <c r="I304" t="s">
        <v>1760</v>
      </c>
      <c r="J304" t="s">
        <v>878</v>
      </c>
      <c r="K304" t="s">
        <v>1836</v>
      </c>
      <c r="L304" t="s">
        <v>2091</v>
      </c>
      <c r="M304" t="s">
        <v>2097</v>
      </c>
      <c r="N304" t="s">
        <v>1837</v>
      </c>
      <c r="O304" t="s">
        <v>1722</v>
      </c>
      <c r="P304" t="s">
        <v>2090</v>
      </c>
      <c r="Q304" t="s">
        <v>2089</v>
      </c>
      <c r="R304" t="s">
        <v>1838</v>
      </c>
      <c r="S304" t="s">
        <v>608</v>
      </c>
      <c r="T304">
        <v>5</v>
      </c>
      <c r="U304" t="s">
        <v>1839</v>
      </c>
      <c r="V304" s="17">
        <v>65</v>
      </c>
      <c r="W304" t="s">
        <v>1846</v>
      </c>
      <c r="X304" t="s">
        <v>1841</v>
      </c>
      <c r="Y304" t="s">
        <v>650</v>
      </c>
      <c r="Z304">
        <v>4000</v>
      </c>
      <c r="AA304" t="s">
        <v>1844</v>
      </c>
      <c r="AB304">
        <v>4411</v>
      </c>
      <c r="AC304" t="s">
        <v>1430</v>
      </c>
      <c r="AD304" s="17" t="s">
        <v>1586</v>
      </c>
      <c r="AE304" t="s">
        <v>1728</v>
      </c>
    </row>
    <row r="305" spans="1:31" hidden="1" x14ac:dyDescent="0.3">
      <c r="A305" t="str">
        <f t="shared" si="24"/>
        <v>544110655811</v>
      </c>
      <c r="B305" s="7">
        <v>5</v>
      </c>
      <c r="C305" s="7" t="str">
        <f t="shared" si="25"/>
        <v>441</v>
      </c>
      <c r="D305" s="7" t="str">
        <f t="shared" si="26"/>
        <v>1</v>
      </c>
      <c r="E305" s="7" t="str">
        <f t="shared" si="27"/>
        <v>0</v>
      </c>
      <c r="F305" s="7">
        <f t="shared" si="28"/>
        <v>65</v>
      </c>
      <c r="G305" s="7">
        <f t="shared" si="29"/>
        <v>58</v>
      </c>
      <c r="H305" s="7">
        <v>11</v>
      </c>
      <c r="I305" t="s">
        <v>1760</v>
      </c>
      <c r="J305" t="s">
        <v>878</v>
      </c>
      <c r="K305" t="s">
        <v>1836</v>
      </c>
      <c r="L305" t="s">
        <v>2091</v>
      </c>
      <c r="M305" t="s">
        <v>2097</v>
      </c>
      <c r="N305" t="s">
        <v>1837</v>
      </c>
      <c r="O305" t="s">
        <v>1722</v>
      </c>
      <c r="P305" t="s">
        <v>2090</v>
      </c>
      <c r="Q305" t="s">
        <v>2089</v>
      </c>
      <c r="R305" t="s">
        <v>1838</v>
      </c>
      <c r="S305" t="s">
        <v>608</v>
      </c>
      <c r="T305">
        <v>5</v>
      </c>
      <c r="U305" t="s">
        <v>1839</v>
      </c>
      <c r="V305" s="17">
        <v>65</v>
      </c>
      <c r="W305" t="s">
        <v>1846</v>
      </c>
      <c r="X305" t="s">
        <v>1841</v>
      </c>
      <c r="Y305" t="s">
        <v>650</v>
      </c>
      <c r="Z305">
        <v>4000</v>
      </c>
      <c r="AA305" t="s">
        <v>1844</v>
      </c>
      <c r="AB305">
        <v>4411</v>
      </c>
      <c r="AC305" t="s">
        <v>1430</v>
      </c>
      <c r="AD305" s="17">
        <v>58</v>
      </c>
      <c r="AE305" t="s">
        <v>1857</v>
      </c>
    </row>
    <row r="306" spans="1:31" hidden="1" x14ac:dyDescent="0.3">
      <c r="A306" t="str">
        <f t="shared" si="24"/>
        <v>544110010011</v>
      </c>
      <c r="B306" s="7">
        <v>5</v>
      </c>
      <c r="C306" s="7" t="str">
        <f t="shared" si="25"/>
        <v>441</v>
      </c>
      <c r="D306" s="7" t="str">
        <f t="shared" si="26"/>
        <v>1</v>
      </c>
      <c r="E306" s="7" t="str">
        <f t="shared" si="27"/>
        <v>0</v>
      </c>
      <c r="F306" s="7" t="str">
        <f t="shared" si="28"/>
        <v>01</v>
      </c>
      <c r="G306" s="7" t="str">
        <f t="shared" si="29"/>
        <v>00</v>
      </c>
      <c r="H306" s="7">
        <v>11</v>
      </c>
      <c r="I306" t="s">
        <v>1760</v>
      </c>
      <c r="J306" t="s">
        <v>878</v>
      </c>
      <c r="K306" t="s">
        <v>1748</v>
      </c>
      <c r="L306" t="s">
        <v>2086</v>
      </c>
      <c r="M306" t="s">
        <v>2087</v>
      </c>
      <c r="N306" t="s">
        <v>1749</v>
      </c>
      <c r="O306" t="s">
        <v>1722</v>
      </c>
      <c r="P306" t="s">
        <v>2090</v>
      </c>
      <c r="Q306" t="s">
        <v>2089</v>
      </c>
      <c r="R306" t="s">
        <v>1858</v>
      </c>
      <c r="S306" t="s">
        <v>20</v>
      </c>
      <c r="T306">
        <v>6</v>
      </c>
      <c r="U306" t="s">
        <v>1744</v>
      </c>
      <c r="V306" s="17" t="s">
        <v>889</v>
      </c>
      <c r="W306" t="s">
        <v>1859</v>
      </c>
      <c r="X306" t="s">
        <v>1860</v>
      </c>
      <c r="Y306" t="s">
        <v>21</v>
      </c>
      <c r="Z306">
        <v>4000</v>
      </c>
      <c r="AA306" t="s">
        <v>1844</v>
      </c>
      <c r="AB306">
        <v>4411</v>
      </c>
      <c r="AC306" t="s">
        <v>1430</v>
      </c>
      <c r="AD306" s="17" t="s">
        <v>1586</v>
      </c>
      <c r="AE306" t="s">
        <v>1728</v>
      </c>
    </row>
    <row r="307" spans="1:31" hidden="1" x14ac:dyDescent="0.3">
      <c r="A307" t="str">
        <f t="shared" si="24"/>
        <v>544110443511</v>
      </c>
      <c r="B307" s="7">
        <v>5</v>
      </c>
      <c r="C307" s="7" t="str">
        <f t="shared" si="25"/>
        <v>441</v>
      </c>
      <c r="D307" s="7" t="str">
        <f t="shared" si="26"/>
        <v>1</v>
      </c>
      <c r="E307" s="7" t="str">
        <f t="shared" si="27"/>
        <v>0</v>
      </c>
      <c r="F307" s="7">
        <f t="shared" si="28"/>
        <v>44</v>
      </c>
      <c r="G307" s="7">
        <f t="shared" si="29"/>
        <v>35</v>
      </c>
      <c r="H307" s="7">
        <v>11</v>
      </c>
      <c r="I307" t="s">
        <v>1760</v>
      </c>
      <c r="J307" t="s">
        <v>878</v>
      </c>
      <c r="K307" t="s">
        <v>1748</v>
      </c>
      <c r="L307" t="s">
        <v>2086</v>
      </c>
      <c r="M307" t="s">
        <v>2087</v>
      </c>
      <c r="N307" t="s">
        <v>1749</v>
      </c>
      <c r="O307" t="s">
        <v>1722</v>
      </c>
      <c r="P307" t="s">
        <v>2090</v>
      </c>
      <c r="Q307" t="s">
        <v>2089</v>
      </c>
      <c r="R307" t="s">
        <v>1764</v>
      </c>
      <c r="S307" t="s">
        <v>547</v>
      </c>
      <c r="T307">
        <v>6</v>
      </c>
      <c r="U307" t="s">
        <v>1744</v>
      </c>
      <c r="V307" s="17">
        <v>44</v>
      </c>
      <c r="W307" t="s">
        <v>1944</v>
      </c>
      <c r="X307" t="s">
        <v>1945</v>
      </c>
      <c r="Y307" t="s">
        <v>577</v>
      </c>
      <c r="Z307">
        <v>4000</v>
      </c>
      <c r="AA307" t="s">
        <v>1844</v>
      </c>
      <c r="AB307">
        <v>4411</v>
      </c>
      <c r="AC307" t="s">
        <v>1430</v>
      </c>
      <c r="AD307" s="17">
        <v>35</v>
      </c>
      <c r="AE307" t="s">
        <v>1946</v>
      </c>
    </row>
    <row r="308" spans="1:31" hidden="1" x14ac:dyDescent="0.3">
      <c r="A308" t="str">
        <f t="shared" si="24"/>
        <v>544110320011</v>
      </c>
      <c r="B308" s="7">
        <v>5</v>
      </c>
      <c r="C308" s="7" t="str">
        <f t="shared" si="25"/>
        <v>441</v>
      </c>
      <c r="D308" s="7" t="str">
        <f t="shared" si="26"/>
        <v>1</v>
      </c>
      <c r="E308" s="7" t="str">
        <f t="shared" si="27"/>
        <v>0</v>
      </c>
      <c r="F308" s="7">
        <f t="shared" si="28"/>
        <v>32</v>
      </c>
      <c r="G308" s="7" t="str">
        <f t="shared" si="29"/>
        <v>00</v>
      </c>
      <c r="H308" s="7">
        <v>11</v>
      </c>
      <c r="I308" t="s">
        <v>1760</v>
      </c>
      <c r="J308" t="s">
        <v>878</v>
      </c>
      <c r="K308" t="s">
        <v>1748</v>
      </c>
      <c r="L308" t="s">
        <v>2086</v>
      </c>
      <c r="M308" t="s">
        <v>2087</v>
      </c>
      <c r="N308" t="s">
        <v>1749</v>
      </c>
      <c r="O308" t="s">
        <v>1933</v>
      </c>
      <c r="P308" t="s">
        <v>2100</v>
      </c>
      <c r="Q308" t="s">
        <v>2089</v>
      </c>
      <c r="R308" t="s">
        <v>1930</v>
      </c>
      <c r="S308" t="s">
        <v>498</v>
      </c>
      <c r="T308">
        <v>2</v>
      </c>
      <c r="U308" t="s">
        <v>1816</v>
      </c>
      <c r="V308" s="17">
        <v>32</v>
      </c>
      <c r="W308" t="s">
        <v>1949</v>
      </c>
      <c r="X308" t="s">
        <v>1936</v>
      </c>
      <c r="Y308" t="s">
        <v>500</v>
      </c>
      <c r="Z308">
        <v>4000</v>
      </c>
      <c r="AA308" t="s">
        <v>1844</v>
      </c>
      <c r="AB308">
        <v>4411</v>
      </c>
      <c r="AC308" t="s">
        <v>1430</v>
      </c>
      <c r="AD308" s="17" t="s">
        <v>1586</v>
      </c>
      <c r="AE308" t="s">
        <v>1728</v>
      </c>
    </row>
    <row r="309" spans="1:31" hidden="1" x14ac:dyDescent="0.3">
      <c r="A309" t="str">
        <f t="shared" si="24"/>
        <v>544110370011</v>
      </c>
      <c r="B309" s="7">
        <v>5</v>
      </c>
      <c r="C309" s="7" t="str">
        <f t="shared" si="25"/>
        <v>441</v>
      </c>
      <c r="D309" s="7" t="str">
        <f t="shared" si="26"/>
        <v>1</v>
      </c>
      <c r="E309" s="7" t="str">
        <f t="shared" si="27"/>
        <v>0</v>
      </c>
      <c r="F309" s="7">
        <f t="shared" si="28"/>
        <v>37</v>
      </c>
      <c r="G309" s="7" t="str">
        <f t="shared" si="29"/>
        <v>00</v>
      </c>
      <c r="H309" s="7">
        <v>11</v>
      </c>
      <c r="I309" t="s">
        <v>1760</v>
      </c>
      <c r="J309" t="s">
        <v>878</v>
      </c>
      <c r="K309" t="s">
        <v>1748</v>
      </c>
      <c r="L309" t="s">
        <v>2086</v>
      </c>
      <c r="M309" t="s">
        <v>2087</v>
      </c>
      <c r="N309" t="s">
        <v>1749</v>
      </c>
      <c r="O309" t="s">
        <v>1933</v>
      </c>
      <c r="P309" t="s">
        <v>2100</v>
      </c>
      <c r="Q309" t="s">
        <v>2089</v>
      </c>
      <c r="R309" t="s">
        <v>1930</v>
      </c>
      <c r="S309" t="s">
        <v>498</v>
      </c>
      <c r="T309">
        <v>2</v>
      </c>
      <c r="U309" t="s">
        <v>1816</v>
      </c>
      <c r="V309" s="17">
        <v>37</v>
      </c>
      <c r="W309" t="s">
        <v>1950</v>
      </c>
      <c r="X309" t="s">
        <v>1951</v>
      </c>
      <c r="Y309" t="s">
        <v>528</v>
      </c>
      <c r="Z309">
        <v>4000</v>
      </c>
      <c r="AA309" t="s">
        <v>1844</v>
      </c>
      <c r="AB309">
        <v>4411</v>
      </c>
      <c r="AC309" t="s">
        <v>1430</v>
      </c>
      <c r="AD309" s="17" t="s">
        <v>1586</v>
      </c>
      <c r="AE309" t="s">
        <v>1728</v>
      </c>
    </row>
    <row r="310" spans="1:31" hidden="1" x14ac:dyDescent="0.3">
      <c r="A310" t="str">
        <f t="shared" si="24"/>
        <v>544110392811</v>
      </c>
      <c r="B310" s="7">
        <v>5</v>
      </c>
      <c r="C310" s="7" t="str">
        <f t="shared" si="25"/>
        <v>441</v>
      </c>
      <c r="D310" s="7" t="str">
        <f t="shared" si="26"/>
        <v>1</v>
      </c>
      <c r="E310" s="7" t="str">
        <f t="shared" si="27"/>
        <v>0</v>
      </c>
      <c r="F310" s="7">
        <f t="shared" si="28"/>
        <v>39</v>
      </c>
      <c r="G310" s="7">
        <f t="shared" si="29"/>
        <v>28</v>
      </c>
      <c r="H310" s="7">
        <v>11</v>
      </c>
      <c r="I310" t="s">
        <v>1760</v>
      </c>
      <c r="J310" t="s">
        <v>878</v>
      </c>
      <c r="K310" t="s">
        <v>1748</v>
      </c>
      <c r="L310" t="s">
        <v>2086</v>
      </c>
      <c r="M310" t="s">
        <v>2087</v>
      </c>
      <c r="N310" t="s">
        <v>1749</v>
      </c>
      <c r="O310" t="s">
        <v>1933</v>
      </c>
      <c r="P310" t="s">
        <v>2100</v>
      </c>
      <c r="Q310" t="s">
        <v>2089</v>
      </c>
      <c r="R310" t="s">
        <v>1930</v>
      </c>
      <c r="S310" t="s">
        <v>498</v>
      </c>
      <c r="T310">
        <v>2</v>
      </c>
      <c r="U310" t="s">
        <v>1816</v>
      </c>
      <c r="V310" s="17">
        <v>39</v>
      </c>
      <c r="W310" t="s">
        <v>1955</v>
      </c>
      <c r="X310" t="s">
        <v>1951</v>
      </c>
      <c r="Y310" t="s">
        <v>528</v>
      </c>
      <c r="Z310">
        <v>4000</v>
      </c>
      <c r="AA310" t="s">
        <v>1844</v>
      </c>
      <c r="AB310">
        <v>4411</v>
      </c>
      <c r="AC310" t="s">
        <v>1430</v>
      </c>
      <c r="AD310" s="17">
        <v>28</v>
      </c>
      <c r="AE310" t="s">
        <v>1955</v>
      </c>
    </row>
    <row r="311" spans="1:31" hidden="1" x14ac:dyDescent="0.3">
      <c r="A311" t="str">
        <f t="shared" si="24"/>
        <v>544110402611</v>
      </c>
      <c r="B311" s="7">
        <v>5</v>
      </c>
      <c r="C311" s="7" t="str">
        <f t="shared" si="25"/>
        <v>441</v>
      </c>
      <c r="D311" s="7" t="str">
        <f t="shared" si="26"/>
        <v>1</v>
      </c>
      <c r="E311" s="7" t="str">
        <f t="shared" si="27"/>
        <v>0</v>
      </c>
      <c r="F311" s="7">
        <f t="shared" si="28"/>
        <v>40</v>
      </c>
      <c r="G311" s="7">
        <f t="shared" si="29"/>
        <v>26</v>
      </c>
      <c r="H311" s="7">
        <v>11</v>
      </c>
      <c r="I311" t="s">
        <v>1760</v>
      </c>
      <c r="J311" t="s">
        <v>878</v>
      </c>
      <c r="K311" t="s">
        <v>1748</v>
      </c>
      <c r="L311" t="s">
        <v>2086</v>
      </c>
      <c r="M311" t="s">
        <v>2087</v>
      </c>
      <c r="N311" t="s">
        <v>1749</v>
      </c>
      <c r="O311" t="s">
        <v>1933</v>
      </c>
      <c r="P311" t="s">
        <v>2100</v>
      </c>
      <c r="Q311" t="s">
        <v>2089</v>
      </c>
      <c r="R311" t="s">
        <v>1930</v>
      </c>
      <c r="S311" t="s">
        <v>498</v>
      </c>
      <c r="T311">
        <v>2</v>
      </c>
      <c r="U311" t="s">
        <v>1816</v>
      </c>
      <c r="V311" s="17">
        <v>40</v>
      </c>
      <c r="W311" t="s">
        <v>1956</v>
      </c>
      <c r="X311" t="s">
        <v>1951</v>
      </c>
      <c r="Y311" t="s">
        <v>528</v>
      </c>
      <c r="Z311">
        <v>4000</v>
      </c>
      <c r="AA311" t="s">
        <v>1844</v>
      </c>
      <c r="AB311">
        <v>4411</v>
      </c>
      <c r="AC311" t="s">
        <v>1430</v>
      </c>
      <c r="AD311" s="17">
        <v>26</v>
      </c>
      <c r="AE311" t="s">
        <v>1957</v>
      </c>
    </row>
    <row r="312" spans="1:31" hidden="1" x14ac:dyDescent="0.3">
      <c r="A312" t="str">
        <f t="shared" si="24"/>
        <v>544110412711</v>
      </c>
      <c r="B312" s="7">
        <v>5</v>
      </c>
      <c r="C312" s="7" t="str">
        <f t="shared" si="25"/>
        <v>441</v>
      </c>
      <c r="D312" s="7" t="str">
        <f t="shared" si="26"/>
        <v>1</v>
      </c>
      <c r="E312" s="7" t="str">
        <f t="shared" si="27"/>
        <v>0</v>
      </c>
      <c r="F312" s="7">
        <f t="shared" si="28"/>
        <v>41</v>
      </c>
      <c r="G312" s="7">
        <f t="shared" si="29"/>
        <v>27</v>
      </c>
      <c r="H312" s="7">
        <v>11</v>
      </c>
      <c r="I312" t="s">
        <v>1760</v>
      </c>
      <c r="J312" t="s">
        <v>878</v>
      </c>
      <c r="K312" t="s">
        <v>1748</v>
      </c>
      <c r="L312" t="s">
        <v>2086</v>
      </c>
      <c r="M312" t="s">
        <v>2087</v>
      </c>
      <c r="N312" t="s">
        <v>1749</v>
      </c>
      <c r="O312" t="s">
        <v>1933</v>
      </c>
      <c r="P312" t="s">
        <v>2100</v>
      </c>
      <c r="Q312" t="s">
        <v>2089</v>
      </c>
      <c r="R312" t="s">
        <v>1930</v>
      </c>
      <c r="S312" t="s">
        <v>498</v>
      </c>
      <c r="T312">
        <v>2</v>
      </c>
      <c r="U312" t="s">
        <v>1816</v>
      </c>
      <c r="V312" s="17">
        <v>41</v>
      </c>
      <c r="W312" t="s">
        <v>1958</v>
      </c>
      <c r="X312" t="s">
        <v>1951</v>
      </c>
      <c r="Y312" t="s">
        <v>528</v>
      </c>
      <c r="Z312">
        <v>4000</v>
      </c>
      <c r="AA312" t="s">
        <v>1844</v>
      </c>
      <c r="AB312">
        <v>4411</v>
      </c>
      <c r="AC312" t="s">
        <v>1430</v>
      </c>
      <c r="AD312" s="17">
        <v>27</v>
      </c>
      <c r="AE312" t="s">
        <v>1959</v>
      </c>
    </row>
    <row r="313" spans="1:31" hidden="1" x14ac:dyDescent="0.3">
      <c r="A313" t="str">
        <f t="shared" si="24"/>
        <v>544110417511</v>
      </c>
      <c r="B313" s="7">
        <v>5</v>
      </c>
      <c r="C313" s="7" t="str">
        <f t="shared" si="25"/>
        <v>441</v>
      </c>
      <c r="D313" s="7" t="str">
        <f t="shared" si="26"/>
        <v>1</v>
      </c>
      <c r="E313" s="7" t="str">
        <f t="shared" si="27"/>
        <v>0</v>
      </c>
      <c r="F313" s="7">
        <f t="shared" si="28"/>
        <v>41</v>
      </c>
      <c r="G313" s="7">
        <f t="shared" si="29"/>
        <v>75</v>
      </c>
      <c r="H313" s="7">
        <v>11</v>
      </c>
      <c r="I313" t="s">
        <v>1760</v>
      </c>
      <c r="J313" t="s">
        <v>878</v>
      </c>
      <c r="K313" t="s">
        <v>1748</v>
      </c>
      <c r="L313" t="s">
        <v>2086</v>
      </c>
      <c r="M313" t="s">
        <v>2087</v>
      </c>
      <c r="N313" t="s">
        <v>1749</v>
      </c>
      <c r="O313" t="s">
        <v>1933</v>
      </c>
      <c r="P313" t="s">
        <v>2100</v>
      </c>
      <c r="Q313" t="s">
        <v>2089</v>
      </c>
      <c r="R313" t="s">
        <v>1930</v>
      </c>
      <c r="S313" t="s">
        <v>498</v>
      </c>
      <c r="T313">
        <v>2</v>
      </c>
      <c r="U313" t="s">
        <v>1816</v>
      </c>
      <c r="V313" s="17">
        <v>41</v>
      </c>
      <c r="W313" t="s">
        <v>1958</v>
      </c>
      <c r="X313" t="s">
        <v>1951</v>
      </c>
      <c r="Y313" t="s">
        <v>528</v>
      </c>
      <c r="Z313">
        <v>4000</v>
      </c>
      <c r="AA313" t="s">
        <v>1844</v>
      </c>
      <c r="AB313">
        <v>4411</v>
      </c>
      <c r="AC313" t="s">
        <v>1430</v>
      </c>
      <c r="AD313" s="17">
        <v>75</v>
      </c>
      <c r="AE313" t="s">
        <v>1674</v>
      </c>
    </row>
    <row r="314" spans="1:31" hidden="1" x14ac:dyDescent="0.3">
      <c r="A314" t="str">
        <f t="shared" si="24"/>
        <v>544110534011</v>
      </c>
      <c r="B314" s="7">
        <v>5</v>
      </c>
      <c r="C314" s="7" t="str">
        <f t="shared" si="25"/>
        <v>441</v>
      </c>
      <c r="D314" s="7" t="str">
        <f t="shared" si="26"/>
        <v>1</v>
      </c>
      <c r="E314" s="7" t="str">
        <f t="shared" si="27"/>
        <v>0</v>
      </c>
      <c r="F314" s="7">
        <f t="shared" si="28"/>
        <v>53</v>
      </c>
      <c r="G314" s="7">
        <f t="shared" si="29"/>
        <v>40</v>
      </c>
      <c r="H314" s="7">
        <v>11</v>
      </c>
      <c r="I314" t="s">
        <v>1760</v>
      </c>
      <c r="J314" t="s">
        <v>878</v>
      </c>
      <c r="K314" t="s">
        <v>1980</v>
      </c>
      <c r="L314" t="s">
        <v>2091</v>
      </c>
      <c r="M314" t="s">
        <v>2098</v>
      </c>
      <c r="N314" t="s">
        <v>1981</v>
      </c>
      <c r="O314" t="s">
        <v>1933</v>
      </c>
      <c r="P314" t="s">
        <v>2100</v>
      </c>
      <c r="Q314" t="s">
        <v>2089</v>
      </c>
      <c r="R314" t="s">
        <v>1838</v>
      </c>
      <c r="S314" t="s">
        <v>608</v>
      </c>
      <c r="T314">
        <v>5</v>
      </c>
      <c r="U314" t="s">
        <v>1839</v>
      </c>
      <c r="V314" s="17">
        <v>53</v>
      </c>
      <c r="W314" t="s">
        <v>1995</v>
      </c>
      <c r="X314" t="s">
        <v>1983</v>
      </c>
      <c r="Y314" t="s">
        <v>618</v>
      </c>
      <c r="Z314">
        <v>4000</v>
      </c>
      <c r="AA314" t="s">
        <v>1844</v>
      </c>
      <c r="AB314">
        <v>4411</v>
      </c>
      <c r="AC314" t="s">
        <v>1430</v>
      </c>
      <c r="AD314" s="17">
        <v>40</v>
      </c>
      <c r="AE314" t="s">
        <v>1995</v>
      </c>
    </row>
    <row r="315" spans="1:31" hidden="1" x14ac:dyDescent="0.3">
      <c r="A315" t="str">
        <f t="shared" si="24"/>
        <v>544110750011</v>
      </c>
      <c r="B315" s="7">
        <v>5</v>
      </c>
      <c r="C315" s="7" t="str">
        <f t="shared" si="25"/>
        <v>441</v>
      </c>
      <c r="D315" s="7" t="str">
        <f t="shared" si="26"/>
        <v>1</v>
      </c>
      <c r="E315" s="7" t="str">
        <f t="shared" si="27"/>
        <v>0</v>
      </c>
      <c r="F315" s="7">
        <f t="shared" si="28"/>
        <v>75</v>
      </c>
      <c r="G315" s="7" t="str">
        <f t="shared" si="29"/>
        <v>00</v>
      </c>
      <c r="H315" s="7">
        <v>11</v>
      </c>
      <c r="I315" s="2" t="s">
        <v>1760</v>
      </c>
      <c r="J315" s="2" t="s">
        <v>878</v>
      </c>
      <c r="K315" s="2" t="s">
        <v>2004</v>
      </c>
      <c r="L315" t="s">
        <v>2093</v>
      </c>
      <c r="M315" t="s">
        <v>2099</v>
      </c>
      <c r="N315" s="2" t="s">
        <v>2005</v>
      </c>
      <c r="O315" s="2" t="s">
        <v>1722</v>
      </c>
      <c r="P315" t="s">
        <v>2090</v>
      </c>
      <c r="Q315" t="s">
        <v>2089</v>
      </c>
      <c r="R315" s="2" t="s">
        <v>1838</v>
      </c>
      <c r="S315" s="2" t="s">
        <v>608</v>
      </c>
      <c r="T315" s="2">
        <v>5</v>
      </c>
      <c r="U315" s="2" t="s">
        <v>1839</v>
      </c>
      <c r="V315" s="31">
        <v>75</v>
      </c>
      <c r="W315" s="2" t="s">
        <v>2107</v>
      </c>
      <c r="X315" s="2" t="s">
        <v>2012</v>
      </c>
      <c r="Y315" s="2" t="s">
        <v>640</v>
      </c>
      <c r="Z315" s="2">
        <v>4000</v>
      </c>
      <c r="AA315" s="2" t="s">
        <v>1844</v>
      </c>
      <c r="AB315" s="2">
        <v>4411</v>
      </c>
      <c r="AC315" s="2" t="s">
        <v>1430</v>
      </c>
      <c r="AD315" s="17" t="s">
        <v>1586</v>
      </c>
      <c r="AE315" t="s">
        <v>1728</v>
      </c>
    </row>
    <row r="316" spans="1:31" x14ac:dyDescent="0.3">
      <c r="A316" t="str">
        <f t="shared" si="24"/>
        <v>544110768111</v>
      </c>
      <c r="B316" s="7">
        <v>5</v>
      </c>
      <c r="C316" s="7" t="str">
        <f t="shared" si="25"/>
        <v>441</v>
      </c>
      <c r="D316" s="7" t="str">
        <f t="shared" si="26"/>
        <v>1</v>
      </c>
      <c r="E316" s="7" t="str">
        <f t="shared" si="27"/>
        <v>0</v>
      </c>
      <c r="F316" s="7">
        <f t="shared" si="28"/>
        <v>76</v>
      </c>
      <c r="G316" s="7">
        <f t="shared" si="29"/>
        <v>81</v>
      </c>
      <c r="H316" s="7">
        <v>11</v>
      </c>
      <c r="I316" s="2" t="s">
        <v>1760</v>
      </c>
      <c r="J316" s="2" t="s">
        <v>878</v>
      </c>
      <c r="K316" s="2" t="s">
        <v>2004</v>
      </c>
      <c r="L316" t="s">
        <v>2093</v>
      </c>
      <c r="M316" t="s">
        <v>2099</v>
      </c>
      <c r="N316" s="2" t="s">
        <v>2005</v>
      </c>
      <c r="O316" s="2" t="s">
        <v>1722</v>
      </c>
      <c r="P316" t="s">
        <v>2090</v>
      </c>
      <c r="Q316" t="s">
        <v>2089</v>
      </c>
      <c r="R316" s="2" t="s">
        <v>1838</v>
      </c>
      <c r="S316" s="2" t="s">
        <v>608</v>
      </c>
      <c r="T316" s="2">
        <v>5</v>
      </c>
      <c r="U316" s="2" t="s">
        <v>1839</v>
      </c>
      <c r="V316" s="31">
        <v>76</v>
      </c>
      <c r="W316" s="2" t="s">
        <v>2108</v>
      </c>
      <c r="X316" s="2" t="s">
        <v>2012</v>
      </c>
      <c r="Y316" s="2" t="s">
        <v>640</v>
      </c>
      <c r="Z316" s="2">
        <v>4000</v>
      </c>
      <c r="AA316" s="2" t="s">
        <v>1844</v>
      </c>
      <c r="AB316" s="2">
        <v>4411</v>
      </c>
      <c r="AC316" s="2" t="s">
        <v>1430</v>
      </c>
      <c r="AD316" s="31">
        <v>81</v>
      </c>
      <c r="AE316" s="2" t="s">
        <v>1677</v>
      </c>
    </row>
    <row r="317" spans="1:31" hidden="1" x14ac:dyDescent="0.3">
      <c r="A317" t="str">
        <f t="shared" si="24"/>
        <v>551510060011</v>
      </c>
      <c r="B317" s="7">
        <v>5</v>
      </c>
      <c r="C317" s="7" t="str">
        <f t="shared" si="25"/>
        <v>515</v>
      </c>
      <c r="D317" s="7" t="str">
        <f t="shared" si="26"/>
        <v>1</v>
      </c>
      <c r="E317" s="7" t="str">
        <f t="shared" si="27"/>
        <v>0</v>
      </c>
      <c r="F317" s="7" t="str">
        <f t="shared" si="28"/>
        <v>06</v>
      </c>
      <c r="G317" s="7" t="str">
        <f t="shared" si="29"/>
        <v>00</v>
      </c>
      <c r="H317" s="7">
        <v>11</v>
      </c>
      <c r="I317" t="s">
        <v>1760</v>
      </c>
      <c r="J317" t="s">
        <v>878</v>
      </c>
      <c r="K317" t="s">
        <v>1748</v>
      </c>
      <c r="L317" t="s">
        <v>2086</v>
      </c>
      <c r="M317" t="s">
        <v>2087</v>
      </c>
      <c r="N317" t="s">
        <v>1749</v>
      </c>
      <c r="O317" t="s">
        <v>1722</v>
      </c>
      <c r="P317" t="s">
        <v>2090</v>
      </c>
      <c r="Q317" t="s">
        <v>2109</v>
      </c>
      <c r="R317" t="s">
        <v>1750</v>
      </c>
      <c r="S317" t="s">
        <v>61</v>
      </c>
      <c r="T317">
        <v>4</v>
      </c>
      <c r="U317" t="s">
        <v>1714</v>
      </c>
      <c r="V317" s="17" t="s">
        <v>1589</v>
      </c>
      <c r="W317" t="s">
        <v>1871</v>
      </c>
      <c r="X317" t="s">
        <v>1872</v>
      </c>
      <c r="Y317" t="s">
        <v>1873</v>
      </c>
      <c r="Z317">
        <v>5000</v>
      </c>
      <c r="AA317" t="s">
        <v>1739</v>
      </c>
      <c r="AB317">
        <v>5151</v>
      </c>
      <c r="AC317" t="s">
        <v>1882</v>
      </c>
      <c r="AD317" s="17" t="s">
        <v>1586</v>
      </c>
      <c r="AE317" t="s">
        <v>1728</v>
      </c>
    </row>
    <row r="318" spans="1:31" hidden="1" x14ac:dyDescent="0.3">
      <c r="A318" t="str">
        <f t="shared" si="24"/>
        <v>544210383111</v>
      </c>
      <c r="B318" s="7">
        <v>5</v>
      </c>
      <c r="C318" s="7" t="str">
        <f t="shared" si="25"/>
        <v>442</v>
      </c>
      <c r="D318" s="7" t="str">
        <f t="shared" si="26"/>
        <v>1</v>
      </c>
      <c r="E318" s="7" t="str">
        <f t="shared" si="27"/>
        <v>0</v>
      </c>
      <c r="F318" s="7">
        <f t="shared" si="28"/>
        <v>38</v>
      </c>
      <c r="G318" s="7">
        <f t="shared" si="29"/>
        <v>31</v>
      </c>
      <c r="H318" s="7">
        <v>11</v>
      </c>
      <c r="I318" t="s">
        <v>1760</v>
      </c>
      <c r="J318" t="s">
        <v>878</v>
      </c>
      <c r="K318" t="s">
        <v>1748</v>
      </c>
      <c r="L318" t="s">
        <v>2086</v>
      </c>
      <c r="M318" t="s">
        <v>2087</v>
      </c>
      <c r="N318" t="s">
        <v>1749</v>
      </c>
      <c r="O318" t="s">
        <v>1933</v>
      </c>
      <c r="P318" t="s">
        <v>2100</v>
      </c>
      <c r="Q318" t="s">
        <v>2089</v>
      </c>
      <c r="R318" t="s">
        <v>1930</v>
      </c>
      <c r="S318" t="s">
        <v>498</v>
      </c>
      <c r="T318">
        <v>2</v>
      </c>
      <c r="U318" t="s">
        <v>1816</v>
      </c>
      <c r="V318" s="17">
        <v>38</v>
      </c>
      <c r="W318" t="s">
        <v>1952</v>
      </c>
      <c r="X318" t="s">
        <v>1951</v>
      </c>
      <c r="Y318" t="s">
        <v>528</v>
      </c>
      <c r="Z318">
        <v>4000</v>
      </c>
      <c r="AA318" t="s">
        <v>1844</v>
      </c>
      <c r="AB318">
        <v>4421</v>
      </c>
      <c r="AC318" t="s">
        <v>1953</v>
      </c>
      <c r="AD318" s="17">
        <v>31</v>
      </c>
      <c r="AE318" t="s">
        <v>1954</v>
      </c>
    </row>
    <row r="319" spans="1:31" hidden="1" x14ac:dyDescent="0.3">
      <c r="A319" t="str">
        <f t="shared" si="24"/>
        <v>544310360011</v>
      </c>
      <c r="B319" s="7">
        <v>5</v>
      </c>
      <c r="C319" s="7" t="str">
        <f t="shared" si="25"/>
        <v>443</v>
      </c>
      <c r="D319" s="7" t="str">
        <f t="shared" si="26"/>
        <v>1</v>
      </c>
      <c r="E319" s="7" t="str">
        <f t="shared" si="27"/>
        <v>0</v>
      </c>
      <c r="F319" s="7">
        <f t="shared" si="28"/>
        <v>36</v>
      </c>
      <c r="G319" s="7" t="str">
        <f t="shared" si="29"/>
        <v>00</v>
      </c>
      <c r="H319" s="7">
        <v>11</v>
      </c>
      <c r="I319" t="s">
        <v>1760</v>
      </c>
      <c r="J319" t="s">
        <v>878</v>
      </c>
      <c r="K319" t="s">
        <v>1748</v>
      </c>
      <c r="L319" t="s">
        <v>2086</v>
      </c>
      <c r="M319" t="s">
        <v>2087</v>
      </c>
      <c r="N319" t="s">
        <v>1749</v>
      </c>
      <c r="O319" t="s">
        <v>1722</v>
      </c>
      <c r="P319" t="s">
        <v>2090</v>
      </c>
      <c r="Q319" t="s">
        <v>2089</v>
      </c>
      <c r="R319" t="s">
        <v>1930</v>
      </c>
      <c r="S319" t="s">
        <v>498</v>
      </c>
      <c r="T319">
        <v>2</v>
      </c>
      <c r="U319" t="s">
        <v>1816</v>
      </c>
      <c r="V319" s="17">
        <v>36</v>
      </c>
      <c r="W319" t="s">
        <v>1941</v>
      </c>
      <c r="X319" t="s">
        <v>1942</v>
      </c>
      <c r="Y319" t="s">
        <v>518</v>
      </c>
      <c r="Z319">
        <v>4000</v>
      </c>
      <c r="AA319" t="s">
        <v>1844</v>
      </c>
      <c r="AB319">
        <v>4431</v>
      </c>
      <c r="AC319" t="s">
        <v>1438</v>
      </c>
      <c r="AD319" s="17" t="s">
        <v>1586</v>
      </c>
      <c r="AE319" t="s">
        <v>1728</v>
      </c>
    </row>
    <row r="320" spans="1:31" hidden="1" x14ac:dyDescent="0.3">
      <c r="A320" t="str">
        <f t="shared" si="24"/>
        <v>544510010411</v>
      </c>
      <c r="B320" s="7">
        <v>5</v>
      </c>
      <c r="C320" s="7" t="str">
        <f t="shared" si="25"/>
        <v>445</v>
      </c>
      <c r="D320" s="7" t="str">
        <f t="shared" si="26"/>
        <v>1</v>
      </c>
      <c r="E320" s="7" t="str">
        <f t="shared" si="27"/>
        <v>0</v>
      </c>
      <c r="F320" s="7" t="str">
        <f t="shared" si="28"/>
        <v>01</v>
      </c>
      <c r="G320" s="7" t="str">
        <f t="shared" si="29"/>
        <v>04</v>
      </c>
      <c r="H320" s="7">
        <v>11</v>
      </c>
      <c r="I320" t="s">
        <v>1760</v>
      </c>
      <c r="J320" t="s">
        <v>878</v>
      </c>
      <c r="K320" t="s">
        <v>1748</v>
      </c>
      <c r="L320" t="s">
        <v>2086</v>
      </c>
      <c r="M320" t="s">
        <v>2087</v>
      </c>
      <c r="N320" t="s">
        <v>1749</v>
      </c>
      <c r="O320" t="s">
        <v>1722</v>
      </c>
      <c r="P320" t="s">
        <v>2090</v>
      </c>
      <c r="Q320" t="s">
        <v>2089</v>
      </c>
      <c r="R320" t="s">
        <v>1858</v>
      </c>
      <c r="S320" t="s">
        <v>20</v>
      </c>
      <c r="T320">
        <v>6</v>
      </c>
      <c r="U320" t="s">
        <v>1744</v>
      </c>
      <c r="V320" s="17" t="s">
        <v>889</v>
      </c>
      <c r="W320" t="s">
        <v>1859</v>
      </c>
      <c r="X320" t="s">
        <v>1860</v>
      </c>
      <c r="Y320" t="s">
        <v>21</v>
      </c>
      <c r="Z320">
        <v>4000</v>
      </c>
      <c r="AA320" t="s">
        <v>1844</v>
      </c>
      <c r="AB320">
        <v>4451</v>
      </c>
      <c r="AC320" t="s">
        <v>1442</v>
      </c>
      <c r="AD320" s="17" t="s">
        <v>1587</v>
      </c>
      <c r="AE320" t="s">
        <v>1861</v>
      </c>
    </row>
    <row r="321" spans="1:31" hidden="1" x14ac:dyDescent="0.3">
      <c r="A321" t="str">
        <f t="shared" si="24"/>
        <v>544510010511</v>
      </c>
      <c r="B321" s="7">
        <v>5</v>
      </c>
      <c r="C321" s="7" t="str">
        <f t="shared" si="25"/>
        <v>445</v>
      </c>
      <c r="D321" s="7" t="str">
        <f t="shared" si="26"/>
        <v>1</v>
      </c>
      <c r="E321" s="7" t="str">
        <f t="shared" si="27"/>
        <v>0</v>
      </c>
      <c r="F321" s="7" t="str">
        <f t="shared" si="28"/>
        <v>01</v>
      </c>
      <c r="G321" s="7" t="str">
        <f t="shared" si="29"/>
        <v>05</v>
      </c>
      <c r="H321" s="7">
        <v>11</v>
      </c>
      <c r="I321" t="s">
        <v>1760</v>
      </c>
      <c r="J321" t="s">
        <v>878</v>
      </c>
      <c r="K321" t="s">
        <v>1748</v>
      </c>
      <c r="L321" t="s">
        <v>2086</v>
      </c>
      <c r="M321" t="s">
        <v>2087</v>
      </c>
      <c r="N321" t="s">
        <v>1749</v>
      </c>
      <c r="O321" t="s">
        <v>1722</v>
      </c>
      <c r="P321" t="s">
        <v>2090</v>
      </c>
      <c r="Q321" t="s">
        <v>2089</v>
      </c>
      <c r="R321" t="s">
        <v>1858</v>
      </c>
      <c r="S321" t="s">
        <v>20</v>
      </c>
      <c r="T321">
        <v>6</v>
      </c>
      <c r="U321" t="s">
        <v>1744</v>
      </c>
      <c r="V321" s="17" t="s">
        <v>889</v>
      </c>
      <c r="W321" t="s">
        <v>1859</v>
      </c>
      <c r="X321" t="s">
        <v>1860</v>
      </c>
      <c r="Y321" t="s">
        <v>21</v>
      </c>
      <c r="Z321">
        <v>4000</v>
      </c>
      <c r="AA321" t="s">
        <v>1844</v>
      </c>
      <c r="AB321">
        <v>4451</v>
      </c>
      <c r="AC321" t="s">
        <v>1442</v>
      </c>
      <c r="AD321" s="17" t="s">
        <v>1588</v>
      </c>
      <c r="AE321" t="s">
        <v>1862</v>
      </c>
    </row>
    <row r="322" spans="1:31" hidden="1" x14ac:dyDescent="0.3">
      <c r="A322" t="str">
        <f t="shared" si="24"/>
        <v>544510010611</v>
      </c>
      <c r="B322" s="7">
        <v>5</v>
      </c>
      <c r="C322" s="7" t="str">
        <f t="shared" si="25"/>
        <v>445</v>
      </c>
      <c r="D322" s="7" t="str">
        <f t="shared" si="26"/>
        <v>1</v>
      </c>
      <c r="E322" s="7" t="str">
        <f t="shared" si="27"/>
        <v>0</v>
      </c>
      <c r="F322" s="7" t="str">
        <f t="shared" si="28"/>
        <v>01</v>
      </c>
      <c r="G322" s="7" t="str">
        <f t="shared" si="29"/>
        <v>06</v>
      </c>
      <c r="H322" s="7">
        <v>11</v>
      </c>
      <c r="I322" t="s">
        <v>1760</v>
      </c>
      <c r="J322" t="s">
        <v>878</v>
      </c>
      <c r="K322" t="s">
        <v>1748</v>
      </c>
      <c r="L322" t="s">
        <v>2086</v>
      </c>
      <c r="M322" t="s">
        <v>2087</v>
      </c>
      <c r="N322" t="s">
        <v>1749</v>
      </c>
      <c r="O322" t="s">
        <v>1722</v>
      </c>
      <c r="P322" t="s">
        <v>2090</v>
      </c>
      <c r="Q322" t="s">
        <v>2089</v>
      </c>
      <c r="R322" t="s">
        <v>1858</v>
      </c>
      <c r="S322" t="s">
        <v>20</v>
      </c>
      <c r="T322">
        <v>6</v>
      </c>
      <c r="U322" t="s">
        <v>1744</v>
      </c>
      <c r="V322" s="17" t="s">
        <v>889</v>
      </c>
      <c r="W322" t="s">
        <v>1859</v>
      </c>
      <c r="X322" t="s">
        <v>1860</v>
      </c>
      <c r="Y322" t="s">
        <v>21</v>
      </c>
      <c r="Z322">
        <v>4000</v>
      </c>
      <c r="AA322" t="s">
        <v>1844</v>
      </c>
      <c r="AB322">
        <v>4451</v>
      </c>
      <c r="AC322" t="s">
        <v>1442</v>
      </c>
      <c r="AD322" s="17" t="s">
        <v>1589</v>
      </c>
      <c r="AE322" t="s">
        <v>1863</v>
      </c>
    </row>
    <row r="323" spans="1:31" hidden="1" x14ac:dyDescent="0.3">
      <c r="A323" t="str">
        <f t="shared" ref="A323:A386" si="30">CONCATENATE(B323,C323,D323,E323,F323,G323,H323)</f>
        <v>544510010711</v>
      </c>
      <c r="B323" s="7">
        <v>5</v>
      </c>
      <c r="C323" s="7" t="str">
        <f t="shared" ref="C323:C386" si="31">LEFT(AB323,3)</f>
        <v>445</v>
      </c>
      <c r="D323" s="7" t="str">
        <f t="shared" ref="D323:D386" si="32">RIGHT(AB323,1)</f>
        <v>1</v>
      </c>
      <c r="E323" s="7" t="str">
        <f t="shared" ref="E323:E386" si="33">MID(I323,6,1)</f>
        <v>0</v>
      </c>
      <c r="F323" s="7" t="str">
        <f t="shared" ref="F323:F386" si="34">V323</f>
        <v>01</v>
      </c>
      <c r="G323" s="7" t="str">
        <f t="shared" ref="G323:G386" si="35">AD323</f>
        <v>07</v>
      </c>
      <c r="H323" s="7">
        <v>11</v>
      </c>
      <c r="I323" t="s">
        <v>1760</v>
      </c>
      <c r="J323" t="s">
        <v>878</v>
      </c>
      <c r="K323" t="s">
        <v>1748</v>
      </c>
      <c r="L323" t="s">
        <v>2086</v>
      </c>
      <c r="M323" t="s">
        <v>2087</v>
      </c>
      <c r="N323" t="s">
        <v>1749</v>
      </c>
      <c r="O323" t="s">
        <v>1722</v>
      </c>
      <c r="P323" t="s">
        <v>2090</v>
      </c>
      <c r="Q323" t="s">
        <v>2089</v>
      </c>
      <c r="R323" t="s">
        <v>1858</v>
      </c>
      <c r="S323" t="s">
        <v>20</v>
      </c>
      <c r="T323">
        <v>6</v>
      </c>
      <c r="U323" t="s">
        <v>1744</v>
      </c>
      <c r="V323" s="17" t="s">
        <v>889</v>
      </c>
      <c r="W323" t="s">
        <v>1859</v>
      </c>
      <c r="X323" t="s">
        <v>1860</v>
      </c>
      <c r="Y323" t="s">
        <v>21</v>
      </c>
      <c r="Z323">
        <v>4000</v>
      </c>
      <c r="AA323" t="s">
        <v>1844</v>
      </c>
      <c r="AB323">
        <v>4451</v>
      </c>
      <c r="AC323" t="s">
        <v>1442</v>
      </c>
      <c r="AD323" s="17" t="s">
        <v>1590</v>
      </c>
      <c r="AE323" t="s">
        <v>1864</v>
      </c>
    </row>
    <row r="324" spans="1:31" hidden="1" x14ac:dyDescent="0.3">
      <c r="A324" t="str">
        <f t="shared" si="30"/>
        <v>544510171911</v>
      </c>
      <c r="B324" s="7">
        <v>5</v>
      </c>
      <c r="C324" s="7" t="str">
        <f t="shared" si="31"/>
        <v>445</v>
      </c>
      <c r="D324" s="7" t="str">
        <f t="shared" si="32"/>
        <v>1</v>
      </c>
      <c r="E324" s="7" t="str">
        <f t="shared" si="33"/>
        <v>0</v>
      </c>
      <c r="F324" s="7">
        <f t="shared" si="34"/>
        <v>17</v>
      </c>
      <c r="G324" s="7">
        <f t="shared" si="35"/>
        <v>19</v>
      </c>
      <c r="H324" s="7">
        <v>11</v>
      </c>
      <c r="I324" t="s">
        <v>1760</v>
      </c>
      <c r="J324" t="s">
        <v>878</v>
      </c>
      <c r="K324" t="s">
        <v>1748</v>
      </c>
      <c r="L324" t="s">
        <v>2086</v>
      </c>
      <c r="M324" t="s">
        <v>2087</v>
      </c>
      <c r="N324" t="s">
        <v>1749</v>
      </c>
      <c r="O324" t="s">
        <v>1722</v>
      </c>
      <c r="P324" t="s">
        <v>2090</v>
      </c>
      <c r="Q324" t="s">
        <v>2089</v>
      </c>
      <c r="R324" t="s">
        <v>1895</v>
      </c>
      <c r="S324" t="s">
        <v>313</v>
      </c>
      <c r="T324">
        <v>4</v>
      </c>
      <c r="U324" t="s">
        <v>1714</v>
      </c>
      <c r="V324" s="17">
        <v>17</v>
      </c>
      <c r="W324" t="s">
        <v>1908</v>
      </c>
      <c r="X324" t="s">
        <v>1909</v>
      </c>
      <c r="Y324" t="s">
        <v>334</v>
      </c>
      <c r="Z324">
        <v>4000</v>
      </c>
      <c r="AA324" t="s">
        <v>1844</v>
      </c>
      <c r="AB324">
        <v>4451</v>
      </c>
      <c r="AC324" t="s">
        <v>1442</v>
      </c>
      <c r="AD324" s="17">
        <v>19</v>
      </c>
      <c r="AE324" t="s">
        <v>1910</v>
      </c>
    </row>
    <row r="325" spans="1:31" hidden="1" x14ac:dyDescent="0.3">
      <c r="A325" s="23" t="str">
        <f t="shared" si="30"/>
        <v>544810030911</v>
      </c>
      <c r="B325" s="7">
        <v>5</v>
      </c>
      <c r="C325" s="7" t="str">
        <f t="shared" si="31"/>
        <v>448</v>
      </c>
      <c r="D325" s="7" t="str">
        <f t="shared" si="32"/>
        <v>1</v>
      </c>
      <c r="E325" s="7" t="str">
        <f t="shared" si="33"/>
        <v>0</v>
      </c>
      <c r="F325" s="7" t="str">
        <f t="shared" si="34"/>
        <v>03</v>
      </c>
      <c r="G325" s="7" t="str">
        <f t="shared" si="35"/>
        <v>09</v>
      </c>
      <c r="H325" s="7">
        <v>11</v>
      </c>
      <c r="I325" t="s">
        <v>1760</v>
      </c>
      <c r="J325" t="s">
        <v>878</v>
      </c>
      <c r="K325" t="s">
        <v>1748</v>
      </c>
      <c r="L325" t="s">
        <v>2086</v>
      </c>
      <c r="M325" t="s">
        <v>2087</v>
      </c>
      <c r="N325" t="s">
        <v>1749</v>
      </c>
      <c r="O325" t="s">
        <v>1965</v>
      </c>
      <c r="P325" t="s">
        <v>2104</v>
      </c>
      <c r="Q325" t="s">
        <v>2089</v>
      </c>
      <c r="R325" t="s">
        <v>1865</v>
      </c>
      <c r="S325" t="s">
        <v>33</v>
      </c>
      <c r="T325">
        <v>6</v>
      </c>
      <c r="U325" t="s">
        <v>1744</v>
      </c>
      <c r="V325" s="17" t="s">
        <v>935</v>
      </c>
      <c r="W325" t="s">
        <v>1967</v>
      </c>
      <c r="X325" t="s">
        <v>1867</v>
      </c>
      <c r="Y325" t="s">
        <v>1868</v>
      </c>
      <c r="Z325">
        <v>4000</v>
      </c>
      <c r="AA325" t="s">
        <v>1844</v>
      </c>
      <c r="AB325">
        <v>4481</v>
      </c>
      <c r="AC325" t="s">
        <v>1446</v>
      </c>
      <c r="AD325" s="17" t="s">
        <v>1592</v>
      </c>
      <c r="AE325" t="s">
        <v>1969</v>
      </c>
    </row>
    <row r="326" spans="1:31" hidden="1" x14ac:dyDescent="0.3">
      <c r="A326" s="23" t="str">
        <f t="shared" si="30"/>
        <v>558110020011</v>
      </c>
      <c r="B326" s="7">
        <v>5</v>
      </c>
      <c r="C326" s="7" t="str">
        <f t="shared" si="31"/>
        <v>581</v>
      </c>
      <c r="D326" s="7" t="str">
        <f t="shared" si="32"/>
        <v>1</v>
      </c>
      <c r="E326" s="7" t="str">
        <f t="shared" si="33"/>
        <v>0</v>
      </c>
      <c r="F326" s="7" t="str">
        <f t="shared" si="34"/>
        <v>02</v>
      </c>
      <c r="G326" s="7" t="str">
        <f t="shared" si="35"/>
        <v>00</v>
      </c>
      <c r="H326" s="7">
        <v>11</v>
      </c>
      <c r="I326" t="s">
        <v>1760</v>
      </c>
      <c r="J326" t="s">
        <v>878</v>
      </c>
      <c r="K326" t="s">
        <v>1748</v>
      </c>
      <c r="L326" t="s">
        <v>2086</v>
      </c>
      <c r="M326" t="s">
        <v>2087</v>
      </c>
      <c r="N326" t="s">
        <v>1749</v>
      </c>
      <c r="O326" t="s">
        <v>1722</v>
      </c>
      <c r="P326" t="s">
        <v>2090</v>
      </c>
      <c r="Q326" t="s">
        <v>2109</v>
      </c>
      <c r="R326" t="s">
        <v>1865</v>
      </c>
      <c r="S326" t="s">
        <v>33</v>
      </c>
      <c r="T326">
        <v>4</v>
      </c>
      <c r="U326" t="s">
        <v>1714</v>
      </c>
      <c r="V326" s="17" t="s">
        <v>903</v>
      </c>
      <c r="W326" t="s">
        <v>1866</v>
      </c>
      <c r="X326" t="s">
        <v>1867</v>
      </c>
      <c r="Y326" t="s">
        <v>1868</v>
      </c>
      <c r="Z326">
        <v>5000</v>
      </c>
      <c r="AA326" t="s">
        <v>1739</v>
      </c>
      <c r="AB326">
        <v>5811</v>
      </c>
      <c r="AC326" t="s">
        <v>1530</v>
      </c>
      <c r="AD326" s="17" t="s">
        <v>1586</v>
      </c>
      <c r="AE326" t="s">
        <v>1728</v>
      </c>
    </row>
    <row r="327" spans="1:31" hidden="1" x14ac:dyDescent="0.3">
      <c r="A327" t="str">
        <f t="shared" si="30"/>
        <v>551112097625</v>
      </c>
      <c r="B327" s="7">
        <v>5</v>
      </c>
      <c r="C327" s="7" t="str">
        <f t="shared" si="31"/>
        <v>511</v>
      </c>
      <c r="D327" s="7" t="str">
        <f t="shared" si="32"/>
        <v>1</v>
      </c>
      <c r="E327" s="7" t="str">
        <f t="shared" si="33"/>
        <v>2</v>
      </c>
      <c r="F327" s="7" t="str">
        <f t="shared" si="34"/>
        <v>09</v>
      </c>
      <c r="G327" s="7">
        <f t="shared" si="35"/>
        <v>76</v>
      </c>
      <c r="H327" s="7">
        <v>25</v>
      </c>
      <c r="I327" t="s">
        <v>1707</v>
      </c>
      <c r="J327" t="s">
        <v>1708</v>
      </c>
      <c r="K327" t="s">
        <v>1748</v>
      </c>
      <c r="L327" t="s">
        <v>2086</v>
      </c>
      <c r="M327" t="s">
        <v>2087</v>
      </c>
      <c r="N327" t="s">
        <v>1749</v>
      </c>
      <c r="O327" t="s">
        <v>1722</v>
      </c>
      <c r="P327" t="s">
        <v>2090</v>
      </c>
      <c r="Q327" t="s">
        <v>2109</v>
      </c>
      <c r="R327" t="s">
        <v>1755</v>
      </c>
      <c r="S327" t="s">
        <v>154</v>
      </c>
      <c r="T327">
        <v>4</v>
      </c>
      <c r="U327" t="s">
        <v>1714</v>
      </c>
      <c r="V327" s="17" t="s">
        <v>1592</v>
      </c>
      <c r="W327" t="s">
        <v>1758</v>
      </c>
      <c r="X327" t="s">
        <v>1757</v>
      </c>
      <c r="Y327" t="s">
        <v>156</v>
      </c>
      <c r="Z327">
        <v>5000</v>
      </c>
      <c r="AA327" t="s">
        <v>1739</v>
      </c>
      <c r="AB327">
        <v>5111</v>
      </c>
      <c r="AC327" t="s">
        <v>1761</v>
      </c>
      <c r="AD327" s="17">
        <v>76</v>
      </c>
      <c r="AE327" t="s">
        <v>1668</v>
      </c>
    </row>
    <row r="328" spans="1:31" hidden="1" x14ac:dyDescent="0.3">
      <c r="A328" t="str">
        <f t="shared" si="30"/>
        <v>551110090011</v>
      </c>
      <c r="B328" s="7">
        <v>5</v>
      </c>
      <c r="C328" s="7" t="str">
        <f t="shared" si="31"/>
        <v>511</v>
      </c>
      <c r="D328" s="7" t="str">
        <f t="shared" si="32"/>
        <v>1</v>
      </c>
      <c r="E328" s="7" t="str">
        <f t="shared" si="33"/>
        <v>0</v>
      </c>
      <c r="F328" s="7" t="str">
        <f t="shared" si="34"/>
        <v>09</v>
      </c>
      <c r="G328" s="7" t="str">
        <f t="shared" si="35"/>
        <v>00</v>
      </c>
      <c r="H328" s="7">
        <v>11</v>
      </c>
      <c r="I328" t="s">
        <v>1760</v>
      </c>
      <c r="J328" t="s">
        <v>878</v>
      </c>
      <c r="K328" t="s">
        <v>1748</v>
      </c>
      <c r="L328" t="s">
        <v>2086</v>
      </c>
      <c r="M328" t="s">
        <v>2087</v>
      </c>
      <c r="N328" t="s">
        <v>1749</v>
      </c>
      <c r="O328" t="s">
        <v>1722</v>
      </c>
      <c r="P328" t="s">
        <v>2090</v>
      </c>
      <c r="Q328" t="s">
        <v>2109</v>
      </c>
      <c r="R328" t="s">
        <v>1755</v>
      </c>
      <c r="S328" t="s">
        <v>154</v>
      </c>
      <c r="T328">
        <v>4</v>
      </c>
      <c r="U328" t="s">
        <v>1714</v>
      </c>
      <c r="V328" s="17" t="s">
        <v>1592</v>
      </c>
      <c r="W328" t="s">
        <v>1758</v>
      </c>
      <c r="X328" t="s">
        <v>1757</v>
      </c>
      <c r="Y328" t="s">
        <v>156</v>
      </c>
      <c r="Z328">
        <v>5000</v>
      </c>
      <c r="AA328" t="s">
        <v>1739</v>
      </c>
      <c r="AB328">
        <v>5111</v>
      </c>
      <c r="AC328" t="s">
        <v>1761</v>
      </c>
      <c r="AD328" s="17" t="s">
        <v>1586</v>
      </c>
      <c r="AE328" t="s">
        <v>1728</v>
      </c>
    </row>
    <row r="329" spans="1:31" hidden="1" x14ac:dyDescent="0.3">
      <c r="A329" t="str">
        <f t="shared" si="30"/>
        <v>551210090011</v>
      </c>
      <c r="B329" s="7">
        <v>5</v>
      </c>
      <c r="C329" s="7" t="str">
        <f t="shared" si="31"/>
        <v>512</v>
      </c>
      <c r="D329" s="7" t="str">
        <f t="shared" si="32"/>
        <v>1</v>
      </c>
      <c r="E329" s="7" t="str">
        <f t="shared" si="33"/>
        <v>0</v>
      </c>
      <c r="F329" s="7" t="str">
        <f t="shared" si="34"/>
        <v>09</v>
      </c>
      <c r="G329" s="7" t="str">
        <f t="shared" si="35"/>
        <v>00</v>
      </c>
      <c r="H329" s="7">
        <v>11</v>
      </c>
      <c r="I329" t="s">
        <v>1760</v>
      </c>
      <c r="J329" t="s">
        <v>878</v>
      </c>
      <c r="K329" t="s">
        <v>1748</v>
      </c>
      <c r="L329" t="s">
        <v>2086</v>
      </c>
      <c r="M329" t="s">
        <v>2087</v>
      </c>
      <c r="N329" t="s">
        <v>1749</v>
      </c>
      <c r="O329" t="s">
        <v>1722</v>
      </c>
      <c r="P329" t="s">
        <v>2090</v>
      </c>
      <c r="Q329" t="s">
        <v>2109</v>
      </c>
      <c r="R329" t="s">
        <v>1755</v>
      </c>
      <c r="S329" t="s">
        <v>154</v>
      </c>
      <c r="T329">
        <v>4</v>
      </c>
      <c r="U329" t="s">
        <v>1714</v>
      </c>
      <c r="V329" s="17" t="s">
        <v>1592</v>
      </c>
      <c r="W329" t="s">
        <v>1758</v>
      </c>
      <c r="X329" t="s">
        <v>1757</v>
      </c>
      <c r="Y329" t="s">
        <v>156</v>
      </c>
      <c r="Z329">
        <v>5000</v>
      </c>
      <c r="AA329" t="s">
        <v>1739</v>
      </c>
      <c r="AB329">
        <v>5121</v>
      </c>
      <c r="AC329" t="s">
        <v>1891</v>
      </c>
      <c r="AD329" s="17" t="s">
        <v>1586</v>
      </c>
      <c r="AE329" t="s">
        <v>1728</v>
      </c>
    </row>
    <row r="330" spans="1:31" hidden="1" x14ac:dyDescent="0.3">
      <c r="A330" t="str">
        <f t="shared" si="30"/>
        <v>551210151811</v>
      </c>
      <c r="B330" s="7">
        <v>5</v>
      </c>
      <c r="C330" s="7" t="str">
        <f t="shared" si="31"/>
        <v>512</v>
      </c>
      <c r="D330" s="7" t="str">
        <f t="shared" si="32"/>
        <v>1</v>
      </c>
      <c r="E330" s="7" t="str">
        <f t="shared" si="33"/>
        <v>0</v>
      </c>
      <c r="F330" s="7">
        <f t="shared" si="34"/>
        <v>15</v>
      </c>
      <c r="G330" s="7">
        <f t="shared" si="35"/>
        <v>18</v>
      </c>
      <c r="H330" s="7">
        <v>11</v>
      </c>
      <c r="I330" t="s">
        <v>1760</v>
      </c>
      <c r="J330" t="s">
        <v>878</v>
      </c>
      <c r="K330" t="s">
        <v>1748</v>
      </c>
      <c r="L330" t="s">
        <v>2086</v>
      </c>
      <c r="M330" t="s">
        <v>2087</v>
      </c>
      <c r="N330" t="s">
        <v>1749</v>
      </c>
      <c r="O330" t="s">
        <v>1722</v>
      </c>
      <c r="P330" t="s">
        <v>2090</v>
      </c>
      <c r="Q330" t="s">
        <v>2109</v>
      </c>
      <c r="R330" t="s">
        <v>1895</v>
      </c>
      <c r="S330" t="s">
        <v>313</v>
      </c>
      <c r="T330">
        <v>4</v>
      </c>
      <c r="U330" t="s">
        <v>1714</v>
      </c>
      <c r="V330" s="17">
        <v>15</v>
      </c>
      <c r="W330" t="s">
        <v>1899</v>
      </c>
      <c r="X330" t="s">
        <v>1900</v>
      </c>
      <c r="Y330" t="s">
        <v>319</v>
      </c>
      <c r="Z330">
        <v>5000</v>
      </c>
      <c r="AA330" t="s">
        <v>1739</v>
      </c>
      <c r="AB330">
        <v>5121</v>
      </c>
      <c r="AC330" t="s">
        <v>1891</v>
      </c>
      <c r="AD330" s="17">
        <v>18</v>
      </c>
      <c r="AE330" t="s">
        <v>1905</v>
      </c>
    </row>
    <row r="331" spans="1:31" hidden="1" x14ac:dyDescent="0.3">
      <c r="A331" s="23" t="str">
        <f t="shared" si="30"/>
        <v>558114028211</v>
      </c>
      <c r="B331" s="7">
        <v>5</v>
      </c>
      <c r="C331" s="7" t="str">
        <f t="shared" si="31"/>
        <v>581</v>
      </c>
      <c r="D331" s="7" t="str">
        <f t="shared" si="32"/>
        <v>1</v>
      </c>
      <c r="E331" s="7" t="str">
        <f t="shared" si="33"/>
        <v>4</v>
      </c>
      <c r="F331" s="7" t="str">
        <f t="shared" si="34"/>
        <v>02</v>
      </c>
      <c r="G331" s="7" t="str">
        <f t="shared" si="35"/>
        <v>82</v>
      </c>
      <c r="H331" s="7">
        <v>11</v>
      </c>
      <c r="I331" t="s">
        <v>2110</v>
      </c>
      <c r="J331" t="s">
        <v>2111</v>
      </c>
      <c r="K331" t="s">
        <v>1748</v>
      </c>
      <c r="L331" t="s">
        <v>2086</v>
      </c>
      <c r="M331" t="s">
        <v>2087</v>
      </c>
      <c r="N331" t="s">
        <v>1749</v>
      </c>
      <c r="O331" t="s">
        <v>1722</v>
      </c>
      <c r="P331" t="s">
        <v>2090</v>
      </c>
      <c r="Q331" t="s">
        <v>2109</v>
      </c>
      <c r="R331" t="s">
        <v>1865</v>
      </c>
      <c r="S331" t="s">
        <v>33</v>
      </c>
      <c r="T331">
        <v>4</v>
      </c>
      <c r="U331" t="s">
        <v>1714</v>
      </c>
      <c r="V331" s="17" t="s">
        <v>903</v>
      </c>
      <c r="W331" t="s">
        <v>1866</v>
      </c>
      <c r="X331" t="s">
        <v>1867</v>
      </c>
      <c r="Y331" t="s">
        <v>1868</v>
      </c>
      <c r="Z331">
        <v>5000</v>
      </c>
      <c r="AA331" t="s">
        <v>1739</v>
      </c>
      <c r="AB331">
        <v>5811</v>
      </c>
      <c r="AC331" t="s">
        <v>1530</v>
      </c>
      <c r="AD331" s="17" t="s">
        <v>1593</v>
      </c>
      <c r="AE331" t="s">
        <v>1728</v>
      </c>
    </row>
    <row r="332" spans="1:31" hidden="1" x14ac:dyDescent="0.3">
      <c r="A332" t="str">
        <f t="shared" si="30"/>
        <v>551910060011</v>
      </c>
      <c r="B332" s="7">
        <v>5</v>
      </c>
      <c r="C332" s="7" t="str">
        <f t="shared" si="31"/>
        <v>519</v>
      </c>
      <c r="D332" s="7" t="str">
        <f t="shared" si="32"/>
        <v>1</v>
      </c>
      <c r="E332" s="7" t="str">
        <f t="shared" si="33"/>
        <v>0</v>
      </c>
      <c r="F332" s="7" t="str">
        <f t="shared" si="34"/>
        <v>06</v>
      </c>
      <c r="G332" s="7" t="str">
        <f t="shared" si="35"/>
        <v>00</v>
      </c>
      <c r="H332" s="7">
        <v>11</v>
      </c>
      <c r="I332" t="s">
        <v>1760</v>
      </c>
      <c r="J332" t="s">
        <v>878</v>
      </c>
      <c r="K332" t="s">
        <v>1748</v>
      </c>
      <c r="L332" t="s">
        <v>2086</v>
      </c>
      <c r="M332" t="s">
        <v>2087</v>
      </c>
      <c r="N332" t="s">
        <v>1749</v>
      </c>
      <c r="O332" t="s">
        <v>1722</v>
      </c>
      <c r="P332" t="s">
        <v>2090</v>
      </c>
      <c r="Q332" t="s">
        <v>2109</v>
      </c>
      <c r="R332" t="s">
        <v>1750</v>
      </c>
      <c r="S332" t="s">
        <v>61</v>
      </c>
      <c r="T332">
        <v>4</v>
      </c>
      <c r="U332" t="s">
        <v>1714</v>
      </c>
      <c r="V332" s="17" t="s">
        <v>1589</v>
      </c>
      <c r="W332" t="s">
        <v>1871</v>
      </c>
      <c r="X332" t="s">
        <v>1872</v>
      </c>
      <c r="Y332" t="s">
        <v>1873</v>
      </c>
      <c r="Z332">
        <v>5000</v>
      </c>
      <c r="AA332" t="s">
        <v>1739</v>
      </c>
      <c r="AB332">
        <v>5191</v>
      </c>
      <c r="AC332" t="s">
        <v>1883</v>
      </c>
      <c r="AD332" s="17" t="s">
        <v>1586</v>
      </c>
      <c r="AE332" t="s">
        <v>1728</v>
      </c>
    </row>
    <row r="333" spans="1:31" hidden="1" x14ac:dyDescent="0.3">
      <c r="A333" t="str">
        <f t="shared" si="30"/>
        <v>551910090011</v>
      </c>
      <c r="B333" s="7">
        <v>5</v>
      </c>
      <c r="C333" s="7" t="str">
        <f t="shared" si="31"/>
        <v>519</v>
      </c>
      <c r="D333" s="7" t="str">
        <f t="shared" si="32"/>
        <v>1</v>
      </c>
      <c r="E333" s="7" t="str">
        <f t="shared" si="33"/>
        <v>0</v>
      </c>
      <c r="F333" s="7" t="str">
        <f t="shared" si="34"/>
        <v>09</v>
      </c>
      <c r="G333" s="7" t="str">
        <f t="shared" si="35"/>
        <v>00</v>
      </c>
      <c r="H333" s="7">
        <v>11</v>
      </c>
      <c r="I333" t="s">
        <v>1760</v>
      </c>
      <c r="J333" t="s">
        <v>878</v>
      </c>
      <c r="K333" t="s">
        <v>1748</v>
      </c>
      <c r="L333" t="s">
        <v>2086</v>
      </c>
      <c r="M333" t="s">
        <v>2087</v>
      </c>
      <c r="N333" t="s">
        <v>1749</v>
      </c>
      <c r="O333" t="s">
        <v>1722</v>
      </c>
      <c r="P333" t="s">
        <v>2090</v>
      </c>
      <c r="Q333" t="s">
        <v>2109</v>
      </c>
      <c r="R333" t="s">
        <v>1755</v>
      </c>
      <c r="S333" t="s">
        <v>154</v>
      </c>
      <c r="T333">
        <v>4</v>
      </c>
      <c r="U333" t="s">
        <v>1714</v>
      </c>
      <c r="V333" s="17" t="s">
        <v>1592</v>
      </c>
      <c r="W333" t="s">
        <v>1758</v>
      </c>
      <c r="X333" t="s">
        <v>1757</v>
      </c>
      <c r="Y333" t="s">
        <v>156</v>
      </c>
      <c r="Z333">
        <v>5000</v>
      </c>
      <c r="AA333" t="s">
        <v>1739</v>
      </c>
      <c r="AB333">
        <v>5191</v>
      </c>
      <c r="AC333" t="s">
        <v>1883</v>
      </c>
      <c r="AD333" s="17" t="s">
        <v>1586</v>
      </c>
      <c r="AE333" t="s">
        <v>1728</v>
      </c>
    </row>
    <row r="334" spans="1:31" hidden="1" x14ac:dyDescent="0.3">
      <c r="A334" t="str">
        <f t="shared" si="30"/>
        <v>552110660011</v>
      </c>
      <c r="B334" s="7">
        <v>5</v>
      </c>
      <c r="C334" s="7" t="str">
        <f t="shared" si="31"/>
        <v>521</v>
      </c>
      <c r="D334" s="7" t="str">
        <f t="shared" si="32"/>
        <v>1</v>
      </c>
      <c r="E334" s="7" t="str">
        <f t="shared" si="33"/>
        <v>0</v>
      </c>
      <c r="F334" s="7">
        <f t="shared" si="34"/>
        <v>66</v>
      </c>
      <c r="G334" s="7" t="str">
        <f t="shared" si="35"/>
        <v>00</v>
      </c>
      <c r="H334" s="7">
        <v>11</v>
      </c>
      <c r="I334" t="s">
        <v>1760</v>
      </c>
      <c r="J334" t="s">
        <v>878</v>
      </c>
      <c r="K334" t="s">
        <v>1709</v>
      </c>
      <c r="L334" t="s">
        <v>2091</v>
      </c>
      <c r="M334" t="s">
        <v>2092</v>
      </c>
      <c r="N334" t="s">
        <v>1710</v>
      </c>
      <c r="O334" t="s">
        <v>1711</v>
      </c>
      <c r="P334" t="s">
        <v>1712</v>
      </c>
      <c r="Q334" t="s">
        <v>2109</v>
      </c>
      <c r="R334" t="s">
        <v>1713</v>
      </c>
      <c r="S334" t="s">
        <v>681</v>
      </c>
      <c r="T334">
        <v>4</v>
      </c>
      <c r="U334" t="s">
        <v>1714</v>
      </c>
      <c r="V334" s="17">
        <v>66</v>
      </c>
      <c r="W334" t="s">
        <v>683</v>
      </c>
      <c r="X334" t="s">
        <v>1715</v>
      </c>
      <c r="Y334" t="s">
        <v>1716</v>
      </c>
      <c r="Z334">
        <v>5000</v>
      </c>
      <c r="AA334" t="s">
        <v>1739</v>
      </c>
      <c r="AB334">
        <v>5211</v>
      </c>
      <c r="AC334" t="s">
        <v>1472</v>
      </c>
      <c r="AD334" s="17" t="s">
        <v>1586</v>
      </c>
      <c r="AE334" t="s">
        <v>1728</v>
      </c>
    </row>
    <row r="335" spans="1:31" hidden="1" x14ac:dyDescent="0.3">
      <c r="A335" t="str">
        <f t="shared" si="30"/>
        <v>553110300011</v>
      </c>
      <c r="B335" s="7">
        <v>5</v>
      </c>
      <c r="C335" s="7" t="str">
        <f t="shared" si="31"/>
        <v>531</v>
      </c>
      <c r="D335" s="7" t="str">
        <f t="shared" si="32"/>
        <v>1</v>
      </c>
      <c r="E335" s="7" t="str">
        <f t="shared" si="33"/>
        <v>0</v>
      </c>
      <c r="F335" s="7">
        <f t="shared" si="34"/>
        <v>30</v>
      </c>
      <c r="G335" s="7" t="str">
        <f t="shared" si="35"/>
        <v>00</v>
      </c>
      <c r="H335" s="7">
        <v>11</v>
      </c>
      <c r="I335" t="s">
        <v>1760</v>
      </c>
      <c r="J335" t="s">
        <v>878</v>
      </c>
      <c r="K335" t="s">
        <v>1781</v>
      </c>
      <c r="L335" t="s">
        <v>2093</v>
      </c>
      <c r="M335" t="s">
        <v>2095</v>
      </c>
      <c r="N335" t="s">
        <v>1782</v>
      </c>
      <c r="O335" t="s">
        <v>1787</v>
      </c>
      <c r="P335" t="s">
        <v>1788</v>
      </c>
      <c r="Q335" t="s">
        <v>2109</v>
      </c>
      <c r="R335" t="s">
        <v>1724</v>
      </c>
      <c r="S335" t="s">
        <v>436</v>
      </c>
      <c r="T335">
        <v>6</v>
      </c>
      <c r="U335" t="s">
        <v>1744</v>
      </c>
      <c r="V335" s="17">
        <v>30</v>
      </c>
      <c r="W335" t="s">
        <v>1789</v>
      </c>
      <c r="X335" t="s">
        <v>1790</v>
      </c>
      <c r="Y335" t="s">
        <v>489</v>
      </c>
      <c r="Z335">
        <v>5000</v>
      </c>
      <c r="AA335" t="s">
        <v>1739</v>
      </c>
      <c r="AB335" s="36">
        <v>5311</v>
      </c>
      <c r="AC335" s="36" t="s">
        <v>1478</v>
      </c>
      <c r="AD335" s="17" t="s">
        <v>1586</v>
      </c>
      <c r="AE335" s="36" t="s">
        <v>1728</v>
      </c>
    </row>
    <row r="336" spans="1:31" hidden="1" x14ac:dyDescent="0.3">
      <c r="A336" t="str">
        <f t="shared" si="30"/>
        <v>553110240011</v>
      </c>
      <c r="B336" s="7">
        <v>5</v>
      </c>
      <c r="C336" s="7" t="str">
        <f t="shared" si="31"/>
        <v>531</v>
      </c>
      <c r="D336" s="7" t="str">
        <f t="shared" si="32"/>
        <v>1</v>
      </c>
      <c r="E336" s="7" t="str">
        <f t="shared" si="33"/>
        <v>0</v>
      </c>
      <c r="F336" s="7">
        <f t="shared" si="34"/>
        <v>24</v>
      </c>
      <c r="G336" s="7" t="str">
        <f t="shared" si="35"/>
        <v>00</v>
      </c>
      <c r="H336" s="7">
        <v>11</v>
      </c>
      <c r="I336" t="s">
        <v>1760</v>
      </c>
      <c r="J336" t="s">
        <v>878</v>
      </c>
      <c r="K336" t="s">
        <v>1814</v>
      </c>
      <c r="L336" t="s">
        <v>2093</v>
      </c>
      <c r="M336" t="s">
        <v>2094</v>
      </c>
      <c r="N336" t="s">
        <v>1815</v>
      </c>
      <c r="O336" t="s">
        <v>1722</v>
      </c>
      <c r="P336" t="s">
        <v>2090</v>
      </c>
      <c r="Q336" t="s">
        <v>2109</v>
      </c>
      <c r="R336" t="s">
        <v>1731</v>
      </c>
      <c r="S336" t="s">
        <v>364</v>
      </c>
      <c r="T336">
        <v>2</v>
      </c>
      <c r="U336" t="s">
        <v>1816</v>
      </c>
      <c r="V336" s="17">
        <v>24</v>
      </c>
      <c r="W336" t="s">
        <v>1817</v>
      </c>
      <c r="X336" t="s">
        <v>1818</v>
      </c>
      <c r="Y336" t="s">
        <v>414</v>
      </c>
      <c r="Z336">
        <v>5000</v>
      </c>
      <c r="AA336" t="s">
        <v>1739</v>
      </c>
      <c r="AB336">
        <v>5311</v>
      </c>
      <c r="AC336" t="s">
        <v>1478</v>
      </c>
      <c r="AD336" s="17" t="s">
        <v>1586</v>
      </c>
      <c r="AE336" t="s">
        <v>1728</v>
      </c>
    </row>
    <row r="337" spans="1:31" hidden="1" x14ac:dyDescent="0.3">
      <c r="A337" t="str">
        <f t="shared" si="30"/>
        <v>553210240011</v>
      </c>
      <c r="B337" s="7">
        <v>5</v>
      </c>
      <c r="C337" s="7" t="str">
        <f t="shared" si="31"/>
        <v>532</v>
      </c>
      <c r="D337" s="7" t="str">
        <f t="shared" si="32"/>
        <v>1</v>
      </c>
      <c r="E337" s="7" t="str">
        <f t="shared" si="33"/>
        <v>0</v>
      </c>
      <c r="F337" s="7">
        <f t="shared" si="34"/>
        <v>24</v>
      </c>
      <c r="G337" s="7" t="str">
        <f t="shared" si="35"/>
        <v>00</v>
      </c>
      <c r="H337" s="7">
        <v>11</v>
      </c>
      <c r="I337" t="s">
        <v>1760</v>
      </c>
      <c r="J337" t="s">
        <v>878</v>
      </c>
      <c r="K337" t="s">
        <v>1814</v>
      </c>
      <c r="L337" t="s">
        <v>2093</v>
      </c>
      <c r="M337" t="s">
        <v>2094</v>
      </c>
      <c r="N337" t="s">
        <v>1815</v>
      </c>
      <c r="O337" t="s">
        <v>1722</v>
      </c>
      <c r="P337" t="s">
        <v>2090</v>
      </c>
      <c r="Q337" t="s">
        <v>2109</v>
      </c>
      <c r="R337" t="s">
        <v>1731</v>
      </c>
      <c r="S337" t="s">
        <v>364</v>
      </c>
      <c r="T337">
        <v>2</v>
      </c>
      <c r="U337" t="s">
        <v>1816</v>
      </c>
      <c r="V337" s="17">
        <v>24</v>
      </c>
      <c r="W337" t="s">
        <v>1817</v>
      </c>
      <c r="X337" t="s">
        <v>1818</v>
      </c>
      <c r="Y337" t="s">
        <v>414</v>
      </c>
      <c r="Z337">
        <v>5000</v>
      </c>
      <c r="AA337" t="s">
        <v>1739</v>
      </c>
      <c r="AB337">
        <v>5321</v>
      </c>
      <c r="AC337" t="s">
        <v>1482</v>
      </c>
      <c r="AD337" s="17" t="s">
        <v>1586</v>
      </c>
      <c r="AE337" t="s">
        <v>1728</v>
      </c>
    </row>
    <row r="338" spans="1:31" hidden="1" x14ac:dyDescent="0.3">
      <c r="A338" t="str">
        <f t="shared" si="30"/>
        <v>554112097625</v>
      </c>
      <c r="B338" s="7">
        <v>5</v>
      </c>
      <c r="C338" s="7" t="str">
        <f t="shared" si="31"/>
        <v>541</v>
      </c>
      <c r="D338" s="7" t="str">
        <f t="shared" si="32"/>
        <v>1</v>
      </c>
      <c r="E338" s="7" t="str">
        <f t="shared" si="33"/>
        <v>2</v>
      </c>
      <c r="F338" s="7" t="str">
        <f t="shared" si="34"/>
        <v>09</v>
      </c>
      <c r="G338" s="7">
        <f t="shared" si="35"/>
        <v>76</v>
      </c>
      <c r="H338" s="7">
        <v>25</v>
      </c>
      <c r="I338" t="s">
        <v>1707</v>
      </c>
      <c r="J338" t="s">
        <v>1708</v>
      </c>
      <c r="K338" t="s">
        <v>1748</v>
      </c>
      <c r="L338" t="s">
        <v>2086</v>
      </c>
      <c r="M338" t="s">
        <v>2087</v>
      </c>
      <c r="N338" t="s">
        <v>1749</v>
      </c>
      <c r="O338" t="s">
        <v>1722</v>
      </c>
      <c r="P338" t="s">
        <v>2090</v>
      </c>
      <c r="Q338" t="s">
        <v>2109</v>
      </c>
      <c r="R338" t="s">
        <v>1755</v>
      </c>
      <c r="S338" t="s">
        <v>154</v>
      </c>
      <c r="T338">
        <v>4</v>
      </c>
      <c r="U338" t="s">
        <v>1714</v>
      </c>
      <c r="V338" s="17" t="s">
        <v>1592</v>
      </c>
      <c r="W338" t="s">
        <v>1758</v>
      </c>
      <c r="X338" t="s">
        <v>1757</v>
      </c>
      <c r="Y338" t="s">
        <v>156</v>
      </c>
      <c r="Z338">
        <v>5000</v>
      </c>
      <c r="AA338" t="s">
        <v>1739</v>
      </c>
      <c r="AB338">
        <v>5411</v>
      </c>
      <c r="AC338" t="s">
        <v>1488</v>
      </c>
      <c r="AD338" s="17">
        <v>76</v>
      </c>
      <c r="AE338" t="s">
        <v>1668</v>
      </c>
    </row>
    <row r="339" spans="1:31" hidden="1" x14ac:dyDescent="0.3">
      <c r="A339" t="str">
        <f t="shared" si="30"/>
        <v>554112097725</v>
      </c>
      <c r="B339" s="7">
        <v>5</v>
      </c>
      <c r="C339" s="7" t="str">
        <f t="shared" si="31"/>
        <v>541</v>
      </c>
      <c r="D339" s="7" t="str">
        <f t="shared" si="32"/>
        <v>1</v>
      </c>
      <c r="E339" s="7" t="str">
        <f t="shared" si="33"/>
        <v>2</v>
      </c>
      <c r="F339" s="7" t="str">
        <f t="shared" si="34"/>
        <v>09</v>
      </c>
      <c r="G339" s="7">
        <f t="shared" si="35"/>
        <v>77</v>
      </c>
      <c r="H339" s="7">
        <v>25</v>
      </c>
      <c r="I339" t="s">
        <v>1707</v>
      </c>
      <c r="J339" t="s">
        <v>1708</v>
      </c>
      <c r="K339" t="s">
        <v>1748</v>
      </c>
      <c r="L339" t="s">
        <v>2086</v>
      </c>
      <c r="M339" t="s">
        <v>2087</v>
      </c>
      <c r="N339" t="s">
        <v>1749</v>
      </c>
      <c r="O339" t="s">
        <v>1722</v>
      </c>
      <c r="P339" t="s">
        <v>2090</v>
      </c>
      <c r="Q339" t="s">
        <v>2109</v>
      </c>
      <c r="R339" t="s">
        <v>1755</v>
      </c>
      <c r="S339" t="s">
        <v>154</v>
      </c>
      <c r="T339">
        <v>4</v>
      </c>
      <c r="U339" t="s">
        <v>1714</v>
      </c>
      <c r="V339" s="17" t="s">
        <v>1592</v>
      </c>
      <c r="W339" t="s">
        <v>1758</v>
      </c>
      <c r="X339" t="s">
        <v>1757</v>
      </c>
      <c r="Y339" t="s">
        <v>156</v>
      </c>
      <c r="Z339">
        <v>5000</v>
      </c>
      <c r="AA339" t="s">
        <v>1739</v>
      </c>
      <c r="AB339">
        <v>5411</v>
      </c>
      <c r="AC339" t="s">
        <v>1488</v>
      </c>
      <c r="AD339" s="17">
        <v>77</v>
      </c>
      <c r="AE339" t="s">
        <v>1669</v>
      </c>
    </row>
    <row r="340" spans="1:31" hidden="1" x14ac:dyDescent="0.3">
      <c r="A340" t="str">
        <f t="shared" si="30"/>
        <v>554912212325</v>
      </c>
      <c r="B340" s="7">
        <v>5</v>
      </c>
      <c r="C340" s="7" t="str">
        <f t="shared" si="31"/>
        <v>549</v>
      </c>
      <c r="D340" s="7" t="str">
        <f t="shared" si="32"/>
        <v>1</v>
      </c>
      <c r="E340" s="7" t="str">
        <f t="shared" si="33"/>
        <v>2</v>
      </c>
      <c r="F340" s="7">
        <f t="shared" si="34"/>
        <v>21</v>
      </c>
      <c r="G340" s="7">
        <f t="shared" si="35"/>
        <v>23</v>
      </c>
      <c r="H340" s="7">
        <v>25</v>
      </c>
      <c r="I340" t="s">
        <v>1707</v>
      </c>
      <c r="J340" t="s">
        <v>1708</v>
      </c>
      <c r="K340" t="s">
        <v>1729</v>
      </c>
      <c r="L340" t="s">
        <v>2086</v>
      </c>
      <c r="M340" t="s">
        <v>2096</v>
      </c>
      <c r="N340" t="s">
        <v>1730</v>
      </c>
      <c r="O340" t="s">
        <v>1722</v>
      </c>
      <c r="P340" t="s">
        <v>2090</v>
      </c>
      <c r="Q340" t="s">
        <v>2109</v>
      </c>
      <c r="R340" t="s">
        <v>1731</v>
      </c>
      <c r="S340" t="s">
        <v>364</v>
      </c>
      <c r="T340">
        <v>1</v>
      </c>
      <c r="U340" t="s">
        <v>1732</v>
      </c>
      <c r="V340" s="17">
        <v>21</v>
      </c>
      <c r="W340" t="s">
        <v>1738</v>
      </c>
      <c r="X340" t="s">
        <v>1734</v>
      </c>
      <c r="Y340" t="s">
        <v>366</v>
      </c>
      <c r="Z340">
        <v>5000</v>
      </c>
      <c r="AA340" t="s">
        <v>1739</v>
      </c>
      <c r="AB340">
        <v>5491</v>
      </c>
      <c r="AC340" t="s">
        <v>1740</v>
      </c>
      <c r="AD340" s="17">
        <v>23</v>
      </c>
      <c r="AE340" t="s">
        <v>1741</v>
      </c>
    </row>
    <row r="341" spans="1:31" hidden="1" x14ac:dyDescent="0.3">
      <c r="A341" t="str">
        <f t="shared" si="30"/>
        <v>556210290011</v>
      </c>
      <c r="B341" s="7">
        <v>5</v>
      </c>
      <c r="C341" s="7" t="str">
        <f t="shared" si="31"/>
        <v>562</v>
      </c>
      <c r="D341" s="7" t="str">
        <f t="shared" si="32"/>
        <v>1</v>
      </c>
      <c r="E341" s="7" t="str">
        <f t="shared" si="33"/>
        <v>0</v>
      </c>
      <c r="F341" s="7">
        <f t="shared" si="34"/>
        <v>29</v>
      </c>
      <c r="G341" s="7" t="str">
        <f t="shared" si="35"/>
        <v>00</v>
      </c>
      <c r="H341" s="7">
        <v>11</v>
      </c>
      <c r="I341" t="s">
        <v>1760</v>
      </c>
      <c r="J341" t="s">
        <v>878</v>
      </c>
      <c r="K341" t="s">
        <v>1748</v>
      </c>
      <c r="L341" t="s">
        <v>2086</v>
      </c>
      <c r="M341" t="s">
        <v>2087</v>
      </c>
      <c r="N341" t="s">
        <v>1749</v>
      </c>
      <c r="O341" t="s">
        <v>1722</v>
      </c>
      <c r="P341" t="s">
        <v>2090</v>
      </c>
      <c r="Q341" t="s">
        <v>2109</v>
      </c>
      <c r="R341" t="s">
        <v>1724</v>
      </c>
      <c r="S341" t="s">
        <v>436</v>
      </c>
      <c r="T341">
        <v>2</v>
      </c>
      <c r="U341" t="s">
        <v>1816</v>
      </c>
      <c r="V341" s="17">
        <v>29</v>
      </c>
      <c r="W341" t="s">
        <v>1928</v>
      </c>
      <c r="X341" t="s">
        <v>1929</v>
      </c>
      <c r="Y341" t="s">
        <v>478</v>
      </c>
      <c r="Z341">
        <v>5000</v>
      </c>
      <c r="AA341" t="s">
        <v>1739</v>
      </c>
      <c r="AB341">
        <v>5621</v>
      </c>
      <c r="AC341" t="s">
        <v>1497</v>
      </c>
      <c r="AD341" s="17" t="s">
        <v>1586</v>
      </c>
      <c r="AE341" t="s">
        <v>1728</v>
      </c>
    </row>
    <row r="342" spans="1:31" hidden="1" x14ac:dyDescent="0.3">
      <c r="A342" t="str">
        <f t="shared" si="30"/>
        <v>556410090011</v>
      </c>
      <c r="B342" s="7">
        <v>5</v>
      </c>
      <c r="C342" s="7" t="str">
        <f t="shared" si="31"/>
        <v>564</v>
      </c>
      <c r="D342" s="7" t="str">
        <f t="shared" si="32"/>
        <v>1</v>
      </c>
      <c r="E342" s="7" t="str">
        <f t="shared" si="33"/>
        <v>0</v>
      </c>
      <c r="F342" s="7" t="str">
        <f t="shared" si="34"/>
        <v>09</v>
      </c>
      <c r="G342" s="7" t="str">
        <f t="shared" si="35"/>
        <v>00</v>
      </c>
      <c r="H342" s="7">
        <v>11</v>
      </c>
      <c r="I342" t="s">
        <v>1760</v>
      </c>
      <c r="J342" t="s">
        <v>878</v>
      </c>
      <c r="K342" t="s">
        <v>1748</v>
      </c>
      <c r="L342" t="s">
        <v>2086</v>
      </c>
      <c r="M342" t="s">
        <v>2087</v>
      </c>
      <c r="N342" t="s">
        <v>1749</v>
      </c>
      <c r="O342" t="s">
        <v>1722</v>
      </c>
      <c r="P342" t="s">
        <v>2090</v>
      </c>
      <c r="Q342" t="s">
        <v>2109</v>
      </c>
      <c r="R342" t="s">
        <v>1755</v>
      </c>
      <c r="S342" t="s">
        <v>154</v>
      </c>
      <c r="T342">
        <v>4</v>
      </c>
      <c r="U342" t="s">
        <v>1714</v>
      </c>
      <c r="V342" s="17" t="s">
        <v>1592</v>
      </c>
      <c r="W342" t="s">
        <v>1758</v>
      </c>
      <c r="X342" t="s">
        <v>1757</v>
      </c>
      <c r="Y342" t="s">
        <v>156</v>
      </c>
      <c r="Z342">
        <v>5000</v>
      </c>
      <c r="AA342" t="s">
        <v>1739</v>
      </c>
      <c r="AB342">
        <v>5641</v>
      </c>
      <c r="AC342" t="s">
        <v>1892</v>
      </c>
      <c r="AD342" s="17" t="s">
        <v>1586</v>
      </c>
      <c r="AE342" t="s">
        <v>1728</v>
      </c>
    </row>
    <row r="343" spans="1:31" hidden="1" x14ac:dyDescent="0.3">
      <c r="A343" t="str">
        <f t="shared" si="30"/>
        <v>556510660011</v>
      </c>
      <c r="B343" s="7">
        <v>5</v>
      </c>
      <c r="C343" s="7" t="str">
        <f t="shared" si="31"/>
        <v>565</v>
      </c>
      <c r="D343" s="7" t="str">
        <f t="shared" si="32"/>
        <v>1</v>
      </c>
      <c r="E343" s="7" t="str">
        <f t="shared" si="33"/>
        <v>0</v>
      </c>
      <c r="F343" s="7">
        <f t="shared" si="34"/>
        <v>66</v>
      </c>
      <c r="G343" s="7" t="str">
        <f t="shared" si="35"/>
        <v>00</v>
      </c>
      <c r="H343" s="7">
        <v>11</v>
      </c>
      <c r="I343" t="s">
        <v>1760</v>
      </c>
      <c r="J343" t="s">
        <v>878</v>
      </c>
      <c r="K343" t="s">
        <v>1709</v>
      </c>
      <c r="L343" t="s">
        <v>2091</v>
      </c>
      <c r="M343" t="s">
        <v>2092</v>
      </c>
      <c r="N343" t="s">
        <v>1710</v>
      </c>
      <c r="O343" t="s">
        <v>1711</v>
      </c>
      <c r="P343" t="s">
        <v>1712</v>
      </c>
      <c r="Q343" t="s">
        <v>2109</v>
      </c>
      <c r="R343" t="s">
        <v>1713</v>
      </c>
      <c r="S343" t="s">
        <v>681</v>
      </c>
      <c r="T343">
        <v>4</v>
      </c>
      <c r="U343" t="s">
        <v>1714</v>
      </c>
      <c r="V343" s="17">
        <v>66</v>
      </c>
      <c r="W343" t="s">
        <v>683</v>
      </c>
      <c r="X343" t="s">
        <v>1715</v>
      </c>
      <c r="Y343" t="s">
        <v>1716</v>
      </c>
      <c r="Z343">
        <v>5000</v>
      </c>
      <c r="AA343" t="s">
        <v>1739</v>
      </c>
      <c r="AB343">
        <v>5651</v>
      </c>
      <c r="AC343" t="s">
        <v>1810</v>
      </c>
      <c r="AD343" s="17" t="s">
        <v>1586</v>
      </c>
      <c r="AE343" t="s">
        <v>1728</v>
      </c>
    </row>
    <row r="344" spans="1:31" hidden="1" x14ac:dyDescent="0.3">
      <c r="A344" t="str">
        <f t="shared" si="30"/>
        <v>556510667811</v>
      </c>
      <c r="B344" s="7">
        <v>5</v>
      </c>
      <c r="C344" s="7" t="str">
        <f t="shared" si="31"/>
        <v>565</v>
      </c>
      <c r="D344" s="7" t="str">
        <f t="shared" si="32"/>
        <v>1</v>
      </c>
      <c r="E344" s="7" t="str">
        <f t="shared" si="33"/>
        <v>0</v>
      </c>
      <c r="F344" s="7">
        <f t="shared" si="34"/>
        <v>66</v>
      </c>
      <c r="G344" s="7">
        <f t="shared" si="35"/>
        <v>78</v>
      </c>
      <c r="H344" s="7">
        <v>11</v>
      </c>
      <c r="I344" t="s">
        <v>1760</v>
      </c>
      <c r="J344" t="s">
        <v>878</v>
      </c>
      <c r="K344" t="s">
        <v>1709</v>
      </c>
      <c r="L344" t="s">
        <v>2091</v>
      </c>
      <c r="M344" t="s">
        <v>2092</v>
      </c>
      <c r="N344" t="s">
        <v>1710</v>
      </c>
      <c r="O344" t="s">
        <v>1711</v>
      </c>
      <c r="P344" t="s">
        <v>1712</v>
      </c>
      <c r="Q344" t="s">
        <v>2109</v>
      </c>
      <c r="R344" t="s">
        <v>1713</v>
      </c>
      <c r="S344" t="s">
        <v>681</v>
      </c>
      <c r="T344">
        <v>4</v>
      </c>
      <c r="U344" t="s">
        <v>1714</v>
      </c>
      <c r="V344" s="17">
        <v>66</v>
      </c>
      <c r="W344" t="s">
        <v>683</v>
      </c>
      <c r="X344" t="s">
        <v>1715</v>
      </c>
      <c r="Y344" t="s">
        <v>1716</v>
      </c>
      <c r="Z344">
        <v>5000</v>
      </c>
      <c r="AA344" t="s">
        <v>1739</v>
      </c>
      <c r="AB344">
        <v>5651</v>
      </c>
      <c r="AC344" t="s">
        <v>1810</v>
      </c>
      <c r="AD344" s="17">
        <v>78</v>
      </c>
      <c r="AE344" t="s">
        <v>1678</v>
      </c>
    </row>
    <row r="345" spans="1:31" hidden="1" x14ac:dyDescent="0.3">
      <c r="A345" t="str">
        <f t="shared" si="30"/>
        <v>556510230011</v>
      </c>
      <c r="B345" s="7">
        <v>5</v>
      </c>
      <c r="C345" s="7" t="str">
        <f t="shared" si="31"/>
        <v>565</v>
      </c>
      <c r="D345" s="7" t="str">
        <f t="shared" si="32"/>
        <v>1</v>
      </c>
      <c r="E345" s="7" t="str">
        <f t="shared" si="33"/>
        <v>0</v>
      </c>
      <c r="F345" s="7">
        <f t="shared" si="34"/>
        <v>23</v>
      </c>
      <c r="G345" s="7" t="str">
        <f t="shared" si="35"/>
        <v>00</v>
      </c>
      <c r="H345" s="7">
        <v>11</v>
      </c>
      <c r="I345" t="s">
        <v>1760</v>
      </c>
      <c r="J345" t="s">
        <v>878</v>
      </c>
      <c r="K345" t="s">
        <v>1742</v>
      </c>
      <c r="L345" t="s">
        <v>2086</v>
      </c>
      <c r="M345" t="s">
        <v>2096</v>
      </c>
      <c r="N345" t="s">
        <v>1743</v>
      </c>
      <c r="O345" t="s">
        <v>1722</v>
      </c>
      <c r="P345" t="s">
        <v>2090</v>
      </c>
      <c r="Q345" t="s">
        <v>2109</v>
      </c>
      <c r="R345" t="s">
        <v>1731</v>
      </c>
      <c r="S345" t="s">
        <v>364</v>
      </c>
      <c r="T345">
        <v>6</v>
      </c>
      <c r="U345" t="s">
        <v>1744</v>
      </c>
      <c r="V345" s="17">
        <v>23</v>
      </c>
      <c r="W345" t="s">
        <v>1745</v>
      </c>
      <c r="X345" t="s">
        <v>1746</v>
      </c>
      <c r="Y345" t="s">
        <v>388</v>
      </c>
      <c r="Z345">
        <v>5000</v>
      </c>
      <c r="AA345" t="s">
        <v>1739</v>
      </c>
      <c r="AB345">
        <v>5651</v>
      </c>
      <c r="AC345" t="s">
        <v>1810</v>
      </c>
      <c r="AD345" s="17" t="s">
        <v>1586</v>
      </c>
      <c r="AE345" t="s">
        <v>1728</v>
      </c>
    </row>
    <row r="346" spans="1:31" hidden="1" x14ac:dyDescent="0.3">
      <c r="A346" t="str">
        <f t="shared" si="30"/>
        <v>556610240011</v>
      </c>
      <c r="B346" s="7">
        <v>5</v>
      </c>
      <c r="C346" s="7" t="str">
        <f t="shared" si="31"/>
        <v>566</v>
      </c>
      <c r="D346" s="7" t="str">
        <f t="shared" si="32"/>
        <v>1</v>
      </c>
      <c r="E346" s="7" t="str">
        <f t="shared" si="33"/>
        <v>0</v>
      </c>
      <c r="F346" s="7">
        <f t="shared" si="34"/>
        <v>24</v>
      </c>
      <c r="G346" s="7" t="str">
        <f t="shared" si="35"/>
        <v>00</v>
      </c>
      <c r="H346" s="7">
        <v>11</v>
      </c>
      <c r="I346" t="s">
        <v>1760</v>
      </c>
      <c r="J346" t="s">
        <v>878</v>
      </c>
      <c r="K346" t="s">
        <v>1814</v>
      </c>
      <c r="L346" t="s">
        <v>2093</v>
      </c>
      <c r="M346" t="s">
        <v>2094</v>
      </c>
      <c r="N346" t="s">
        <v>1815</v>
      </c>
      <c r="O346" t="s">
        <v>1722</v>
      </c>
      <c r="P346" t="s">
        <v>2090</v>
      </c>
      <c r="Q346" t="s">
        <v>2109</v>
      </c>
      <c r="R346" t="s">
        <v>1731</v>
      </c>
      <c r="S346" t="s">
        <v>364</v>
      </c>
      <c r="T346">
        <v>2</v>
      </c>
      <c r="U346" t="s">
        <v>1816</v>
      </c>
      <c r="V346" s="17">
        <v>24</v>
      </c>
      <c r="W346" t="s">
        <v>1817</v>
      </c>
      <c r="X346" t="s">
        <v>1818</v>
      </c>
      <c r="Y346" t="s">
        <v>414</v>
      </c>
      <c r="Z346">
        <v>5000</v>
      </c>
      <c r="AA346" t="s">
        <v>1739</v>
      </c>
      <c r="AB346">
        <v>5661</v>
      </c>
      <c r="AC346" t="s">
        <v>1828</v>
      </c>
      <c r="AD346" s="17" t="s">
        <v>1586</v>
      </c>
      <c r="AE346" t="s">
        <v>1728</v>
      </c>
    </row>
    <row r="347" spans="1:31" hidden="1" x14ac:dyDescent="0.3">
      <c r="A347" t="str">
        <f t="shared" si="30"/>
        <v>556610430011</v>
      </c>
      <c r="B347" s="7">
        <v>5</v>
      </c>
      <c r="C347" s="7" t="str">
        <f t="shared" si="31"/>
        <v>566</v>
      </c>
      <c r="D347" s="7" t="str">
        <f t="shared" si="32"/>
        <v>1</v>
      </c>
      <c r="E347" s="7" t="str">
        <f t="shared" si="33"/>
        <v>0</v>
      </c>
      <c r="F347" s="7">
        <f t="shared" si="34"/>
        <v>43</v>
      </c>
      <c r="G347" s="7" t="str">
        <f t="shared" si="35"/>
        <v>00</v>
      </c>
      <c r="H347" s="7">
        <v>11</v>
      </c>
      <c r="I347" t="s">
        <v>1760</v>
      </c>
      <c r="J347" t="s">
        <v>878</v>
      </c>
      <c r="K347" t="s">
        <v>1770</v>
      </c>
      <c r="L347" t="s">
        <v>2093</v>
      </c>
      <c r="M347" t="s">
        <v>2099</v>
      </c>
      <c r="N347" t="s">
        <v>1771</v>
      </c>
      <c r="O347" t="s">
        <v>1722</v>
      </c>
      <c r="P347" t="s">
        <v>2090</v>
      </c>
      <c r="Q347" t="s">
        <v>2109</v>
      </c>
      <c r="R347" t="s">
        <v>1764</v>
      </c>
      <c r="S347" t="s">
        <v>547</v>
      </c>
      <c r="T347">
        <v>6</v>
      </c>
      <c r="U347" t="s">
        <v>1744</v>
      </c>
      <c r="V347" s="17">
        <v>43</v>
      </c>
      <c r="W347" t="s">
        <v>1772</v>
      </c>
      <c r="X347" t="s">
        <v>1773</v>
      </c>
      <c r="Y347" t="s">
        <v>1774</v>
      </c>
      <c r="Z347">
        <v>5000</v>
      </c>
      <c r="AA347" t="s">
        <v>1739</v>
      </c>
      <c r="AB347">
        <v>5661</v>
      </c>
      <c r="AC347" t="s">
        <v>1828</v>
      </c>
      <c r="AD347" s="17" t="s">
        <v>1586</v>
      </c>
      <c r="AE347" t="s">
        <v>1728</v>
      </c>
    </row>
    <row r="348" spans="1:31" hidden="1" x14ac:dyDescent="0.3">
      <c r="A348" t="str">
        <f t="shared" si="30"/>
        <v>556620090011</v>
      </c>
      <c r="B348" s="7">
        <v>5</v>
      </c>
      <c r="C348" s="7" t="str">
        <f t="shared" si="31"/>
        <v>566</v>
      </c>
      <c r="D348" s="7" t="str">
        <f t="shared" si="32"/>
        <v>2</v>
      </c>
      <c r="E348" s="7" t="str">
        <f t="shared" si="33"/>
        <v>0</v>
      </c>
      <c r="F348" s="7" t="str">
        <f t="shared" si="34"/>
        <v>09</v>
      </c>
      <c r="G348" s="7" t="str">
        <f t="shared" si="35"/>
        <v>00</v>
      </c>
      <c r="H348" s="7">
        <v>11</v>
      </c>
      <c r="I348" t="s">
        <v>1760</v>
      </c>
      <c r="J348" t="s">
        <v>878</v>
      </c>
      <c r="K348" t="s">
        <v>1748</v>
      </c>
      <c r="L348" t="s">
        <v>2086</v>
      </c>
      <c r="M348" t="s">
        <v>2087</v>
      </c>
      <c r="N348" t="s">
        <v>1749</v>
      </c>
      <c r="O348" t="s">
        <v>1722</v>
      </c>
      <c r="P348" t="s">
        <v>2090</v>
      </c>
      <c r="Q348" t="s">
        <v>2109</v>
      </c>
      <c r="R348" t="s">
        <v>1755</v>
      </c>
      <c r="S348" t="s">
        <v>154</v>
      </c>
      <c r="T348">
        <v>4</v>
      </c>
      <c r="U348" t="s">
        <v>1714</v>
      </c>
      <c r="V348" s="17" t="s">
        <v>1592</v>
      </c>
      <c r="W348" t="s">
        <v>1758</v>
      </c>
      <c r="X348" t="s">
        <v>1757</v>
      </c>
      <c r="Y348" t="s">
        <v>156</v>
      </c>
      <c r="Z348">
        <v>5000</v>
      </c>
      <c r="AA348" t="s">
        <v>1739</v>
      </c>
      <c r="AB348">
        <v>5662</v>
      </c>
      <c r="AC348" t="s">
        <v>1893</v>
      </c>
      <c r="AD348" s="17" t="s">
        <v>1586</v>
      </c>
      <c r="AE348" t="s">
        <v>1728</v>
      </c>
    </row>
    <row r="349" spans="1:31" hidden="1" x14ac:dyDescent="0.3">
      <c r="A349" t="str">
        <f t="shared" si="30"/>
        <v>556710196611</v>
      </c>
      <c r="B349" s="7">
        <v>5</v>
      </c>
      <c r="C349" s="7" t="str">
        <f t="shared" si="31"/>
        <v>567</v>
      </c>
      <c r="D349" s="7" t="str">
        <f t="shared" si="32"/>
        <v>1</v>
      </c>
      <c r="E349" s="7" t="str">
        <f t="shared" si="33"/>
        <v>0</v>
      </c>
      <c r="F349" s="7">
        <f t="shared" si="34"/>
        <v>19</v>
      </c>
      <c r="G349" s="7">
        <f t="shared" si="35"/>
        <v>66</v>
      </c>
      <c r="H349" s="7">
        <v>11</v>
      </c>
      <c r="I349" t="s">
        <v>1760</v>
      </c>
      <c r="J349" t="s">
        <v>878</v>
      </c>
      <c r="K349" t="s">
        <v>1748</v>
      </c>
      <c r="L349" t="s">
        <v>2086</v>
      </c>
      <c r="M349" t="s">
        <v>2087</v>
      </c>
      <c r="N349" t="s">
        <v>1749</v>
      </c>
      <c r="O349" t="s">
        <v>1722</v>
      </c>
      <c r="P349" t="s">
        <v>2090</v>
      </c>
      <c r="Q349" t="s">
        <v>2109</v>
      </c>
      <c r="R349" t="s">
        <v>1895</v>
      </c>
      <c r="S349" t="s">
        <v>313</v>
      </c>
      <c r="T349">
        <v>6</v>
      </c>
      <c r="U349" t="s">
        <v>1744</v>
      </c>
      <c r="V349" s="17">
        <v>19</v>
      </c>
      <c r="W349" t="s">
        <v>1917</v>
      </c>
      <c r="X349" t="s">
        <v>1918</v>
      </c>
      <c r="Y349" t="s">
        <v>1919</v>
      </c>
      <c r="Z349">
        <v>5000</v>
      </c>
      <c r="AA349" t="s">
        <v>1739</v>
      </c>
      <c r="AB349">
        <v>5671</v>
      </c>
      <c r="AC349" t="s">
        <v>1923</v>
      </c>
      <c r="AD349" s="17">
        <v>66</v>
      </c>
      <c r="AE349" t="s">
        <v>1924</v>
      </c>
    </row>
    <row r="350" spans="1:31" hidden="1" x14ac:dyDescent="0.3">
      <c r="A350" t="str">
        <f t="shared" si="30"/>
        <v>556710250011</v>
      </c>
      <c r="B350" s="7">
        <v>5</v>
      </c>
      <c r="C350" s="7" t="str">
        <f t="shared" si="31"/>
        <v>567</v>
      </c>
      <c r="D350" s="7" t="str">
        <f t="shared" si="32"/>
        <v>1</v>
      </c>
      <c r="E350" s="7" t="str">
        <f t="shared" si="33"/>
        <v>0</v>
      </c>
      <c r="F350" s="7">
        <f t="shared" si="34"/>
        <v>25</v>
      </c>
      <c r="G350" s="7" t="str">
        <f t="shared" si="35"/>
        <v>00</v>
      </c>
      <c r="H350" s="7">
        <v>11</v>
      </c>
      <c r="I350" t="s">
        <v>1760</v>
      </c>
      <c r="J350" t="s">
        <v>878</v>
      </c>
      <c r="K350" t="s">
        <v>1748</v>
      </c>
      <c r="L350" t="s">
        <v>2086</v>
      </c>
      <c r="M350" t="s">
        <v>2087</v>
      </c>
      <c r="N350" t="s">
        <v>1749</v>
      </c>
      <c r="O350" t="s">
        <v>1722</v>
      </c>
      <c r="P350" t="s">
        <v>2090</v>
      </c>
      <c r="Q350" t="s">
        <v>2109</v>
      </c>
      <c r="R350" t="s">
        <v>1724</v>
      </c>
      <c r="S350" t="s">
        <v>436</v>
      </c>
      <c r="T350">
        <v>2</v>
      </c>
      <c r="U350" t="s">
        <v>1816</v>
      </c>
      <c r="V350" s="17">
        <v>25</v>
      </c>
      <c r="W350" t="s">
        <v>1925</v>
      </c>
      <c r="X350" t="s">
        <v>1926</v>
      </c>
      <c r="Y350" t="s">
        <v>438</v>
      </c>
      <c r="Z350">
        <v>5000</v>
      </c>
      <c r="AA350" t="s">
        <v>1739</v>
      </c>
      <c r="AB350">
        <v>5671</v>
      </c>
      <c r="AC350" t="s">
        <v>1923</v>
      </c>
      <c r="AD350" s="17" t="s">
        <v>1586</v>
      </c>
      <c r="AE350" t="s">
        <v>1728</v>
      </c>
    </row>
    <row r="351" spans="1:31" hidden="1" x14ac:dyDescent="0.3">
      <c r="A351" t="str">
        <f t="shared" si="30"/>
        <v>556710420011</v>
      </c>
      <c r="B351" s="7">
        <v>5</v>
      </c>
      <c r="C351" s="7" t="str">
        <f t="shared" si="31"/>
        <v>567</v>
      </c>
      <c r="D351" s="7" t="str">
        <f t="shared" si="32"/>
        <v>1</v>
      </c>
      <c r="E351" s="7" t="str">
        <f t="shared" si="33"/>
        <v>0</v>
      </c>
      <c r="F351" s="7">
        <f t="shared" si="34"/>
        <v>42</v>
      </c>
      <c r="G351" s="7" t="str">
        <f t="shared" si="35"/>
        <v>00</v>
      </c>
      <c r="H351" s="7">
        <v>11</v>
      </c>
      <c r="I351" t="s">
        <v>1760</v>
      </c>
      <c r="J351" t="s">
        <v>878</v>
      </c>
      <c r="K351" t="s">
        <v>1748</v>
      </c>
      <c r="L351" t="s">
        <v>2086</v>
      </c>
      <c r="M351" t="s">
        <v>2087</v>
      </c>
      <c r="N351" t="s">
        <v>1749</v>
      </c>
      <c r="O351" t="s">
        <v>1722</v>
      </c>
      <c r="P351" t="s">
        <v>2090</v>
      </c>
      <c r="Q351" t="s">
        <v>2109</v>
      </c>
      <c r="R351" t="s">
        <v>1930</v>
      </c>
      <c r="S351" t="s">
        <v>498</v>
      </c>
      <c r="T351">
        <v>1</v>
      </c>
      <c r="U351" t="s">
        <v>1732</v>
      </c>
      <c r="V351" s="17">
        <v>42</v>
      </c>
      <c r="W351" t="s">
        <v>1938</v>
      </c>
      <c r="X351" t="s">
        <v>1939</v>
      </c>
      <c r="Y351" t="s">
        <v>542</v>
      </c>
      <c r="Z351">
        <v>5000</v>
      </c>
      <c r="AA351" t="s">
        <v>1739</v>
      </c>
      <c r="AB351">
        <v>5671</v>
      </c>
      <c r="AC351" t="s">
        <v>1923</v>
      </c>
      <c r="AD351" s="17" t="s">
        <v>1586</v>
      </c>
      <c r="AE351" t="s">
        <v>1728</v>
      </c>
    </row>
    <row r="352" spans="1:31" hidden="1" x14ac:dyDescent="0.3">
      <c r="A352" t="str">
        <f t="shared" si="30"/>
        <v>556710360011</v>
      </c>
      <c r="B352" s="7">
        <v>5</v>
      </c>
      <c r="C352" s="7" t="str">
        <f t="shared" si="31"/>
        <v>567</v>
      </c>
      <c r="D352" s="7" t="str">
        <f t="shared" si="32"/>
        <v>1</v>
      </c>
      <c r="E352" s="7" t="str">
        <f t="shared" si="33"/>
        <v>0</v>
      </c>
      <c r="F352" s="7">
        <f t="shared" si="34"/>
        <v>36</v>
      </c>
      <c r="G352" s="7" t="str">
        <f t="shared" si="35"/>
        <v>00</v>
      </c>
      <c r="H352" s="7">
        <v>11</v>
      </c>
      <c r="I352" t="s">
        <v>1760</v>
      </c>
      <c r="J352" t="s">
        <v>878</v>
      </c>
      <c r="K352" t="s">
        <v>1748</v>
      </c>
      <c r="L352" t="s">
        <v>2086</v>
      </c>
      <c r="M352" t="s">
        <v>2087</v>
      </c>
      <c r="N352" t="s">
        <v>1749</v>
      </c>
      <c r="O352" t="s">
        <v>1722</v>
      </c>
      <c r="P352" t="s">
        <v>2090</v>
      </c>
      <c r="Q352" t="s">
        <v>2109</v>
      </c>
      <c r="R352" t="s">
        <v>1930</v>
      </c>
      <c r="S352" t="s">
        <v>498</v>
      </c>
      <c r="T352">
        <v>2</v>
      </c>
      <c r="U352" t="s">
        <v>1816</v>
      </c>
      <c r="V352" s="17">
        <v>36</v>
      </c>
      <c r="W352" t="s">
        <v>1941</v>
      </c>
      <c r="X352" t="s">
        <v>1942</v>
      </c>
      <c r="Y352" t="s">
        <v>518</v>
      </c>
      <c r="Z352">
        <v>5000</v>
      </c>
      <c r="AA352" t="s">
        <v>1739</v>
      </c>
      <c r="AB352">
        <v>5671</v>
      </c>
      <c r="AC352" t="s">
        <v>1923</v>
      </c>
      <c r="AD352" s="17" t="s">
        <v>1586</v>
      </c>
      <c r="AE352" t="s">
        <v>1728</v>
      </c>
    </row>
    <row r="353" spans="1:31" hidden="1" x14ac:dyDescent="0.3">
      <c r="A353" t="str">
        <f t="shared" si="30"/>
        <v>556710570011</v>
      </c>
      <c r="B353" s="7">
        <v>5</v>
      </c>
      <c r="C353" s="7" t="str">
        <f t="shared" si="31"/>
        <v>567</v>
      </c>
      <c r="D353" s="7" t="str">
        <f t="shared" si="32"/>
        <v>1</v>
      </c>
      <c r="E353" s="7" t="str">
        <f t="shared" si="33"/>
        <v>0</v>
      </c>
      <c r="F353" s="7">
        <f t="shared" si="34"/>
        <v>57</v>
      </c>
      <c r="G353" s="7" t="str">
        <f t="shared" si="35"/>
        <v>00</v>
      </c>
      <c r="H353" s="7">
        <v>11</v>
      </c>
      <c r="I353" t="s">
        <v>1760</v>
      </c>
      <c r="J353" t="s">
        <v>878</v>
      </c>
      <c r="K353" t="s">
        <v>1980</v>
      </c>
      <c r="L353" t="s">
        <v>2091</v>
      </c>
      <c r="M353" t="s">
        <v>2098</v>
      </c>
      <c r="N353" t="s">
        <v>1981</v>
      </c>
      <c r="O353" t="s">
        <v>1722</v>
      </c>
      <c r="P353" t="s">
        <v>2090</v>
      </c>
      <c r="Q353" t="s">
        <v>2109</v>
      </c>
      <c r="R353" t="s">
        <v>1838</v>
      </c>
      <c r="S353" t="s">
        <v>608</v>
      </c>
      <c r="T353">
        <v>5</v>
      </c>
      <c r="U353" t="s">
        <v>1839</v>
      </c>
      <c r="V353" s="17">
        <v>57</v>
      </c>
      <c r="W353" t="s">
        <v>1987</v>
      </c>
      <c r="X353" t="s">
        <v>1983</v>
      </c>
      <c r="Y353" t="s">
        <v>618</v>
      </c>
      <c r="Z353">
        <v>5000</v>
      </c>
      <c r="AA353" t="s">
        <v>1739</v>
      </c>
      <c r="AB353">
        <v>5671</v>
      </c>
      <c r="AC353" t="s">
        <v>1923</v>
      </c>
      <c r="AD353" s="17" t="s">
        <v>1586</v>
      </c>
      <c r="AE353" t="s">
        <v>1728</v>
      </c>
    </row>
    <row r="354" spans="1:31" hidden="1" x14ac:dyDescent="0.3">
      <c r="A354" t="str">
        <f t="shared" si="30"/>
        <v>556710490011</v>
      </c>
      <c r="B354" s="7">
        <v>5</v>
      </c>
      <c r="C354" s="7" t="str">
        <f t="shared" si="31"/>
        <v>567</v>
      </c>
      <c r="D354" s="7" t="str">
        <f t="shared" si="32"/>
        <v>1</v>
      </c>
      <c r="E354" s="7" t="str">
        <f t="shared" si="33"/>
        <v>0</v>
      </c>
      <c r="F354" s="7">
        <f t="shared" si="34"/>
        <v>49</v>
      </c>
      <c r="G354" s="7" t="str">
        <f t="shared" si="35"/>
        <v>00</v>
      </c>
      <c r="H354" s="7">
        <v>11</v>
      </c>
      <c r="I354" t="s">
        <v>1760</v>
      </c>
      <c r="J354" t="s">
        <v>878</v>
      </c>
      <c r="K354" t="s">
        <v>2004</v>
      </c>
      <c r="L354" t="s">
        <v>2093</v>
      </c>
      <c r="M354" t="s">
        <v>2099</v>
      </c>
      <c r="N354" t="s">
        <v>2005</v>
      </c>
      <c r="O354" t="s">
        <v>1722</v>
      </c>
      <c r="P354" t="s">
        <v>2090</v>
      </c>
      <c r="Q354" t="s">
        <v>2109</v>
      </c>
      <c r="R354" t="s">
        <v>1838</v>
      </c>
      <c r="S354" t="s">
        <v>608</v>
      </c>
      <c r="T354">
        <v>5</v>
      </c>
      <c r="U354" t="s">
        <v>1839</v>
      </c>
      <c r="V354" s="17">
        <v>49</v>
      </c>
      <c r="W354" t="s">
        <v>2006</v>
      </c>
      <c r="X354" t="s">
        <v>2007</v>
      </c>
      <c r="Y354" t="s">
        <v>2008</v>
      </c>
      <c r="Z354">
        <v>5000</v>
      </c>
      <c r="AA354" t="s">
        <v>1739</v>
      </c>
      <c r="AB354">
        <v>5671</v>
      </c>
      <c r="AC354" t="s">
        <v>1923</v>
      </c>
      <c r="AD354" s="17" t="s">
        <v>1586</v>
      </c>
      <c r="AE354" t="s">
        <v>1728</v>
      </c>
    </row>
    <row r="355" spans="1:31" hidden="1" x14ac:dyDescent="0.3">
      <c r="A355" t="str">
        <f t="shared" si="30"/>
        <v>556910300011</v>
      </c>
      <c r="B355" s="7">
        <v>5</v>
      </c>
      <c r="C355" s="7" t="str">
        <f t="shared" si="31"/>
        <v>569</v>
      </c>
      <c r="D355" s="7" t="str">
        <f t="shared" si="32"/>
        <v>1</v>
      </c>
      <c r="E355" s="7" t="str">
        <f t="shared" si="33"/>
        <v>0</v>
      </c>
      <c r="F355" s="7">
        <f t="shared" si="34"/>
        <v>30</v>
      </c>
      <c r="G355" s="7" t="str">
        <f t="shared" si="35"/>
        <v>00</v>
      </c>
      <c r="H355" s="7">
        <v>11</v>
      </c>
      <c r="I355" t="s">
        <v>1760</v>
      </c>
      <c r="J355" t="s">
        <v>878</v>
      </c>
      <c r="K355" t="s">
        <v>1781</v>
      </c>
      <c r="L355" t="s">
        <v>2093</v>
      </c>
      <c r="M355" t="s">
        <v>2095</v>
      </c>
      <c r="N355" t="s">
        <v>1782</v>
      </c>
      <c r="O355" t="s">
        <v>1787</v>
      </c>
      <c r="P355" t="s">
        <v>1788</v>
      </c>
      <c r="Q355" t="s">
        <v>2109</v>
      </c>
      <c r="R355" t="s">
        <v>1724</v>
      </c>
      <c r="S355" t="s">
        <v>436</v>
      </c>
      <c r="T355">
        <v>6</v>
      </c>
      <c r="U355" t="s">
        <v>1744</v>
      </c>
      <c r="V355" s="17">
        <v>30</v>
      </c>
      <c r="W355" t="s">
        <v>1789</v>
      </c>
      <c r="X355" t="s">
        <v>1790</v>
      </c>
      <c r="Y355" t="s">
        <v>489</v>
      </c>
      <c r="Z355">
        <v>5000</v>
      </c>
      <c r="AA355" t="s">
        <v>1739</v>
      </c>
      <c r="AB355" s="36">
        <v>5691</v>
      </c>
      <c r="AC355" s="36" t="s">
        <v>1518</v>
      </c>
      <c r="AD355" s="17" t="s">
        <v>1586</v>
      </c>
      <c r="AE355" s="36" t="s">
        <v>1728</v>
      </c>
    </row>
    <row r="356" spans="1:31" hidden="1" x14ac:dyDescent="0.3">
      <c r="A356" t="str">
        <f t="shared" si="30"/>
        <v>556910665911</v>
      </c>
      <c r="B356" s="7">
        <v>5</v>
      </c>
      <c r="C356" s="7" t="str">
        <f t="shared" si="31"/>
        <v>569</v>
      </c>
      <c r="D356" s="7" t="str">
        <f t="shared" si="32"/>
        <v>1</v>
      </c>
      <c r="E356" s="7" t="str">
        <f t="shared" si="33"/>
        <v>0</v>
      </c>
      <c r="F356" s="7">
        <f t="shared" si="34"/>
        <v>66</v>
      </c>
      <c r="G356" s="7">
        <f t="shared" si="35"/>
        <v>59</v>
      </c>
      <c r="H356" s="7">
        <v>11</v>
      </c>
      <c r="I356" t="s">
        <v>1760</v>
      </c>
      <c r="J356" t="s">
        <v>878</v>
      </c>
      <c r="K356" t="s">
        <v>1709</v>
      </c>
      <c r="L356" t="s">
        <v>2091</v>
      </c>
      <c r="M356" t="s">
        <v>2092</v>
      </c>
      <c r="N356" t="s">
        <v>1710</v>
      </c>
      <c r="O356" t="s">
        <v>1711</v>
      </c>
      <c r="P356" t="s">
        <v>1712</v>
      </c>
      <c r="Q356" t="s">
        <v>2109</v>
      </c>
      <c r="R356" t="s">
        <v>1713</v>
      </c>
      <c r="S356" t="s">
        <v>681</v>
      </c>
      <c r="T356">
        <v>4</v>
      </c>
      <c r="U356" t="s">
        <v>1714</v>
      </c>
      <c r="V356" s="17">
        <v>66</v>
      </c>
      <c r="W356" t="s">
        <v>683</v>
      </c>
      <c r="X356" t="s">
        <v>1715</v>
      </c>
      <c r="Y356" t="s">
        <v>1716</v>
      </c>
      <c r="Z356">
        <v>5000</v>
      </c>
      <c r="AA356" t="s">
        <v>1739</v>
      </c>
      <c r="AB356">
        <v>5691</v>
      </c>
      <c r="AC356" t="s">
        <v>1518</v>
      </c>
      <c r="AD356" s="17">
        <v>59</v>
      </c>
      <c r="AE356" t="s">
        <v>1811</v>
      </c>
    </row>
    <row r="357" spans="1:31" hidden="1" x14ac:dyDescent="0.3">
      <c r="A357" t="str">
        <f t="shared" si="30"/>
        <v>556910230011</v>
      </c>
      <c r="B357" s="7">
        <v>5</v>
      </c>
      <c r="C357" s="7" t="str">
        <f t="shared" si="31"/>
        <v>569</v>
      </c>
      <c r="D357" s="7" t="str">
        <f t="shared" si="32"/>
        <v>1</v>
      </c>
      <c r="E357" s="7" t="str">
        <f t="shared" si="33"/>
        <v>0</v>
      </c>
      <c r="F357" s="7">
        <f t="shared" si="34"/>
        <v>23</v>
      </c>
      <c r="G357" s="7" t="str">
        <f t="shared" si="35"/>
        <v>00</v>
      </c>
      <c r="H357" s="7">
        <v>11</v>
      </c>
      <c r="I357" t="s">
        <v>1760</v>
      </c>
      <c r="J357" t="s">
        <v>878</v>
      </c>
      <c r="K357" t="s">
        <v>1742</v>
      </c>
      <c r="L357" t="s">
        <v>2086</v>
      </c>
      <c r="M357" t="s">
        <v>2096</v>
      </c>
      <c r="N357" t="s">
        <v>1743</v>
      </c>
      <c r="O357" t="s">
        <v>1722</v>
      </c>
      <c r="P357" t="s">
        <v>2090</v>
      </c>
      <c r="Q357" t="s">
        <v>2109</v>
      </c>
      <c r="R357" t="s">
        <v>1731</v>
      </c>
      <c r="S357" t="s">
        <v>364</v>
      </c>
      <c r="T357">
        <v>6</v>
      </c>
      <c r="U357" t="s">
        <v>1744</v>
      </c>
      <c r="V357" s="17">
        <v>23</v>
      </c>
      <c r="W357" t="s">
        <v>1745</v>
      </c>
      <c r="X357" t="s">
        <v>1746</v>
      </c>
      <c r="Y357" t="s">
        <v>388</v>
      </c>
      <c r="Z357">
        <v>5000</v>
      </c>
      <c r="AA357" t="s">
        <v>1739</v>
      </c>
      <c r="AB357">
        <v>5691</v>
      </c>
      <c r="AC357" t="s">
        <v>1518</v>
      </c>
      <c r="AD357" s="17" t="s">
        <v>1586</v>
      </c>
      <c r="AE357" t="s">
        <v>1728</v>
      </c>
    </row>
    <row r="358" spans="1:31" hidden="1" x14ac:dyDescent="0.3">
      <c r="A358" t="str">
        <f t="shared" si="30"/>
        <v>557810450011</v>
      </c>
      <c r="B358" s="7">
        <v>5</v>
      </c>
      <c r="C358" s="7" t="str">
        <f t="shared" si="31"/>
        <v>578</v>
      </c>
      <c r="D358" s="7" t="str">
        <f t="shared" si="32"/>
        <v>1</v>
      </c>
      <c r="E358" s="7" t="str">
        <f t="shared" si="33"/>
        <v>0</v>
      </c>
      <c r="F358" s="7">
        <f t="shared" si="34"/>
        <v>45</v>
      </c>
      <c r="G358" s="7" t="str">
        <f t="shared" si="35"/>
        <v>00</v>
      </c>
      <c r="H358" s="7">
        <v>11</v>
      </c>
      <c r="I358" t="s">
        <v>1760</v>
      </c>
      <c r="J358" t="s">
        <v>878</v>
      </c>
      <c r="K358" t="s">
        <v>1748</v>
      </c>
      <c r="L358" t="s">
        <v>2086</v>
      </c>
      <c r="M358" t="s">
        <v>2087</v>
      </c>
      <c r="N358" t="s">
        <v>1749</v>
      </c>
      <c r="O358" t="s">
        <v>1722</v>
      </c>
      <c r="P358" t="s">
        <v>2090</v>
      </c>
      <c r="Q358" t="s">
        <v>2109</v>
      </c>
      <c r="R358" t="s">
        <v>1764</v>
      </c>
      <c r="S358" t="s">
        <v>547</v>
      </c>
      <c r="T358">
        <v>6</v>
      </c>
      <c r="U358" t="s">
        <v>1744</v>
      </c>
      <c r="V358" s="17">
        <v>45</v>
      </c>
      <c r="W358" t="s">
        <v>1947</v>
      </c>
      <c r="X358" t="s">
        <v>1945</v>
      </c>
      <c r="Y358" t="s">
        <v>577</v>
      </c>
      <c r="Z358">
        <v>5000</v>
      </c>
      <c r="AA358" t="s">
        <v>1739</v>
      </c>
      <c r="AB358">
        <v>5781</v>
      </c>
      <c r="AC358" t="s">
        <v>1522</v>
      </c>
      <c r="AD358" s="17" t="s">
        <v>1586</v>
      </c>
      <c r="AE358" t="s">
        <v>1728</v>
      </c>
    </row>
    <row r="359" spans="1:31" hidden="1" x14ac:dyDescent="0.3">
      <c r="A359" t="str">
        <f t="shared" si="30"/>
        <v>531710666111</v>
      </c>
      <c r="B359" s="7">
        <v>5</v>
      </c>
      <c r="C359" s="7" t="str">
        <f t="shared" si="31"/>
        <v>317</v>
      </c>
      <c r="D359" s="7" t="str">
        <f t="shared" si="32"/>
        <v>1</v>
      </c>
      <c r="E359" s="7" t="str">
        <f t="shared" si="33"/>
        <v>0</v>
      </c>
      <c r="F359" s="7">
        <f t="shared" si="34"/>
        <v>66</v>
      </c>
      <c r="G359" s="7">
        <f t="shared" si="35"/>
        <v>61</v>
      </c>
      <c r="H359" s="7">
        <v>11</v>
      </c>
      <c r="I359" t="s">
        <v>1760</v>
      </c>
      <c r="J359" t="s">
        <v>878</v>
      </c>
      <c r="K359" t="s">
        <v>1709</v>
      </c>
      <c r="L359" t="s">
        <v>2091</v>
      </c>
      <c r="M359" t="s">
        <v>2092</v>
      </c>
      <c r="N359" t="s">
        <v>1710</v>
      </c>
      <c r="O359" t="s">
        <v>1711</v>
      </c>
      <c r="P359" t="s">
        <v>1712</v>
      </c>
      <c r="Q359" t="s">
        <v>2089</v>
      </c>
      <c r="R359" t="s">
        <v>1713</v>
      </c>
      <c r="S359" t="s">
        <v>681</v>
      </c>
      <c r="T359">
        <v>4</v>
      </c>
      <c r="U359" t="s">
        <v>1714</v>
      </c>
      <c r="V359" s="17">
        <v>66</v>
      </c>
      <c r="W359" t="s">
        <v>683</v>
      </c>
      <c r="X359" t="s">
        <v>1715</v>
      </c>
      <c r="Y359" t="s">
        <v>1716</v>
      </c>
      <c r="Z359">
        <v>3000</v>
      </c>
      <c r="AA359" t="s">
        <v>1717</v>
      </c>
      <c r="AB359">
        <v>3171</v>
      </c>
      <c r="AC359" t="s">
        <v>1718</v>
      </c>
      <c r="AD359" s="17">
        <v>61</v>
      </c>
      <c r="AE359" t="s">
        <v>1719</v>
      </c>
    </row>
    <row r="360" spans="1:31" hidden="1" x14ac:dyDescent="0.3">
      <c r="A360" t="str">
        <f t="shared" si="30"/>
        <v>535710433311</v>
      </c>
      <c r="B360" s="7">
        <v>5</v>
      </c>
      <c r="C360" s="7" t="str">
        <f t="shared" si="31"/>
        <v>357</v>
      </c>
      <c r="D360" s="7" t="str">
        <f t="shared" si="32"/>
        <v>1</v>
      </c>
      <c r="E360" s="7" t="str">
        <f t="shared" si="33"/>
        <v>0</v>
      </c>
      <c r="F360" s="7">
        <f t="shared" si="34"/>
        <v>43</v>
      </c>
      <c r="G360" s="7">
        <f t="shared" si="35"/>
        <v>33</v>
      </c>
      <c r="H360" s="7">
        <v>11</v>
      </c>
      <c r="I360" t="s">
        <v>1760</v>
      </c>
      <c r="J360" t="s">
        <v>878</v>
      </c>
      <c r="K360" t="s">
        <v>1770</v>
      </c>
      <c r="L360" t="s">
        <v>2093</v>
      </c>
      <c r="M360" t="s">
        <v>2099</v>
      </c>
      <c r="N360" t="s">
        <v>1771</v>
      </c>
      <c r="O360" t="s">
        <v>1722</v>
      </c>
      <c r="P360" t="s">
        <v>2090</v>
      </c>
      <c r="Q360" t="s">
        <v>2089</v>
      </c>
      <c r="R360" t="s">
        <v>1764</v>
      </c>
      <c r="S360" t="s">
        <v>547</v>
      </c>
      <c r="T360">
        <v>6</v>
      </c>
      <c r="U360" t="s">
        <v>1744</v>
      </c>
      <c r="V360" s="17">
        <v>43</v>
      </c>
      <c r="W360" t="s">
        <v>1772</v>
      </c>
      <c r="X360" t="s">
        <v>1773</v>
      </c>
      <c r="Y360" t="s">
        <v>1774</v>
      </c>
      <c r="Z360">
        <v>3000</v>
      </c>
      <c r="AA360" t="s">
        <v>1717</v>
      </c>
      <c r="AB360">
        <v>3571</v>
      </c>
      <c r="AC360" t="s">
        <v>1835</v>
      </c>
      <c r="AD360" s="17">
        <v>33</v>
      </c>
      <c r="AE360" t="s">
        <v>2000</v>
      </c>
    </row>
    <row r="361" spans="1:31" hidden="1" x14ac:dyDescent="0.3">
      <c r="A361" t="str">
        <f t="shared" si="30"/>
        <v>558110061311</v>
      </c>
      <c r="B361" s="7">
        <v>5</v>
      </c>
      <c r="C361" s="7" t="str">
        <f t="shared" si="31"/>
        <v>581</v>
      </c>
      <c r="D361" s="7" t="str">
        <f t="shared" si="32"/>
        <v>1</v>
      </c>
      <c r="E361" s="7" t="str">
        <f t="shared" si="33"/>
        <v>0</v>
      </c>
      <c r="F361" s="7" t="str">
        <f t="shared" si="34"/>
        <v>06</v>
      </c>
      <c r="G361" s="7">
        <f t="shared" si="35"/>
        <v>13</v>
      </c>
      <c r="H361" s="7">
        <v>11</v>
      </c>
      <c r="I361" t="s">
        <v>1760</v>
      </c>
      <c r="J361" t="s">
        <v>878</v>
      </c>
      <c r="K361" t="s">
        <v>1748</v>
      </c>
      <c r="L361" t="s">
        <v>2086</v>
      </c>
      <c r="M361" t="s">
        <v>2087</v>
      </c>
      <c r="N361" t="s">
        <v>1749</v>
      </c>
      <c r="O361" t="s">
        <v>1722</v>
      </c>
      <c r="P361" t="s">
        <v>2090</v>
      </c>
      <c r="Q361" t="s">
        <v>2109</v>
      </c>
      <c r="R361" t="s">
        <v>1750</v>
      </c>
      <c r="S361" t="s">
        <v>61</v>
      </c>
      <c r="T361">
        <v>4</v>
      </c>
      <c r="U361" t="s">
        <v>1714</v>
      </c>
      <c r="V361" s="17" t="s">
        <v>1589</v>
      </c>
      <c r="W361" t="s">
        <v>1871</v>
      </c>
      <c r="X361" t="s">
        <v>1872</v>
      </c>
      <c r="Y361" t="s">
        <v>1873</v>
      </c>
      <c r="Z361">
        <v>5000</v>
      </c>
      <c r="AA361" t="s">
        <v>1739</v>
      </c>
      <c r="AB361">
        <v>5811</v>
      </c>
      <c r="AC361" t="s">
        <v>1530</v>
      </c>
      <c r="AD361" s="17">
        <v>13</v>
      </c>
      <c r="AE361" t="s">
        <v>1884</v>
      </c>
    </row>
    <row r="362" spans="1:31" hidden="1" x14ac:dyDescent="0.3">
      <c r="A362" s="23" t="str">
        <f t="shared" si="30"/>
        <v>558114028211</v>
      </c>
      <c r="B362" s="7">
        <v>5</v>
      </c>
      <c r="C362" s="7" t="str">
        <f t="shared" si="31"/>
        <v>581</v>
      </c>
      <c r="D362" s="7" t="str">
        <f t="shared" si="32"/>
        <v>1</v>
      </c>
      <c r="E362" s="7" t="str">
        <f t="shared" si="33"/>
        <v>4</v>
      </c>
      <c r="F362" s="7" t="str">
        <f t="shared" si="34"/>
        <v>02</v>
      </c>
      <c r="G362" s="7" t="str">
        <f t="shared" si="35"/>
        <v>82</v>
      </c>
      <c r="H362" s="7">
        <v>11</v>
      </c>
      <c r="I362" t="s">
        <v>2110</v>
      </c>
      <c r="J362" t="s">
        <v>2111</v>
      </c>
      <c r="K362" t="s">
        <v>1748</v>
      </c>
      <c r="L362" t="s">
        <v>2086</v>
      </c>
      <c r="M362" t="s">
        <v>2087</v>
      </c>
      <c r="N362" t="s">
        <v>1749</v>
      </c>
      <c r="O362" t="s">
        <v>1722</v>
      </c>
      <c r="P362" t="s">
        <v>2090</v>
      </c>
      <c r="Q362" t="s">
        <v>2109</v>
      </c>
      <c r="R362" t="s">
        <v>1865</v>
      </c>
      <c r="S362" t="s">
        <v>33</v>
      </c>
      <c r="T362">
        <v>4</v>
      </c>
      <c r="U362" t="s">
        <v>1714</v>
      </c>
      <c r="V362" s="17" t="s">
        <v>903</v>
      </c>
      <c r="W362" t="s">
        <v>1866</v>
      </c>
      <c r="X362" t="s">
        <v>1867</v>
      </c>
      <c r="Y362" t="s">
        <v>1868</v>
      </c>
      <c r="Z362">
        <v>5000</v>
      </c>
      <c r="AA362" t="s">
        <v>1739</v>
      </c>
      <c r="AB362">
        <v>5811</v>
      </c>
      <c r="AC362" t="s">
        <v>1530</v>
      </c>
      <c r="AD362" s="17" t="s">
        <v>1593</v>
      </c>
      <c r="AE362" t="s">
        <v>1728</v>
      </c>
    </row>
    <row r="363" spans="1:31" hidden="1" x14ac:dyDescent="0.3">
      <c r="A363" t="str">
        <f t="shared" si="30"/>
        <v>559110660011</v>
      </c>
      <c r="B363" s="7">
        <v>5</v>
      </c>
      <c r="C363" s="7" t="str">
        <f t="shared" si="31"/>
        <v>591</v>
      </c>
      <c r="D363" s="7" t="str">
        <f t="shared" si="32"/>
        <v>1</v>
      </c>
      <c r="E363" s="7" t="str">
        <f t="shared" si="33"/>
        <v>0</v>
      </c>
      <c r="F363" s="7">
        <f t="shared" si="34"/>
        <v>66</v>
      </c>
      <c r="G363" s="7" t="str">
        <f t="shared" si="35"/>
        <v>00</v>
      </c>
      <c r="H363" s="7">
        <v>11</v>
      </c>
      <c r="I363" t="s">
        <v>1760</v>
      </c>
      <c r="J363" t="s">
        <v>878</v>
      </c>
      <c r="K363" t="s">
        <v>1709</v>
      </c>
      <c r="L363" t="s">
        <v>2091</v>
      </c>
      <c r="M363" t="s">
        <v>2092</v>
      </c>
      <c r="N363" t="s">
        <v>1710</v>
      </c>
      <c r="O363" t="s">
        <v>1711</v>
      </c>
      <c r="P363" t="s">
        <v>1712</v>
      </c>
      <c r="Q363" t="s">
        <v>2109</v>
      </c>
      <c r="R363" t="s">
        <v>1713</v>
      </c>
      <c r="S363" t="s">
        <v>681</v>
      </c>
      <c r="T363">
        <v>4</v>
      </c>
      <c r="U363" t="s">
        <v>1714</v>
      </c>
      <c r="V363" s="17">
        <v>66</v>
      </c>
      <c r="W363" t="s">
        <v>683</v>
      </c>
      <c r="X363" t="s">
        <v>1715</v>
      </c>
      <c r="Y363" t="s">
        <v>1716</v>
      </c>
      <c r="Z363">
        <v>5000</v>
      </c>
      <c r="AA363" t="s">
        <v>1739</v>
      </c>
      <c r="AB363">
        <v>5911</v>
      </c>
      <c r="AC363" t="s">
        <v>1536</v>
      </c>
      <c r="AD363" s="17" t="s">
        <v>1586</v>
      </c>
      <c r="AE363" t="s">
        <v>1728</v>
      </c>
    </row>
    <row r="364" spans="1:31" hidden="1" x14ac:dyDescent="0.3">
      <c r="A364" t="str">
        <f t="shared" si="30"/>
        <v>559110666311</v>
      </c>
      <c r="B364" s="7">
        <v>5</v>
      </c>
      <c r="C364" s="7" t="str">
        <f t="shared" si="31"/>
        <v>591</v>
      </c>
      <c r="D364" s="7" t="str">
        <f t="shared" si="32"/>
        <v>1</v>
      </c>
      <c r="E364" s="7" t="str">
        <f t="shared" si="33"/>
        <v>0</v>
      </c>
      <c r="F364" s="7">
        <f t="shared" si="34"/>
        <v>66</v>
      </c>
      <c r="G364" s="7">
        <f t="shared" si="35"/>
        <v>63</v>
      </c>
      <c r="H364" s="7">
        <v>11</v>
      </c>
      <c r="I364" t="s">
        <v>1760</v>
      </c>
      <c r="J364" t="s">
        <v>878</v>
      </c>
      <c r="K364" t="s">
        <v>1709</v>
      </c>
      <c r="L364" t="s">
        <v>2091</v>
      </c>
      <c r="M364" t="s">
        <v>2092</v>
      </c>
      <c r="N364" t="s">
        <v>1710</v>
      </c>
      <c r="O364" t="s">
        <v>1711</v>
      </c>
      <c r="P364" t="s">
        <v>1712</v>
      </c>
      <c r="Q364" t="s">
        <v>2109</v>
      </c>
      <c r="R364" t="s">
        <v>1713</v>
      </c>
      <c r="S364" t="s">
        <v>681</v>
      </c>
      <c r="T364">
        <v>4</v>
      </c>
      <c r="U364" t="s">
        <v>1714</v>
      </c>
      <c r="V364" s="17">
        <v>66</v>
      </c>
      <c r="W364" t="s">
        <v>683</v>
      </c>
      <c r="X364" t="s">
        <v>1715</v>
      </c>
      <c r="Y364" t="s">
        <v>1716</v>
      </c>
      <c r="Z364">
        <v>5000</v>
      </c>
      <c r="AA364" t="s">
        <v>1739</v>
      </c>
      <c r="AB364">
        <v>5911</v>
      </c>
      <c r="AC364" t="s">
        <v>1536</v>
      </c>
      <c r="AD364" s="17">
        <v>63</v>
      </c>
      <c r="AE364" t="s">
        <v>1812</v>
      </c>
    </row>
    <row r="365" spans="1:31" hidden="1" x14ac:dyDescent="0.3">
      <c r="A365" t="str">
        <f t="shared" si="30"/>
        <v>559110230011</v>
      </c>
      <c r="B365" s="7">
        <v>5</v>
      </c>
      <c r="C365" s="7" t="str">
        <f t="shared" si="31"/>
        <v>591</v>
      </c>
      <c r="D365" s="7" t="str">
        <f t="shared" si="32"/>
        <v>1</v>
      </c>
      <c r="E365" s="7" t="str">
        <f t="shared" si="33"/>
        <v>0</v>
      </c>
      <c r="F365" s="7">
        <f t="shared" si="34"/>
        <v>23</v>
      </c>
      <c r="G365" s="7" t="str">
        <f t="shared" si="35"/>
        <v>00</v>
      </c>
      <c r="H365" s="7">
        <v>11</v>
      </c>
      <c r="I365" t="s">
        <v>1760</v>
      </c>
      <c r="J365" t="s">
        <v>878</v>
      </c>
      <c r="K365" t="s">
        <v>1742</v>
      </c>
      <c r="L365" t="s">
        <v>2086</v>
      </c>
      <c r="M365" t="s">
        <v>2096</v>
      </c>
      <c r="N365" t="s">
        <v>1743</v>
      </c>
      <c r="O365" t="s">
        <v>1722</v>
      </c>
      <c r="P365" t="s">
        <v>2090</v>
      </c>
      <c r="Q365" t="s">
        <v>2109</v>
      </c>
      <c r="R365" t="s">
        <v>1731</v>
      </c>
      <c r="S365" t="s">
        <v>364</v>
      </c>
      <c r="T365">
        <v>6</v>
      </c>
      <c r="U365" t="s">
        <v>1744</v>
      </c>
      <c r="V365" s="17">
        <v>23</v>
      </c>
      <c r="W365" t="s">
        <v>1745</v>
      </c>
      <c r="X365" t="s">
        <v>1746</v>
      </c>
      <c r="Y365" t="s">
        <v>388</v>
      </c>
      <c r="Z365">
        <v>5000</v>
      </c>
      <c r="AA365" t="s">
        <v>1739</v>
      </c>
      <c r="AB365">
        <v>5911</v>
      </c>
      <c r="AC365" t="s">
        <v>1536</v>
      </c>
      <c r="AD365" s="17" t="s">
        <v>1586</v>
      </c>
      <c r="AE365" t="s">
        <v>1728</v>
      </c>
    </row>
    <row r="366" spans="1:31" hidden="1" x14ac:dyDescent="0.3">
      <c r="A366" t="str">
        <f t="shared" si="30"/>
        <v>559110060011</v>
      </c>
      <c r="B366" s="7">
        <v>5</v>
      </c>
      <c r="C366" s="7" t="str">
        <f t="shared" si="31"/>
        <v>591</v>
      </c>
      <c r="D366" s="7" t="str">
        <f t="shared" si="32"/>
        <v>1</v>
      </c>
      <c r="E366" s="7" t="str">
        <f t="shared" si="33"/>
        <v>0</v>
      </c>
      <c r="F366" s="7" t="str">
        <f t="shared" si="34"/>
        <v>06</v>
      </c>
      <c r="G366" s="7" t="str">
        <f t="shared" si="35"/>
        <v>00</v>
      </c>
      <c r="H366" s="7">
        <v>11</v>
      </c>
      <c r="I366" t="s">
        <v>1760</v>
      </c>
      <c r="J366" t="s">
        <v>878</v>
      </c>
      <c r="K366" t="s">
        <v>1748</v>
      </c>
      <c r="L366" t="s">
        <v>2086</v>
      </c>
      <c r="M366" t="s">
        <v>2087</v>
      </c>
      <c r="N366" t="s">
        <v>1749</v>
      </c>
      <c r="O366" t="s">
        <v>1722</v>
      </c>
      <c r="P366" t="s">
        <v>2090</v>
      </c>
      <c r="Q366" t="s">
        <v>2109</v>
      </c>
      <c r="R366" t="s">
        <v>1750</v>
      </c>
      <c r="S366" t="s">
        <v>61</v>
      </c>
      <c r="T366">
        <v>4</v>
      </c>
      <c r="U366" t="s">
        <v>1714</v>
      </c>
      <c r="V366" s="17" t="s">
        <v>1589</v>
      </c>
      <c r="W366" t="s">
        <v>1871</v>
      </c>
      <c r="X366" t="s">
        <v>1872</v>
      </c>
      <c r="Y366" t="s">
        <v>1873</v>
      </c>
      <c r="Z366">
        <v>5000</v>
      </c>
      <c r="AA366" t="s">
        <v>1739</v>
      </c>
      <c r="AB366">
        <v>5911</v>
      </c>
      <c r="AC366" t="s">
        <v>1536</v>
      </c>
      <c r="AD366" s="17" t="s">
        <v>1586</v>
      </c>
      <c r="AE366" t="s">
        <v>1728</v>
      </c>
    </row>
    <row r="367" spans="1:31" hidden="1" x14ac:dyDescent="0.3">
      <c r="A367" t="str">
        <f t="shared" si="30"/>
        <v>559710660011</v>
      </c>
      <c r="B367" s="7">
        <v>5</v>
      </c>
      <c r="C367" s="7" t="str">
        <f t="shared" si="31"/>
        <v>597</v>
      </c>
      <c r="D367" s="7" t="str">
        <f t="shared" si="32"/>
        <v>1</v>
      </c>
      <c r="E367" s="7" t="str">
        <f t="shared" si="33"/>
        <v>0</v>
      </c>
      <c r="F367" s="7">
        <f t="shared" si="34"/>
        <v>66</v>
      </c>
      <c r="G367" s="7" t="str">
        <f t="shared" si="35"/>
        <v>00</v>
      </c>
      <c r="H367" s="7">
        <v>11</v>
      </c>
      <c r="I367" t="s">
        <v>1760</v>
      </c>
      <c r="J367" t="s">
        <v>878</v>
      </c>
      <c r="K367" t="s">
        <v>1709</v>
      </c>
      <c r="L367" t="s">
        <v>2091</v>
      </c>
      <c r="M367" t="s">
        <v>2092</v>
      </c>
      <c r="N367" t="s">
        <v>1710</v>
      </c>
      <c r="O367" t="s">
        <v>1711</v>
      </c>
      <c r="P367" t="s">
        <v>1712</v>
      </c>
      <c r="Q367" t="s">
        <v>2109</v>
      </c>
      <c r="R367" t="s">
        <v>1713</v>
      </c>
      <c r="S367" t="s">
        <v>681</v>
      </c>
      <c r="T367">
        <v>4</v>
      </c>
      <c r="U367" t="s">
        <v>1714</v>
      </c>
      <c r="V367" s="17">
        <v>66</v>
      </c>
      <c r="W367" t="s">
        <v>683</v>
      </c>
      <c r="X367" t="s">
        <v>1715</v>
      </c>
      <c r="Y367" t="s">
        <v>1716</v>
      </c>
      <c r="Z367">
        <v>5000</v>
      </c>
      <c r="AA367" t="s">
        <v>1739</v>
      </c>
      <c r="AB367" s="36">
        <v>5971</v>
      </c>
      <c r="AC367" s="36" t="s">
        <v>1813</v>
      </c>
      <c r="AD367" s="17" t="s">
        <v>1586</v>
      </c>
      <c r="AE367" s="36" t="s">
        <v>1728</v>
      </c>
    </row>
    <row r="368" spans="1:31" hidden="1" x14ac:dyDescent="0.3">
      <c r="A368" t="str">
        <f t="shared" si="30"/>
        <v>559710060011</v>
      </c>
      <c r="B368" s="7">
        <v>5</v>
      </c>
      <c r="C368" s="7" t="str">
        <f t="shared" si="31"/>
        <v>597</v>
      </c>
      <c r="D368" s="7" t="str">
        <f t="shared" si="32"/>
        <v>1</v>
      </c>
      <c r="E368" s="7" t="str">
        <f t="shared" si="33"/>
        <v>0</v>
      </c>
      <c r="F368" s="7" t="str">
        <f t="shared" si="34"/>
        <v>06</v>
      </c>
      <c r="G368" s="7" t="str">
        <f t="shared" si="35"/>
        <v>00</v>
      </c>
      <c r="H368" s="7">
        <v>11</v>
      </c>
      <c r="I368" t="s">
        <v>1760</v>
      </c>
      <c r="J368" t="s">
        <v>878</v>
      </c>
      <c r="K368" t="s">
        <v>1748</v>
      </c>
      <c r="L368" t="s">
        <v>2086</v>
      </c>
      <c r="M368" t="s">
        <v>2087</v>
      </c>
      <c r="N368" t="s">
        <v>1749</v>
      </c>
      <c r="O368" t="s">
        <v>1722</v>
      </c>
      <c r="P368" t="s">
        <v>2090</v>
      </c>
      <c r="Q368" t="s">
        <v>2109</v>
      </c>
      <c r="R368" t="s">
        <v>1750</v>
      </c>
      <c r="S368" t="s">
        <v>61</v>
      </c>
      <c r="T368">
        <v>4</v>
      </c>
      <c r="U368" t="s">
        <v>1714</v>
      </c>
      <c r="V368" s="17" t="s">
        <v>1589</v>
      </c>
      <c r="W368" t="s">
        <v>1871</v>
      </c>
      <c r="X368" t="s">
        <v>1872</v>
      </c>
      <c r="Y368" t="s">
        <v>1873</v>
      </c>
      <c r="Z368">
        <v>5000</v>
      </c>
      <c r="AA368" t="s">
        <v>1739</v>
      </c>
      <c r="AB368">
        <v>5971</v>
      </c>
      <c r="AC368" t="s">
        <v>1813</v>
      </c>
      <c r="AD368" s="17" t="s">
        <v>1586</v>
      </c>
      <c r="AE368" t="s">
        <v>1728</v>
      </c>
    </row>
    <row r="369" spans="1:31" hidden="1" x14ac:dyDescent="0.3">
      <c r="A369" t="str">
        <f t="shared" si="30"/>
        <v>561212480025</v>
      </c>
      <c r="B369" s="7">
        <v>5</v>
      </c>
      <c r="C369" s="7" t="str">
        <f t="shared" si="31"/>
        <v>612</v>
      </c>
      <c r="D369" s="7" t="str">
        <f t="shared" si="32"/>
        <v>1</v>
      </c>
      <c r="E369" s="7" t="str">
        <f t="shared" si="33"/>
        <v>2</v>
      </c>
      <c r="F369" s="7">
        <f t="shared" si="34"/>
        <v>48</v>
      </c>
      <c r="G369" s="7" t="str">
        <f t="shared" si="35"/>
        <v>00</v>
      </c>
      <c r="H369" s="7">
        <v>25</v>
      </c>
      <c r="I369" t="s">
        <v>1707</v>
      </c>
      <c r="J369" t="s">
        <v>1708</v>
      </c>
      <c r="K369" t="s">
        <v>1748</v>
      </c>
      <c r="L369" t="s">
        <v>2086</v>
      </c>
      <c r="M369" t="s">
        <v>2087</v>
      </c>
      <c r="N369" t="s">
        <v>1749</v>
      </c>
      <c r="O369" t="s">
        <v>1762</v>
      </c>
      <c r="P369" t="s">
        <v>2112</v>
      </c>
      <c r="Q369" t="s">
        <v>2109</v>
      </c>
      <c r="R369" t="s">
        <v>1764</v>
      </c>
      <c r="S369" t="s">
        <v>547</v>
      </c>
      <c r="T369">
        <v>1</v>
      </c>
      <c r="U369" t="s">
        <v>1732</v>
      </c>
      <c r="V369" s="17">
        <v>48</v>
      </c>
      <c r="W369" t="s">
        <v>1765</v>
      </c>
      <c r="X369" t="s">
        <v>1766</v>
      </c>
      <c r="Y369" t="s">
        <v>583</v>
      </c>
      <c r="Z369">
        <v>6000</v>
      </c>
      <c r="AA369" t="s">
        <v>1767</v>
      </c>
      <c r="AB369">
        <v>6121</v>
      </c>
      <c r="AC369" t="s">
        <v>1768</v>
      </c>
      <c r="AD369" s="17" t="s">
        <v>1586</v>
      </c>
      <c r="AE369" t="s">
        <v>1728</v>
      </c>
    </row>
    <row r="370" spans="1:31" hidden="1" x14ac:dyDescent="0.3">
      <c r="A370" t="str">
        <f t="shared" si="30"/>
        <v>561210460011</v>
      </c>
      <c r="B370" s="7">
        <v>5</v>
      </c>
      <c r="C370" s="7" t="str">
        <f t="shared" si="31"/>
        <v>612</v>
      </c>
      <c r="D370" s="7" t="str">
        <f t="shared" si="32"/>
        <v>1</v>
      </c>
      <c r="E370" s="7" t="str">
        <f t="shared" si="33"/>
        <v>0</v>
      </c>
      <c r="F370" s="7">
        <f t="shared" si="34"/>
        <v>46</v>
      </c>
      <c r="G370" s="7" t="str">
        <f t="shared" si="35"/>
        <v>00</v>
      </c>
      <c r="H370" s="7">
        <v>11</v>
      </c>
      <c r="I370" t="s">
        <v>1760</v>
      </c>
      <c r="J370" t="s">
        <v>878</v>
      </c>
      <c r="K370" t="s">
        <v>1748</v>
      </c>
      <c r="L370" t="s">
        <v>2086</v>
      </c>
      <c r="M370" t="s">
        <v>2087</v>
      </c>
      <c r="N370" t="s">
        <v>1749</v>
      </c>
      <c r="O370" t="s">
        <v>1762</v>
      </c>
      <c r="P370" t="s">
        <v>2112</v>
      </c>
      <c r="Q370" t="s">
        <v>2109</v>
      </c>
      <c r="R370" t="s">
        <v>1764</v>
      </c>
      <c r="S370" t="s">
        <v>547</v>
      </c>
      <c r="T370">
        <v>1</v>
      </c>
      <c r="U370" t="s">
        <v>1732</v>
      </c>
      <c r="V370" s="17">
        <v>46</v>
      </c>
      <c r="W370" t="s">
        <v>1970</v>
      </c>
      <c r="X370" t="s">
        <v>1766</v>
      </c>
      <c r="Y370" t="s">
        <v>583</v>
      </c>
      <c r="Z370">
        <v>6000</v>
      </c>
      <c r="AA370" t="s">
        <v>1767</v>
      </c>
      <c r="AB370">
        <v>6121</v>
      </c>
      <c r="AC370" t="s">
        <v>1768</v>
      </c>
      <c r="AD370" s="17" t="s">
        <v>1586</v>
      </c>
      <c r="AE370" t="s">
        <v>1728</v>
      </c>
    </row>
    <row r="371" spans="1:31" hidden="1" x14ac:dyDescent="0.3">
      <c r="A371" t="str">
        <f t="shared" si="30"/>
        <v>561210463611</v>
      </c>
      <c r="B371" s="7">
        <v>5</v>
      </c>
      <c r="C371" s="7" t="str">
        <f t="shared" si="31"/>
        <v>612</v>
      </c>
      <c r="D371" s="7" t="str">
        <f t="shared" si="32"/>
        <v>1</v>
      </c>
      <c r="E371" s="7" t="str">
        <f t="shared" si="33"/>
        <v>0</v>
      </c>
      <c r="F371" s="7">
        <f t="shared" si="34"/>
        <v>46</v>
      </c>
      <c r="G371" s="7">
        <f t="shared" si="35"/>
        <v>36</v>
      </c>
      <c r="H371" s="7">
        <v>11</v>
      </c>
      <c r="I371" t="s">
        <v>1760</v>
      </c>
      <c r="J371" t="s">
        <v>878</v>
      </c>
      <c r="K371" t="s">
        <v>1748</v>
      </c>
      <c r="L371" t="s">
        <v>2086</v>
      </c>
      <c r="M371" t="s">
        <v>2087</v>
      </c>
      <c r="N371" t="s">
        <v>1749</v>
      </c>
      <c r="O371" t="s">
        <v>1762</v>
      </c>
      <c r="P371" t="s">
        <v>2112</v>
      </c>
      <c r="Q371" t="s">
        <v>2109</v>
      </c>
      <c r="R371" t="s">
        <v>1764</v>
      </c>
      <c r="S371" t="s">
        <v>547</v>
      </c>
      <c r="T371">
        <v>1</v>
      </c>
      <c r="U371" t="s">
        <v>1732</v>
      </c>
      <c r="V371" s="17">
        <v>46</v>
      </c>
      <c r="W371" t="s">
        <v>1970</v>
      </c>
      <c r="X371" t="s">
        <v>1766</v>
      </c>
      <c r="Y371" t="s">
        <v>583</v>
      </c>
      <c r="Z371">
        <v>6000</v>
      </c>
      <c r="AA371" t="s">
        <v>1767</v>
      </c>
      <c r="AB371">
        <v>6121</v>
      </c>
      <c r="AC371" t="s">
        <v>1768</v>
      </c>
      <c r="AD371" s="17">
        <v>36</v>
      </c>
      <c r="AE371" t="s">
        <v>1811</v>
      </c>
    </row>
    <row r="372" spans="1:31" hidden="1" x14ac:dyDescent="0.3">
      <c r="A372" t="str">
        <f t="shared" si="30"/>
        <v>561210470011</v>
      </c>
      <c r="B372" s="7">
        <v>5</v>
      </c>
      <c r="C372" s="7" t="str">
        <f t="shared" si="31"/>
        <v>612</v>
      </c>
      <c r="D372" s="7" t="str">
        <f t="shared" si="32"/>
        <v>1</v>
      </c>
      <c r="E372" s="7" t="str">
        <f t="shared" si="33"/>
        <v>0</v>
      </c>
      <c r="F372" s="7">
        <f t="shared" si="34"/>
        <v>47</v>
      </c>
      <c r="G372" s="7" t="str">
        <f t="shared" si="35"/>
        <v>00</v>
      </c>
      <c r="H372" s="7">
        <v>11</v>
      </c>
      <c r="I372" t="s">
        <v>1760</v>
      </c>
      <c r="J372" t="s">
        <v>878</v>
      </c>
      <c r="K372" t="s">
        <v>1748</v>
      </c>
      <c r="L372" t="s">
        <v>2086</v>
      </c>
      <c r="M372" t="s">
        <v>2087</v>
      </c>
      <c r="N372" t="s">
        <v>1749</v>
      </c>
      <c r="O372" t="s">
        <v>1762</v>
      </c>
      <c r="P372" t="s">
        <v>2112</v>
      </c>
      <c r="Q372" t="s">
        <v>2109</v>
      </c>
      <c r="R372" t="s">
        <v>1764</v>
      </c>
      <c r="S372" t="s">
        <v>547</v>
      </c>
      <c r="T372">
        <v>1</v>
      </c>
      <c r="U372" t="s">
        <v>1732</v>
      </c>
      <c r="V372" s="17">
        <v>47</v>
      </c>
      <c r="W372" t="s">
        <v>1973</v>
      </c>
      <c r="X372" t="s">
        <v>1766</v>
      </c>
      <c r="Y372" t="s">
        <v>583</v>
      </c>
      <c r="Z372">
        <v>6000</v>
      </c>
      <c r="AA372" t="s">
        <v>1767</v>
      </c>
      <c r="AB372">
        <v>6121</v>
      </c>
      <c r="AC372" t="s">
        <v>1768</v>
      </c>
      <c r="AD372" s="17" t="s">
        <v>1586</v>
      </c>
      <c r="AE372" t="s">
        <v>1728</v>
      </c>
    </row>
    <row r="373" spans="1:31" hidden="1" x14ac:dyDescent="0.3">
      <c r="A373" t="str">
        <f t="shared" si="30"/>
        <v>561210480011</v>
      </c>
      <c r="B373" s="7">
        <v>5</v>
      </c>
      <c r="C373" s="7" t="str">
        <f t="shared" si="31"/>
        <v>612</v>
      </c>
      <c r="D373" s="7" t="str">
        <f t="shared" si="32"/>
        <v>1</v>
      </c>
      <c r="E373" s="7" t="str">
        <f t="shared" si="33"/>
        <v>0</v>
      </c>
      <c r="F373" s="7">
        <f t="shared" si="34"/>
        <v>48</v>
      </c>
      <c r="G373" s="7" t="str">
        <f t="shared" si="35"/>
        <v>00</v>
      </c>
      <c r="H373" s="7">
        <v>11</v>
      </c>
      <c r="I373" t="s">
        <v>1760</v>
      </c>
      <c r="J373" t="s">
        <v>878</v>
      </c>
      <c r="K373" t="s">
        <v>1748</v>
      </c>
      <c r="L373" t="s">
        <v>2086</v>
      </c>
      <c r="M373" t="s">
        <v>2087</v>
      </c>
      <c r="N373" t="s">
        <v>1749</v>
      </c>
      <c r="O373" t="s">
        <v>1762</v>
      </c>
      <c r="P373" t="s">
        <v>2112</v>
      </c>
      <c r="Q373" t="s">
        <v>2109</v>
      </c>
      <c r="R373" t="s">
        <v>1764</v>
      </c>
      <c r="S373" t="s">
        <v>547</v>
      </c>
      <c r="T373">
        <v>1</v>
      </c>
      <c r="U373" t="s">
        <v>1732</v>
      </c>
      <c r="V373" s="17">
        <v>48</v>
      </c>
      <c r="W373" t="s">
        <v>1765</v>
      </c>
      <c r="X373" t="s">
        <v>1766</v>
      </c>
      <c r="Y373" t="s">
        <v>583</v>
      </c>
      <c r="Z373">
        <v>6000</v>
      </c>
      <c r="AA373" t="s">
        <v>1767</v>
      </c>
      <c r="AB373">
        <v>6121</v>
      </c>
      <c r="AC373" t="s">
        <v>1768</v>
      </c>
      <c r="AD373" s="17" t="s">
        <v>1586</v>
      </c>
      <c r="AE373" t="s">
        <v>1728</v>
      </c>
    </row>
    <row r="374" spans="1:31" hidden="1" x14ac:dyDescent="0.3">
      <c r="A374" t="str">
        <f t="shared" si="30"/>
        <v>561310460011</v>
      </c>
      <c r="B374" s="7">
        <v>5</v>
      </c>
      <c r="C374" s="7" t="str">
        <f t="shared" si="31"/>
        <v>613</v>
      </c>
      <c r="D374" s="7" t="str">
        <f t="shared" si="32"/>
        <v>1</v>
      </c>
      <c r="E374" s="7" t="str">
        <f t="shared" si="33"/>
        <v>0</v>
      </c>
      <c r="F374" s="7">
        <f t="shared" si="34"/>
        <v>46</v>
      </c>
      <c r="G374" s="7" t="str">
        <f t="shared" si="35"/>
        <v>00</v>
      </c>
      <c r="H374" s="7">
        <v>11</v>
      </c>
      <c r="I374" t="s">
        <v>1760</v>
      </c>
      <c r="J374" t="s">
        <v>878</v>
      </c>
      <c r="K374" t="s">
        <v>1748</v>
      </c>
      <c r="L374" t="s">
        <v>2086</v>
      </c>
      <c r="M374" t="s">
        <v>2087</v>
      </c>
      <c r="N374" t="s">
        <v>1749</v>
      </c>
      <c r="O374" t="s">
        <v>1762</v>
      </c>
      <c r="P374" t="s">
        <v>2112</v>
      </c>
      <c r="Q374" t="s">
        <v>2109</v>
      </c>
      <c r="R374" t="s">
        <v>1764</v>
      </c>
      <c r="S374" t="s">
        <v>547</v>
      </c>
      <c r="T374">
        <v>1</v>
      </c>
      <c r="U374" t="s">
        <v>1732</v>
      </c>
      <c r="V374" s="17">
        <v>46</v>
      </c>
      <c r="W374" t="s">
        <v>1970</v>
      </c>
      <c r="X374" t="s">
        <v>1766</v>
      </c>
      <c r="Y374" t="s">
        <v>583</v>
      </c>
      <c r="Z374">
        <v>6000</v>
      </c>
      <c r="AA374" t="s">
        <v>1767</v>
      </c>
      <c r="AB374">
        <v>6131</v>
      </c>
      <c r="AC374" t="s">
        <v>1971</v>
      </c>
      <c r="AD374" s="17" t="s">
        <v>1586</v>
      </c>
      <c r="AE374" t="s">
        <v>1728</v>
      </c>
    </row>
    <row r="375" spans="1:31" hidden="1" x14ac:dyDescent="0.3">
      <c r="A375" t="str">
        <f t="shared" si="30"/>
        <v>561310463711</v>
      </c>
      <c r="B375" s="7">
        <v>5</v>
      </c>
      <c r="C375" s="7" t="str">
        <f t="shared" si="31"/>
        <v>613</v>
      </c>
      <c r="D375" s="7" t="str">
        <f t="shared" si="32"/>
        <v>1</v>
      </c>
      <c r="E375" s="7" t="str">
        <f t="shared" si="33"/>
        <v>0</v>
      </c>
      <c r="F375" s="7">
        <f t="shared" si="34"/>
        <v>46</v>
      </c>
      <c r="G375" s="7">
        <f t="shared" si="35"/>
        <v>37</v>
      </c>
      <c r="H375" s="7">
        <v>11</v>
      </c>
      <c r="I375" t="s">
        <v>1760</v>
      </c>
      <c r="J375" t="s">
        <v>878</v>
      </c>
      <c r="K375" t="s">
        <v>1748</v>
      </c>
      <c r="L375" t="s">
        <v>2086</v>
      </c>
      <c r="M375" t="s">
        <v>2087</v>
      </c>
      <c r="N375" t="s">
        <v>1749</v>
      </c>
      <c r="O375" t="s">
        <v>1762</v>
      </c>
      <c r="P375" t="s">
        <v>2112</v>
      </c>
      <c r="Q375" t="s">
        <v>2109</v>
      </c>
      <c r="R375" t="s">
        <v>1764</v>
      </c>
      <c r="S375" t="s">
        <v>547</v>
      </c>
      <c r="T375">
        <v>1</v>
      </c>
      <c r="U375" t="s">
        <v>1732</v>
      </c>
      <c r="V375" s="17">
        <v>46</v>
      </c>
      <c r="W375" t="s">
        <v>1970</v>
      </c>
      <c r="X375" t="s">
        <v>1766</v>
      </c>
      <c r="Y375" t="s">
        <v>583</v>
      </c>
      <c r="Z375">
        <v>6000</v>
      </c>
      <c r="AA375" t="s">
        <v>1767</v>
      </c>
      <c r="AB375">
        <v>6131</v>
      </c>
      <c r="AC375" t="s">
        <v>1971</v>
      </c>
      <c r="AD375" s="17">
        <v>37</v>
      </c>
      <c r="AE375" t="s">
        <v>1972</v>
      </c>
    </row>
    <row r="376" spans="1:31" hidden="1" x14ac:dyDescent="0.3">
      <c r="A376" t="str">
        <f t="shared" si="30"/>
        <v>561310480011</v>
      </c>
      <c r="B376" s="7">
        <v>5</v>
      </c>
      <c r="C376" s="7" t="str">
        <f t="shared" si="31"/>
        <v>613</v>
      </c>
      <c r="D376" s="7" t="str">
        <f t="shared" si="32"/>
        <v>1</v>
      </c>
      <c r="E376" s="7" t="str">
        <f t="shared" si="33"/>
        <v>0</v>
      </c>
      <c r="F376" s="7">
        <f t="shared" si="34"/>
        <v>48</v>
      </c>
      <c r="G376" s="7" t="str">
        <f t="shared" si="35"/>
        <v>00</v>
      </c>
      <c r="H376" s="7">
        <v>11</v>
      </c>
      <c r="I376" t="s">
        <v>1760</v>
      </c>
      <c r="J376" t="s">
        <v>878</v>
      </c>
      <c r="K376" t="s">
        <v>1748</v>
      </c>
      <c r="L376" t="s">
        <v>2086</v>
      </c>
      <c r="M376" t="s">
        <v>2087</v>
      </c>
      <c r="N376" t="s">
        <v>1749</v>
      </c>
      <c r="O376" t="s">
        <v>1762</v>
      </c>
      <c r="P376" t="s">
        <v>2112</v>
      </c>
      <c r="Q376" t="s">
        <v>2109</v>
      </c>
      <c r="R376" t="s">
        <v>1764</v>
      </c>
      <c r="S376" t="s">
        <v>547</v>
      </c>
      <c r="T376">
        <v>1</v>
      </c>
      <c r="U376" t="s">
        <v>1732</v>
      </c>
      <c r="V376" s="17">
        <v>48</v>
      </c>
      <c r="W376" t="s">
        <v>1765</v>
      </c>
      <c r="X376" t="s">
        <v>1766</v>
      </c>
      <c r="Y376" t="s">
        <v>583</v>
      </c>
      <c r="Z376">
        <v>6000</v>
      </c>
      <c r="AA376" t="s">
        <v>1767</v>
      </c>
      <c r="AB376">
        <v>6131</v>
      </c>
      <c r="AC376" t="s">
        <v>1971</v>
      </c>
      <c r="AD376" s="17" t="s">
        <v>1586</v>
      </c>
      <c r="AE376" t="s">
        <v>1728</v>
      </c>
    </row>
    <row r="377" spans="1:31" hidden="1" x14ac:dyDescent="0.3">
      <c r="A377" t="str">
        <f t="shared" si="30"/>
        <v>561311480025</v>
      </c>
      <c r="B377" s="7">
        <v>5</v>
      </c>
      <c r="C377" s="7" t="str">
        <f t="shared" si="31"/>
        <v>613</v>
      </c>
      <c r="D377" s="7" t="str">
        <f t="shared" si="32"/>
        <v>1</v>
      </c>
      <c r="E377" s="7" t="str">
        <f t="shared" si="33"/>
        <v>1</v>
      </c>
      <c r="F377" s="7">
        <f t="shared" si="34"/>
        <v>48</v>
      </c>
      <c r="G377" s="7" t="str">
        <f t="shared" si="35"/>
        <v>00</v>
      </c>
      <c r="H377" s="7">
        <v>25</v>
      </c>
      <c r="I377" t="s">
        <v>2063</v>
      </c>
      <c r="J377" t="s">
        <v>2064</v>
      </c>
      <c r="K377" t="s">
        <v>1748</v>
      </c>
      <c r="L377" t="s">
        <v>2086</v>
      </c>
      <c r="M377" t="s">
        <v>2087</v>
      </c>
      <c r="N377" t="s">
        <v>1749</v>
      </c>
      <c r="O377" t="s">
        <v>1762</v>
      </c>
      <c r="P377" t="s">
        <v>2112</v>
      </c>
      <c r="Q377" t="s">
        <v>2109</v>
      </c>
      <c r="R377" t="s">
        <v>1764</v>
      </c>
      <c r="S377" t="s">
        <v>547</v>
      </c>
      <c r="T377">
        <v>1</v>
      </c>
      <c r="U377" t="s">
        <v>1732</v>
      </c>
      <c r="V377" s="17">
        <v>48</v>
      </c>
      <c r="W377" t="s">
        <v>1765</v>
      </c>
      <c r="X377" t="s">
        <v>1766</v>
      </c>
      <c r="Y377" t="s">
        <v>583</v>
      </c>
      <c r="Z377">
        <v>6000</v>
      </c>
      <c r="AA377" t="s">
        <v>1767</v>
      </c>
      <c r="AB377">
        <v>6131</v>
      </c>
      <c r="AC377" t="s">
        <v>1971</v>
      </c>
      <c r="AD377" s="17" t="s">
        <v>1586</v>
      </c>
      <c r="AE377" t="s">
        <v>1728</v>
      </c>
    </row>
    <row r="378" spans="1:31" hidden="1" x14ac:dyDescent="0.3">
      <c r="A378" t="str">
        <f t="shared" si="30"/>
        <v>561311487925</v>
      </c>
      <c r="B378" s="7">
        <v>5</v>
      </c>
      <c r="C378" s="7" t="str">
        <f t="shared" si="31"/>
        <v>613</v>
      </c>
      <c r="D378" s="7" t="str">
        <f t="shared" si="32"/>
        <v>1</v>
      </c>
      <c r="E378" s="7" t="str">
        <f t="shared" si="33"/>
        <v>1</v>
      </c>
      <c r="F378" s="7">
        <f t="shared" si="34"/>
        <v>48</v>
      </c>
      <c r="G378" s="7">
        <f t="shared" si="35"/>
        <v>79</v>
      </c>
      <c r="H378" s="7">
        <v>25</v>
      </c>
      <c r="I378" t="s">
        <v>2063</v>
      </c>
      <c r="J378" t="s">
        <v>2064</v>
      </c>
      <c r="K378" t="s">
        <v>1748</v>
      </c>
      <c r="L378" t="s">
        <v>2086</v>
      </c>
      <c r="M378" t="s">
        <v>2087</v>
      </c>
      <c r="N378" t="s">
        <v>1749</v>
      </c>
      <c r="O378" t="s">
        <v>1762</v>
      </c>
      <c r="P378" t="s">
        <v>2112</v>
      </c>
      <c r="Q378" t="s">
        <v>2109</v>
      </c>
      <c r="R378" t="s">
        <v>1764</v>
      </c>
      <c r="S378" t="s">
        <v>547</v>
      </c>
      <c r="T378">
        <v>1</v>
      </c>
      <c r="U378" t="s">
        <v>1732</v>
      </c>
      <c r="V378" s="17">
        <v>48</v>
      </c>
      <c r="W378" t="s">
        <v>1765</v>
      </c>
      <c r="X378" t="s">
        <v>1766</v>
      </c>
      <c r="Y378" t="s">
        <v>583</v>
      </c>
      <c r="Z378">
        <v>6000</v>
      </c>
      <c r="AA378" t="s">
        <v>1767</v>
      </c>
      <c r="AB378">
        <v>6131</v>
      </c>
      <c r="AC378" t="s">
        <v>1971</v>
      </c>
      <c r="AD378" s="17">
        <v>79</v>
      </c>
      <c r="AE378" t="s">
        <v>1675</v>
      </c>
    </row>
    <row r="379" spans="1:31" hidden="1" x14ac:dyDescent="0.3">
      <c r="A379" t="str">
        <f t="shared" si="30"/>
        <v>561512480025</v>
      </c>
      <c r="B379" s="7">
        <v>5</v>
      </c>
      <c r="C379" s="7" t="str">
        <f t="shared" si="31"/>
        <v>615</v>
      </c>
      <c r="D379" s="7" t="str">
        <f t="shared" si="32"/>
        <v>1</v>
      </c>
      <c r="E379" s="7" t="str">
        <f t="shared" si="33"/>
        <v>2</v>
      </c>
      <c r="F379" s="7">
        <f t="shared" si="34"/>
        <v>48</v>
      </c>
      <c r="G379" s="7" t="str">
        <f t="shared" si="35"/>
        <v>00</v>
      </c>
      <c r="H379" s="7">
        <v>25</v>
      </c>
      <c r="I379" t="s">
        <v>1707</v>
      </c>
      <c r="J379" t="s">
        <v>1708</v>
      </c>
      <c r="K379" t="s">
        <v>1748</v>
      </c>
      <c r="L379" t="s">
        <v>2086</v>
      </c>
      <c r="M379" t="s">
        <v>2087</v>
      </c>
      <c r="N379" t="s">
        <v>1749</v>
      </c>
      <c r="O379" t="s">
        <v>1762</v>
      </c>
      <c r="P379" t="s">
        <v>2112</v>
      </c>
      <c r="Q379" t="s">
        <v>2109</v>
      </c>
      <c r="R379" t="s">
        <v>1764</v>
      </c>
      <c r="S379" t="s">
        <v>547</v>
      </c>
      <c r="T379">
        <v>1</v>
      </c>
      <c r="U379" t="s">
        <v>1732</v>
      </c>
      <c r="V379" s="17">
        <v>48</v>
      </c>
      <c r="W379" t="s">
        <v>1765</v>
      </c>
      <c r="X379" t="s">
        <v>1766</v>
      </c>
      <c r="Y379" t="s">
        <v>583</v>
      </c>
      <c r="Z379">
        <v>6000</v>
      </c>
      <c r="AA379" t="s">
        <v>1767</v>
      </c>
      <c r="AB379">
        <v>6151</v>
      </c>
      <c r="AC379" t="s">
        <v>1769</v>
      </c>
      <c r="AD379" s="17" t="s">
        <v>1586</v>
      </c>
      <c r="AE379" t="s">
        <v>1728</v>
      </c>
    </row>
    <row r="380" spans="1:31" hidden="1" x14ac:dyDescent="0.3">
      <c r="A380" t="str">
        <f t="shared" si="30"/>
        <v>561510460011</v>
      </c>
      <c r="B380" s="7">
        <v>5</v>
      </c>
      <c r="C380" s="7" t="str">
        <f t="shared" si="31"/>
        <v>615</v>
      </c>
      <c r="D380" s="7" t="str">
        <f t="shared" si="32"/>
        <v>1</v>
      </c>
      <c r="E380" s="7" t="str">
        <f t="shared" si="33"/>
        <v>0</v>
      </c>
      <c r="F380" s="7">
        <f t="shared" si="34"/>
        <v>46</v>
      </c>
      <c r="G380" s="7" t="str">
        <f t="shared" si="35"/>
        <v>00</v>
      </c>
      <c r="H380" s="7">
        <v>11</v>
      </c>
      <c r="I380" t="s">
        <v>1760</v>
      </c>
      <c r="J380" t="s">
        <v>878</v>
      </c>
      <c r="K380" t="s">
        <v>1748</v>
      </c>
      <c r="L380" t="s">
        <v>2086</v>
      </c>
      <c r="M380" t="s">
        <v>2087</v>
      </c>
      <c r="N380" t="s">
        <v>1749</v>
      </c>
      <c r="O380" t="s">
        <v>1762</v>
      </c>
      <c r="P380" t="s">
        <v>2112</v>
      </c>
      <c r="Q380" t="s">
        <v>2109</v>
      </c>
      <c r="R380" t="s">
        <v>1764</v>
      </c>
      <c r="S380" t="s">
        <v>547</v>
      </c>
      <c r="T380">
        <v>1</v>
      </c>
      <c r="U380" t="s">
        <v>1732</v>
      </c>
      <c r="V380" s="17">
        <v>46</v>
      </c>
      <c r="W380" t="s">
        <v>1970</v>
      </c>
      <c r="X380" t="s">
        <v>1766</v>
      </c>
      <c r="Y380" t="s">
        <v>583</v>
      </c>
      <c r="Z380">
        <v>6000</v>
      </c>
      <c r="AA380" t="s">
        <v>1767</v>
      </c>
      <c r="AB380">
        <v>6151</v>
      </c>
      <c r="AC380" t="s">
        <v>1769</v>
      </c>
      <c r="AD380" s="17" t="s">
        <v>1586</v>
      </c>
      <c r="AE380" t="s">
        <v>1728</v>
      </c>
    </row>
    <row r="381" spans="1:31" hidden="1" x14ac:dyDescent="0.3">
      <c r="A381" t="str">
        <f t="shared" si="30"/>
        <v>561510470011</v>
      </c>
      <c r="B381" s="7">
        <v>5</v>
      </c>
      <c r="C381" s="7" t="str">
        <f t="shared" si="31"/>
        <v>615</v>
      </c>
      <c r="D381" s="7" t="str">
        <f t="shared" si="32"/>
        <v>1</v>
      </c>
      <c r="E381" s="7" t="str">
        <f t="shared" si="33"/>
        <v>0</v>
      </c>
      <c r="F381" s="7">
        <f t="shared" si="34"/>
        <v>47</v>
      </c>
      <c r="G381" s="7" t="str">
        <f t="shared" si="35"/>
        <v>00</v>
      </c>
      <c r="H381" s="7">
        <v>11</v>
      </c>
      <c r="I381" t="s">
        <v>1760</v>
      </c>
      <c r="J381" t="s">
        <v>878</v>
      </c>
      <c r="K381" t="s">
        <v>1748</v>
      </c>
      <c r="L381" t="s">
        <v>2086</v>
      </c>
      <c r="M381" t="s">
        <v>2087</v>
      </c>
      <c r="N381" t="s">
        <v>1749</v>
      </c>
      <c r="O381" t="s">
        <v>1762</v>
      </c>
      <c r="P381" t="s">
        <v>2112</v>
      </c>
      <c r="Q381" t="s">
        <v>2109</v>
      </c>
      <c r="R381" t="s">
        <v>1764</v>
      </c>
      <c r="S381" t="s">
        <v>547</v>
      </c>
      <c r="T381">
        <v>1</v>
      </c>
      <c r="U381" t="s">
        <v>1732</v>
      </c>
      <c r="V381" s="17">
        <v>47</v>
      </c>
      <c r="W381" t="s">
        <v>1973</v>
      </c>
      <c r="X381" t="s">
        <v>1766</v>
      </c>
      <c r="Y381" t="s">
        <v>583</v>
      </c>
      <c r="Z381">
        <v>6000</v>
      </c>
      <c r="AA381" t="s">
        <v>1767</v>
      </c>
      <c r="AB381">
        <v>6151</v>
      </c>
      <c r="AC381" t="s">
        <v>1769</v>
      </c>
      <c r="AD381" s="17" t="s">
        <v>1586</v>
      </c>
      <c r="AE381" t="s">
        <v>1728</v>
      </c>
    </row>
    <row r="382" spans="1:31" hidden="1" x14ac:dyDescent="0.3">
      <c r="A382" t="str">
        <f t="shared" si="30"/>
        <v>561510480011</v>
      </c>
      <c r="B382" s="7">
        <v>5</v>
      </c>
      <c r="C382" s="7" t="str">
        <f t="shared" si="31"/>
        <v>615</v>
      </c>
      <c r="D382" s="7" t="str">
        <f t="shared" si="32"/>
        <v>1</v>
      </c>
      <c r="E382" s="7" t="str">
        <f t="shared" si="33"/>
        <v>0</v>
      </c>
      <c r="F382" s="7">
        <f t="shared" si="34"/>
        <v>48</v>
      </c>
      <c r="G382" s="7" t="str">
        <f t="shared" si="35"/>
        <v>00</v>
      </c>
      <c r="H382" s="7">
        <v>11</v>
      </c>
      <c r="I382" t="s">
        <v>1760</v>
      </c>
      <c r="J382" t="s">
        <v>878</v>
      </c>
      <c r="K382" t="s">
        <v>1748</v>
      </c>
      <c r="L382" t="s">
        <v>2086</v>
      </c>
      <c r="M382" t="s">
        <v>2087</v>
      </c>
      <c r="N382" t="s">
        <v>1749</v>
      </c>
      <c r="O382" t="s">
        <v>1762</v>
      </c>
      <c r="P382" t="s">
        <v>2112</v>
      </c>
      <c r="Q382" t="s">
        <v>2109</v>
      </c>
      <c r="R382" t="s">
        <v>1764</v>
      </c>
      <c r="S382" t="s">
        <v>547</v>
      </c>
      <c r="T382">
        <v>1</v>
      </c>
      <c r="U382" t="s">
        <v>1732</v>
      </c>
      <c r="V382" s="17">
        <v>48</v>
      </c>
      <c r="W382" t="s">
        <v>1765</v>
      </c>
      <c r="X382" t="s">
        <v>1766</v>
      </c>
      <c r="Y382" t="s">
        <v>583</v>
      </c>
      <c r="Z382">
        <v>6000</v>
      </c>
      <c r="AA382" t="s">
        <v>1767</v>
      </c>
      <c r="AB382">
        <v>6151</v>
      </c>
      <c r="AC382" t="s">
        <v>1769</v>
      </c>
      <c r="AD382" s="17" t="s">
        <v>1586</v>
      </c>
      <c r="AE382" t="s">
        <v>1728</v>
      </c>
    </row>
    <row r="383" spans="1:31" hidden="1" x14ac:dyDescent="0.3">
      <c r="A383" t="str">
        <f t="shared" si="30"/>
        <v>561511480025</v>
      </c>
      <c r="B383" s="7">
        <v>5</v>
      </c>
      <c r="C383" s="7" t="str">
        <f t="shared" si="31"/>
        <v>615</v>
      </c>
      <c r="D383" s="7" t="str">
        <f t="shared" si="32"/>
        <v>1</v>
      </c>
      <c r="E383" s="7" t="str">
        <f t="shared" si="33"/>
        <v>1</v>
      </c>
      <c r="F383" s="7">
        <f t="shared" si="34"/>
        <v>48</v>
      </c>
      <c r="G383" s="7" t="str">
        <f t="shared" si="35"/>
        <v>00</v>
      </c>
      <c r="H383" s="7">
        <v>25</v>
      </c>
      <c r="I383" t="s">
        <v>2063</v>
      </c>
      <c r="J383" t="s">
        <v>2064</v>
      </c>
      <c r="K383" t="s">
        <v>1748</v>
      </c>
      <c r="L383" t="s">
        <v>2086</v>
      </c>
      <c r="M383" t="s">
        <v>2087</v>
      </c>
      <c r="N383" t="s">
        <v>1749</v>
      </c>
      <c r="O383" t="s">
        <v>1762</v>
      </c>
      <c r="P383" t="s">
        <v>2112</v>
      </c>
      <c r="Q383" t="s">
        <v>2109</v>
      </c>
      <c r="R383" t="s">
        <v>1764</v>
      </c>
      <c r="S383" t="s">
        <v>547</v>
      </c>
      <c r="T383">
        <v>1</v>
      </c>
      <c r="U383" t="s">
        <v>1732</v>
      </c>
      <c r="V383" s="17">
        <v>48</v>
      </c>
      <c r="W383" t="s">
        <v>1765</v>
      </c>
      <c r="X383" t="s">
        <v>1766</v>
      </c>
      <c r="Y383" t="s">
        <v>583</v>
      </c>
      <c r="Z383">
        <v>6000</v>
      </c>
      <c r="AA383" t="s">
        <v>1767</v>
      </c>
      <c r="AB383">
        <v>6151</v>
      </c>
      <c r="AC383" t="s">
        <v>1769</v>
      </c>
      <c r="AD383" s="17" t="s">
        <v>1586</v>
      </c>
      <c r="AE383" t="s">
        <v>1728</v>
      </c>
    </row>
    <row r="384" spans="1:31" hidden="1" x14ac:dyDescent="0.3">
      <c r="A384" t="str">
        <f t="shared" si="30"/>
        <v>563210061011</v>
      </c>
      <c r="B384" s="7">
        <v>5</v>
      </c>
      <c r="C384" s="7" t="str">
        <f t="shared" si="31"/>
        <v>632</v>
      </c>
      <c r="D384" s="7" t="str">
        <f t="shared" si="32"/>
        <v>1</v>
      </c>
      <c r="E384" s="7" t="str">
        <f t="shared" si="33"/>
        <v>0</v>
      </c>
      <c r="F384" s="7" t="str">
        <f t="shared" si="34"/>
        <v>06</v>
      </c>
      <c r="G384" s="7">
        <f t="shared" si="35"/>
        <v>10</v>
      </c>
      <c r="H384" s="7">
        <v>11</v>
      </c>
      <c r="I384" t="s">
        <v>1760</v>
      </c>
      <c r="J384" t="s">
        <v>878</v>
      </c>
      <c r="K384" t="s">
        <v>1748</v>
      </c>
      <c r="L384" t="s">
        <v>2086</v>
      </c>
      <c r="M384" t="s">
        <v>2087</v>
      </c>
      <c r="N384" t="s">
        <v>1749</v>
      </c>
      <c r="O384" t="s">
        <v>1722</v>
      </c>
      <c r="P384" t="s">
        <v>2090</v>
      </c>
      <c r="Q384" t="s">
        <v>2109</v>
      </c>
      <c r="R384" t="s">
        <v>1750</v>
      </c>
      <c r="S384" t="s">
        <v>61</v>
      </c>
      <c r="T384">
        <v>4</v>
      </c>
      <c r="U384" t="s">
        <v>1714</v>
      </c>
      <c r="V384" s="17" t="s">
        <v>1589</v>
      </c>
      <c r="W384" t="s">
        <v>1871</v>
      </c>
      <c r="X384" t="s">
        <v>1872</v>
      </c>
      <c r="Y384" t="s">
        <v>1873</v>
      </c>
      <c r="Z384">
        <v>6000</v>
      </c>
      <c r="AA384" t="s">
        <v>1767</v>
      </c>
      <c r="AB384">
        <v>6321</v>
      </c>
      <c r="AC384" t="s">
        <v>1885</v>
      </c>
      <c r="AD384" s="17">
        <v>10</v>
      </c>
      <c r="AE384" t="s">
        <v>1879</v>
      </c>
    </row>
    <row r="385" spans="1:31" hidden="1" x14ac:dyDescent="0.3">
      <c r="A385" t="str">
        <f t="shared" si="30"/>
        <v>563210061111</v>
      </c>
      <c r="B385" s="7">
        <v>5</v>
      </c>
      <c r="C385" s="7" t="str">
        <f t="shared" si="31"/>
        <v>632</v>
      </c>
      <c r="D385" s="7" t="str">
        <f t="shared" si="32"/>
        <v>1</v>
      </c>
      <c r="E385" s="7" t="str">
        <f t="shared" si="33"/>
        <v>0</v>
      </c>
      <c r="F385" s="7" t="str">
        <f t="shared" si="34"/>
        <v>06</v>
      </c>
      <c r="G385" s="7">
        <f t="shared" si="35"/>
        <v>11</v>
      </c>
      <c r="H385" s="7">
        <v>11</v>
      </c>
      <c r="I385" t="s">
        <v>1760</v>
      </c>
      <c r="J385" t="s">
        <v>878</v>
      </c>
      <c r="K385" t="s">
        <v>1748</v>
      </c>
      <c r="L385" t="s">
        <v>2086</v>
      </c>
      <c r="M385" t="s">
        <v>2087</v>
      </c>
      <c r="N385" t="s">
        <v>1749</v>
      </c>
      <c r="O385" t="s">
        <v>1722</v>
      </c>
      <c r="P385" t="s">
        <v>2090</v>
      </c>
      <c r="Q385" t="s">
        <v>2109</v>
      </c>
      <c r="R385" t="s">
        <v>1750</v>
      </c>
      <c r="S385" t="s">
        <v>61</v>
      </c>
      <c r="T385">
        <v>4</v>
      </c>
      <c r="U385" t="s">
        <v>1714</v>
      </c>
      <c r="V385" s="17" t="s">
        <v>1589</v>
      </c>
      <c r="W385" t="s">
        <v>1871</v>
      </c>
      <c r="X385" t="s">
        <v>1872</v>
      </c>
      <c r="Y385" t="s">
        <v>1873</v>
      </c>
      <c r="Z385">
        <v>6000</v>
      </c>
      <c r="AA385" t="s">
        <v>1767</v>
      </c>
      <c r="AB385">
        <v>6321</v>
      </c>
      <c r="AC385" t="s">
        <v>1885</v>
      </c>
      <c r="AD385" s="17">
        <v>11</v>
      </c>
      <c r="AE385" t="s">
        <v>1886</v>
      </c>
    </row>
    <row r="386" spans="1:31" hidden="1" x14ac:dyDescent="0.3">
      <c r="A386" t="str">
        <f t="shared" si="30"/>
        <v>542110740011</v>
      </c>
      <c r="B386" s="7">
        <v>5</v>
      </c>
      <c r="C386" s="7" t="str">
        <f t="shared" si="31"/>
        <v>421</v>
      </c>
      <c r="D386" s="7" t="str">
        <f t="shared" si="32"/>
        <v>1</v>
      </c>
      <c r="E386" s="7" t="str">
        <f t="shared" si="33"/>
        <v>0</v>
      </c>
      <c r="F386" s="7">
        <f t="shared" si="34"/>
        <v>74</v>
      </c>
      <c r="G386" s="7" t="str">
        <f t="shared" si="35"/>
        <v>00</v>
      </c>
      <c r="H386" s="7">
        <v>11</v>
      </c>
      <c r="I386" t="s">
        <v>1760</v>
      </c>
      <c r="J386" t="s">
        <v>878</v>
      </c>
      <c r="K386" t="s">
        <v>1814</v>
      </c>
      <c r="L386" t="s">
        <v>2093</v>
      </c>
      <c r="M386" t="s">
        <v>2094</v>
      </c>
      <c r="N386" t="s">
        <v>1815</v>
      </c>
      <c r="O386" t="s">
        <v>1722</v>
      </c>
      <c r="P386" t="s">
        <v>2090</v>
      </c>
      <c r="Q386" t="s">
        <v>2089</v>
      </c>
      <c r="R386" t="s">
        <v>2113</v>
      </c>
      <c r="S386" t="s">
        <v>739</v>
      </c>
      <c r="T386">
        <v>2</v>
      </c>
      <c r="U386" t="s">
        <v>1816</v>
      </c>
      <c r="V386" s="17">
        <v>74</v>
      </c>
      <c r="W386" t="s">
        <v>2114</v>
      </c>
      <c r="X386" t="s">
        <v>2131</v>
      </c>
      <c r="Y386" t="s">
        <v>2114</v>
      </c>
      <c r="Z386">
        <v>4000</v>
      </c>
      <c r="AA386" t="s">
        <v>1844</v>
      </c>
      <c r="AB386">
        <v>4211</v>
      </c>
      <c r="AC386" t="s">
        <v>1410</v>
      </c>
      <c r="AD386" s="17" t="s">
        <v>1586</v>
      </c>
      <c r="AE386" t="s">
        <v>1728</v>
      </c>
    </row>
    <row r="387" spans="1:31" hidden="1" x14ac:dyDescent="0.3">
      <c r="A387" t="str">
        <f>CONCATENATE(B387,C387,D387,E387,F387,G387,H387)</f>
        <v>591112080025</v>
      </c>
      <c r="B387" s="7">
        <v>5</v>
      </c>
      <c r="C387" s="7" t="str">
        <f>LEFT(AB387,3)</f>
        <v>911</v>
      </c>
      <c r="D387" s="7" t="str">
        <f>RIGHT(AB387,1)</f>
        <v>1</v>
      </c>
      <c r="E387" s="7" t="str">
        <f>MID(I387,6,1)</f>
        <v>2</v>
      </c>
      <c r="F387" s="7" t="str">
        <f>V387</f>
        <v>08</v>
      </c>
      <c r="G387" s="7" t="str">
        <f>AD387</f>
        <v>00</v>
      </c>
      <c r="H387" s="7">
        <v>25</v>
      </c>
      <c r="I387" t="s">
        <v>1707</v>
      </c>
      <c r="J387" t="s">
        <v>1708</v>
      </c>
      <c r="K387" t="s">
        <v>1748</v>
      </c>
      <c r="L387" t="s">
        <v>2086</v>
      </c>
      <c r="M387" t="s">
        <v>2087</v>
      </c>
      <c r="N387" t="s">
        <v>1749</v>
      </c>
      <c r="O387" t="s">
        <v>1722</v>
      </c>
      <c r="P387" t="s">
        <v>2090</v>
      </c>
      <c r="Q387" t="s">
        <v>2105</v>
      </c>
      <c r="R387" t="s">
        <v>1750</v>
      </c>
      <c r="S387" t="s">
        <v>61</v>
      </c>
      <c r="T387">
        <v>4</v>
      </c>
      <c r="U387" t="s">
        <v>1714</v>
      </c>
      <c r="V387" s="17" t="s">
        <v>1591</v>
      </c>
      <c r="W387" t="s">
        <v>1751</v>
      </c>
      <c r="X387" t="s">
        <v>1752</v>
      </c>
      <c r="Y387" t="s">
        <v>137</v>
      </c>
      <c r="Z387">
        <v>9000</v>
      </c>
      <c r="AA387" t="s">
        <v>1753</v>
      </c>
      <c r="AB387">
        <v>9111</v>
      </c>
      <c r="AC387" t="s">
        <v>1754</v>
      </c>
      <c r="AD387" s="17" t="s">
        <v>1586</v>
      </c>
      <c r="AE387" t="s">
        <v>1728</v>
      </c>
    </row>
    <row r="388" spans="1:31" hidden="1" x14ac:dyDescent="0.3">
      <c r="A388" t="str">
        <f>CONCATENATE(B388,C388,D388,E388,F388,G388,H388)</f>
        <v>591111080015</v>
      </c>
      <c r="B388" s="7">
        <v>5</v>
      </c>
      <c r="C388" s="7" t="str">
        <f>LEFT(AB388,3)</f>
        <v>911</v>
      </c>
      <c r="D388" s="7" t="str">
        <f>RIGHT(AB388,1)</f>
        <v>1</v>
      </c>
      <c r="E388" s="7" t="str">
        <f>MID(I388,6,1)</f>
        <v>1</v>
      </c>
      <c r="F388" s="7" t="str">
        <f>V388</f>
        <v>08</v>
      </c>
      <c r="G388" s="7" t="str">
        <f>AD388</f>
        <v>00</v>
      </c>
      <c r="H388" s="7">
        <v>15</v>
      </c>
      <c r="I388" t="s">
        <v>2054</v>
      </c>
      <c r="J388" t="s">
        <v>2055</v>
      </c>
      <c r="K388" t="s">
        <v>1748</v>
      </c>
      <c r="L388" t="s">
        <v>2086</v>
      </c>
      <c r="M388" t="s">
        <v>2087</v>
      </c>
      <c r="N388" t="s">
        <v>1749</v>
      </c>
      <c r="O388" t="s">
        <v>1722</v>
      </c>
      <c r="P388" t="s">
        <v>2090</v>
      </c>
      <c r="Q388" t="s">
        <v>2105</v>
      </c>
      <c r="R388" t="s">
        <v>1750</v>
      </c>
      <c r="S388" t="s">
        <v>61</v>
      </c>
      <c r="T388">
        <v>4</v>
      </c>
      <c r="U388" t="s">
        <v>1714</v>
      </c>
      <c r="V388" s="17" t="s">
        <v>1591</v>
      </c>
      <c r="W388" t="s">
        <v>1751</v>
      </c>
      <c r="X388" t="s">
        <v>1752</v>
      </c>
      <c r="Y388" t="s">
        <v>137</v>
      </c>
      <c r="Z388">
        <v>9000</v>
      </c>
      <c r="AA388" t="s">
        <v>1753</v>
      </c>
      <c r="AB388">
        <v>9111</v>
      </c>
      <c r="AC388" t="s">
        <v>1754</v>
      </c>
      <c r="AD388" s="17" t="s">
        <v>1586</v>
      </c>
      <c r="AE388" t="s">
        <v>1728</v>
      </c>
    </row>
    <row r="389" spans="1:31" hidden="1" x14ac:dyDescent="0.3">
      <c r="A389" t="str">
        <f>CONCATENATE(B389,C389,D389,E389,F389,G389,H389)</f>
        <v>592112080025</v>
      </c>
      <c r="B389" s="7">
        <v>5</v>
      </c>
      <c r="C389" s="7" t="str">
        <f>LEFT(AB389,3)</f>
        <v>921</v>
      </c>
      <c r="D389" s="7" t="str">
        <f>RIGHT(AB389,1)</f>
        <v>1</v>
      </c>
      <c r="E389" s="7" t="str">
        <f>MID(I389,6,1)</f>
        <v>2</v>
      </c>
      <c r="F389" s="7" t="str">
        <f>V389</f>
        <v>08</v>
      </c>
      <c r="G389" s="7" t="str">
        <f>AD389</f>
        <v>00</v>
      </c>
      <c r="H389" s="7">
        <v>25</v>
      </c>
      <c r="I389" t="s">
        <v>1707</v>
      </c>
      <c r="J389" t="s">
        <v>1708</v>
      </c>
      <c r="K389" t="s">
        <v>1748</v>
      </c>
      <c r="L389" t="s">
        <v>2086</v>
      </c>
      <c r="M389" t="s">
        <v>2087</v>
      </c>
      <c r="N389" t="s">
        <v>1749</v>
      </c>
      <c r="O389" t="s">
        <v>1722</v>
      </c>
      <c r="P389" t="s">
        <v>2090</v>
      </c>
      <c r="Q389" t="s">
        <v>2105</v>
      </c>
      <c r="R389" t="s">
        <v>1750</v>
      </c>
      <c r="S389" t="s">
        <v>61</v>
      </c>
      <c r="T389">
        <v>4</v>
      </c>
      <c r="U389" t="s">
        <v>1714</v>
      </c>
      <c r="V389" s="17" t="s">
        <v>1591</v>
      </c>
      <c r="W389" t="s">
        <v>1751</v>
      </c>
      <c r="X389" t="s">
        <v>1752</v>
      </c>
      <c r="Y389" t="s">
        <v>137</v>
      </c>
      <c r="Z389">
        <v>9000</v>
      </c>
      <c r="AA389" t="s">
        <v>1753</v>
      </c>
      <c r="AB389">
        <v>9211</v>
      </c>
      <c r="AC389" t="s">
        <v>1583</v>
      </c>
      <c r="AD389" s="17" t="s">
        <v>1586</v>
      </c>
      <c r="AE389" t="s">
        <v>1728</v>
      </c>
    </row>
    <row r="390" spans="1:31" hidden="1" x14ac:dyDescent="0.3">
      <c r="A390" t="str">
        <f>CONCATENATE(B390,C390,D390,E390,F390,G390,H390)</f>
        <v>592111080015</v>
      </c>
      <c r="B390" s="7">
        <v>5</v>
      </c>
      <c r="C390" s="7" t="str">
        <f>LEFT(AB390,3)</f>
        <v>921</v>
      </c>
      <c r="D390" s="7" t="str">
        <f>RIGHT(AB390,1)</f>
        <v>1</v>
      </c>
      <c r="E390" s="7" t="str">
        <f>MID(I390,6,1)</f>
        <v>1</v>
      </c>
      <c r="F390" s="7" t="str">
        <f>V390</f>
        <v>08</v>
      </c>
      <c r="G390" s="7" t="str">
        <f>AD390</f>
        <v>00</v>
      </c>
      <c r="H390" s="7">
        <v>15</v>
      </c>
      <c r="I390" t="s">
        <v>2054</v>
      </c>
      <c r="J390" t="s">
        <v>2055</v>
      </c>
      <c r="K390" t="s">
        <v>1748</v>
      </c>
      <c r="L390" t="s">
        <v>2086</v>
      </c>
      <c r="M390" t="s">
        <v>2087</v>
      </c>
      <c r="N390" t="s">
        <v>1749</v>
      </c>
      <c r="O390" t="s">
        <v>1722</v>
      </c>
      <c r="P390" t="s">
        <v>2090</v>
      </c>
      <c r="Q390" t="s">
        <v>2105</v>
      </c>
      <c r="R390" t="s">
        <v>1750</v>
      </c>
      <c r="S390" t="s">
        <v>61</v>
      </c>
      <c r="T390">
        <v>4</v>
      </c>
      <c r="U390" t="s">
        <v>1714</v>
      </c>
      <c r="V390" s="17" t="s">
        <v>1591</v>
      </c>
      <c r="W390" t="s">
        <v>1751</v>
      </c>
      <c r="X390" t="s">
        <v>1752</v>
      </c>
      <c r="Y390" t="s">
        <v>137</v>
      </c>
      <c r="Z390">
        <v>9000</v>
      </c>
      <c r="AA390" t="s">
        <v>1753</v>
      </c>
      <c r="AB390">
        <v>9211</v>
      </c>
      <c r="AC390" t="s">
        <v>1583</v>
      </c>
      <c r="AD390" s="17" t="s">
        <v>1586</v>
      </c>
      <c r="AE390" t="s">
        <v>1728</v>
      </c>
    </row>
  </sheetData>
  <autoFilter ref="A1:AE390" xr:uid="{823BE1C6-B756-454F-8811-58F70D4F17C1}">
    <filterColumn colId="5">
      <filters>
        <filter val="76"/>
      </filters>
    </filterColumn>
  </autoFilter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D147E-EC87-4A79-951B-489B87222133}">
  <dimension ref="A1:T387"/>
  <sheetViews>
    <sheetView topLeftCell="A351" workbookViewId="0">
      <selection sqref="A1:L1"/>
    </sheetView>
  </sheetViews>
  <sheetFormatPr baseColWidth="10" defaultRowHeight="14.4" x14ac:dyDescent="0.3"/>
  <sheetData>
    <row r="1" spans="1:20" x14ac:dyDescent="0.3">
      <c r="A1" s="3" t="s">
        <v>6</v>
      </c>
      <c r="B1" s="8" t="s">
        <v>741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</row>
    <row r="2" spans="1:20" x14ac:dyDescent="0.3">
      <c r="A2" s="1" t="s">
        <v>22</v>
      </c>
      <c r="B2" s="6" t="s">
        <v>742</v>
      </c>
      <c r="C2" s="1" t="s">
        <v>19</v>
      </c>
      <c r="D2" s="1" t="s">
        <v>20</v>
      </c>
      <c r="E2" s="1" t="s">
        <v>19</v>
      </c>
      <c r="F2" s="1" t="s">
        <v>21</v>
      </c>
      <c r="G2" s="1" t="s">
        <v>19</v>
      </c>
      <c r="H2" s="1" t="s">
        <v>21</v>
      </c>
      <c r="I2" s="1" t="s">
        <v>23</v>
      </c>
      <c r="J2" s="5">
        <v>3800000</v>
      </c>
      <c r="K2" s="5">
        <v>0</v>
      </c>
      <c r="L2" s="5">
        <v>3800000</v>
      </c>
      <c r="M2" s="5">
        <v>0</v>
      </c>
      <c r="N2" s="5">
        <v>0</v>
      </c>
      <c r="O2" s="5">
        <v>180000</v>
      </c>
      <c r="P2" s="5">
        <v>206000</v>
      </c>
      <c r="Q2" s="5">
        <v>206000</v>
      </c>
      <c r="R2" s="5">
        <v>3620000</v>
      </c>
      <c r="S2" s="5">
        <v>206000</v>
      </c>
      <c r="T2" s="5">
        <v>0</v>
      </c>
    </row>
    <row r="3" spans="1:20" x14ac:dyDescent="0.3">
      <c r="A3" s="1" t="s">
        <v>24</v>
      </c>
      <c r="B3" s="6" t="s">
        <v>743</v>
      </c>
      <c r="C3" s="1" t="s">
        <v>19</v>
      </c>
      <c r="D3" s="1" t="s">
        <v>20</v>
      </c>
      <c r="E3" s="1" t="s">
        <v>19</v>
      </c>
      <c r="F3" s="1" t="s">
        <v>21</v>
      </c>
      <c r="G3" s="1" t="s">
        <v>19</v>
      </c>
      <c r="H3" s="1" t="s">
        <v>21</v>
      </c>
      <c r="I3" s="1" t="s">
        <v>25</v>
      </c>
      <c r="J3" s="5">
        <v>1000000</v>
      </c>
      <c r="K3" s="5">
        <v>0</v>
      </c>
      <c r="L3" s="5">
        <v>1000000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1000000</v>
      </c>
      <c r="S3" s="5">
        <v>0</v>
      </c>
      <c r="T3" s="5">
        <v>0</v>
      </c>
    </row>
    <row r="4" spans="1:20" x14ac:dyDescent="0.3">
      <c r="A4" s="1" t="s">
        <v>26</v>
      </c>
      <c r="B4" s="6" t="s">
        <v>743</v>
      </c>
      <c r="C4" s="1" t="s">
        <v>19</v>
      </c>
      <c r="D4" s="1" t="s">
        <v>20</v>
      </c>
      <c r="E4" s="1" t="s">
        <v>19</v>
      </c>
      <c r="F4" s="1" t="s">
        <v>21</v>
      </c>
      <c r="G4" s="1" t="s">
        <v>19</v>
      </c>
      <c r="H4" s="1" t="s">
        <v>21</v>
      </c>
      <c r="I4" s="1" t="s">
        <v>27</v>
      </c>
      <c r="J4" s="5">
        <v>500000</v>
      </c>
      <c r="K4" s="5">
        <v>0</v>
      </c>
      <c r="L4" s="5">
        <v>500000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500000</v>
      </c>
      <c r="S4" s="5">
        <v>0</v>
      </c>
      <c r="T4" s="5">
        <v>0</v>
      </c>
    </row>
    <row r="5" spans="1:20" x14ac:dyDescent="0.3">
      <c r="A5" s="1" t="s">
        <v>28</v>
      </c>
      <c r="B5" s="6" t="s">
        <v>743</v>
      </c>
      <c r="C5" s="1" t="s">
        <v>19</v>
      </c>
      <c r="D5" s="1" t="s">
        <v>20</v>
      </c>
      <c r="E5" s="1" t="s">
        <v>19</v>
      </c>
      <c r="F5" s="1" t="s">
        <v>21</v>
      </c>
      <c r="G5" s="1" t="s">
        <v>19</v>
      </c>
      <c r="H5" s="1" t="s">
        <v>21</v>
      </c>
      <c r="I5" s="1" t="s">
        <v>29</v>
      </c>
      <c r="J5" s="5">
        <v>240000</v>
      </c>
      <c r="K5" s="5">
        <v>0</v>
      </c>
      <c r="L5" s="5">
        <v>240000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240000</v>
      </c>
      <c r="S5" s="5">
        <v>0</v>
      </c>
      <c r="T5" s="5">
        <v>0</v>
      </c>
    </row>
    <row r="6" spans="1:20" x14ac:dyDescent="0.3">
      <c r="A6" s="1" t="s">
        <v>30</v>
      </c>
      <c r="B6" s="6" t="s">
        <v>743</v>
      </c>
      <c r="C6" s="1" t="s">
        <v>19</v>
      </c>
      <c r="D6" s="1" t="s">
        <v>20</v>
      </c>
      <c r="E6" s="1" t="s">
        <v>19</v>
      </c>
      <c r="F6" s="1" t="s">
        <v>21</v>
      </c>
      <c r="G6" s="1" t="s">
        <v>19</v>
      </c>
      <c r="H6" s="1" t="s">
        <v>21</v>
      </c>
      <c r="I6" s="1" t="s">
        <v>31</v>
      </c>
      <c r="J6" s="5">
        <v>60000</v>
      </c>
      <c r="K6" s="5">
        <v>0</v>
      </c>
      <c r="L6" s="5">
        <v>60000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60000</v>
      </c>
      <c r="S6" s="5">
        <v>0</v>
      </c>
      <c r="T6" s="5">
        <v>0</v>
      </c>
    </row>
    <row r="7" spans="1:20" x14ac:dyDescent="0.3">
      <c r="A7" s="1" t="s">
        <v>35</v>
      </c>
      <c r="B7" s="6" t="s">
        <v>744</v>
      </c>
      <c r="C7" s="1" t="s">
        <v>32</v>
      </c>
      <c r="D7" s="1" t="s">
        <v>33</v>
      </c>
      <c r="E7" s="1" t="s">
        <v>32</v>
      </c>
      <c r="F7" s="1" t="s">
        <v>34</v>
      </c>
      <c r="G7" s="1" t="s">
        <v>32</v>
      </c>
      <c r="H7" s="1" t="s">
        <v>34</v>
      </c>
      <c r="I7" s="1" t="s">
        <v>36</v>
      </c>
      <c r="J7" s="5">
        <v>10000</v>
      </c>
      <c r="K7" s="5">
        <v>0</v>
      </c>
      <c r="L7" s="5">
        <v>10000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10000</v>
      </c>
      <c r="S7" s="5">
        <v>0</v>
      </c>
      <c r="T7" s="5">
        <v>0</v>
      </c>
    </row>
    <row r="8" spans="1:20" x14ac:dyDescent="0.3">
      <c r="A8" s="1" t="s">
        <v>37</v>
      </c>
      <c r="B8" s="6" t="s">
        <v>745</v>
      </c>
      <c r="C8" s="1" t="s">
        <v>32</v>
      </c>
      <c r="D8" s="1" t="s">
        <v>33</v>
      </c>
      <c r="E8" s="1" t="s">
        <v>32</v>
      </c>
      <c r="F8" s="1" t="s">
        <v>34</v>
      </c>
      <c r="G8" s="1" t="s">
        <v>32</v>
      </c>
      <c r="H8" s="1" t="s">
        <v>34</v>
      </c>
      <c r="I8" s="1" t="s">
        <v>38</v>
      </c>
      <c r="J8" s="5">
        <v>10000</v>
      </c>
      <c r="K8" s="5">
        <v>0</v>
      </c>
      <c r="L8" s="5">
        <v>10000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10000</v>
      </c>
      <c r="S8" s="5">
        <v>0</v>
      </c>
      <c r="T8" s="5">
        <v>0</v>
      </c>
    </row>
    <row r="9" spans="1:20" x14ac:dyDescent="0.3">
      <c r="A9" s="1" t="s">
        <v>39</v>
      </c>
      <c r="B9" s="6" t="s">
        <v>746</v>
      </c>
      <c r="C9" s="1" t="s">
        <v>32</v>
      </c>
      <c r="D9" s="1" t="s">
        <v>33</v>
      </c>
      <c r="E9" s="1" t="s">
        <v>32</v>
      </c>
      <c r="F9" s="1" t="s">
        <v>34</v>
      </c>
      <c r="G9" s="1" t="s">
        <v>32</v>
      </c>
      <c r="H9" s="1" t="s">
        <v>34</v>
      </c>
      <c r="I9" s="1" t="s">
        <v>40</v>
      </c>
      <c r="J9" s="5">
        <v>0</v>
      </c>
      <c r="K9" s="5">
        <v>500000</v>
      </c>
      <c r="L9" s="5">
        <v>500000</v>
      </c>
      <c r="M9" s="5">
        <v>179613.66</v>
      </c>
      <c r="N9" s="5">
        <v>491237.87</v>
      </c>
      <c r="O9" s="5">
        <v>0</v>
      </c>
      <c r="P9" s="5">
        <v>0</v>
      </c>
      <c r="Q9" s="5">
        <v>0</v>
      </c>
      <c r="R9" s="5">
        <v>500000</v>
      </c>
      <c r="S9" s="5">
        <v>0</v>
      </c>
      <c r="T9" s="5">
        <v>0</v>
      </c>
    </row>
    <row r="10" spans="1:20" x14ac:dyDescent="0.3">
      <c r="A10" s="1" t="s">
        <v>41</v>
      </c>
      <c r="B10" s="6" t="s">
        <v>747</v>
      </c>
      <c r="C10" s="1" t="s">
        <v>32</v>
      </c>
      <c r="D10" s="1" t="s">
        <v>33</v>
      </c>
      <c r="E10" s="1" t="s">
        <v>32</v>
      </c>
      <c r="F10" s="1" t="s">
        <v>34</v>
      </c>
      <c r="G10" s="1" t="s">
        <v>32</v>
      </c>
      <c r="H10" s="1" t="s">
        <v>34</v>
      </c>
      <c r="I10" s="1" t="s">
        <v>42</v>
      </c>
      <c r="J10" s="5">
        <v>2000000</v>
      </c>
      <c r="K10" s="5">
        <v>500000</v>
      </c>
      <c r="L10" s="5">
        <v>2500000</v>
      </c>
      <c r="M10" s="5">
        <v>66699.259999999995</v>
      </c>
      <c r="N10" s="5">
        <v>20880</v>
      </c>
      <c r="O10" s="5">
        <v>0</v>
      </c>
      <c r="P10" s="5">
        <v>0</v>
      </c>
      <c r="Q10" s="5">
        <v>0</v>
      </c>
      <c r="R10" s="5">
        <v>2500000</v>
      </c>
      <c r="S10" s="5">
        <v>0</v>
      </c>
      <c r="T10" s="5">
        <v>0</v>
      </c>
    </row>
    <row r="11" spans="1:20" x14ac:dyDescent="0.3">
      <c r="A11" s="1" t="s">
        <v>43</v>
      </c>
      <c r="B11" s="6" t="s">
        <v>748</v>
      </c>
      <c r="C11" s="1" t="s">
        <v>32</v>
      </c>
      <c r="D11" s="1" t="s">
        <v>33</v>
      </c>
      <c r="E11" s="1" t="s">
        <v>32</v>
      </c>
      <c r="F11" s="1" t="s">
        <v>34</v>
      </c>
      <c r="G11" s="1" t="s">
        <v>32</v>
      </c>
      <c r="H11" s="1" t="s">
        <v>34</v>
      </c>
      <c r="I11" s="1" t="s">
        <v>44</v>
      </c>
      <c r="J11" s="5">
        <v>1600000</v>
      </c>
      <c r="K11" s="5">
        <v>0</v>
      </c>
      <c r="L11" s="5">
        <v>1600000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1600000</v>
      </c>
      <c r="S11" s="5">
        <v>0</v>
      </c>
      <c r="T11" s="5">
        <v>0</v>
      </c>
    </row>
    <row r="12" spans="1:20" x14ac:dyDescent="0.3">
      <c r="A12" s="1" t="s">
        <v>45</v>
      </c>
      <c r="B12" s="6" t="s">
        <v>748</v>
      </c>
      <c r="C12" s="1" t="s">
        <v>32</v>
      </c>
      <c r="D12" s="1" t="s">
        <v>33</v>
      </c>
      <c r="E12" s="1" t="s">
        <v>32</v>
      </c>
      <c r="F12" s="1" t="s">
        <v>34</v>
      </c>
      <c r="G12" s="1" t="s">
        <v>32</v>
      </c>
      <c r="H12" s="1" t="s">
        <v>34</v>
      </c>
      <c r="I12" s="1" t="s">
        <v>46</v>
      </c>
      <c r="J12" s="5">
        <v>1500000</v>
      </c>
      <c r="K12" s="5">
        <v>0</v>
      </c>
      <c r="L12" s="5">
        <v>1500000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1500000</v>
      </c>
      <c r="S12" s="5">
        <v>0</v>
      </c>
      <c r="T12" s="5">
        <v>0</v>
      </c>
    </row>
    <row r="13" spans="1:20" x14ac:dyDescent="0.3">
      <c r="A13" s="1" t="s">
        <v>47</v>
      </c>
      <c r="B13" s="6" t="s">
        <v>749</v>
      </c>
      <c r="C13" s="1" t="s">
        <v>32</v>
      </c>
      <c r="D13" s="1" t="s">
        <v>33</v>
      </c>
      <c r="E13" s="1" t="s">
        <v>32</v>
      </c>
      <c r="F13" s="1" t="s">
        <v>34</v>
      </c>
      <c r="G13" s="1" t="s">
        <v>32</v>
      </c>
      <c r="H13" s="1" t="s">
        <v>34</v>
      </c>
      <c r="I13" s="1" t="s">
        <v>48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0" x14ac:dyDescent="0.3">
      <c r="A14" s="1" t="s">
        <v>49</v>
      </c>
      <c r="B14" s="6" t="s">
        <v>749</v>
      </c>
      <c r="C14" s="1" t="s">
        <v>32</v>
      </c>
      <c r="D14" s="1" t="s">
        <v>33</v>
      </c>
      <c r="E14" s="1" t="s">
        <v>32</v>
      </c>
      <c r="F14" s="1" t="s">
        <v>34</v>
      </c>
      <c r="G14" s="1" t="s">
        <v>32</v>
      </c>
      <c r="H14" s="1" t="s">
        <v>34</v>
      </c>
      <c r="I14" s="1" t="s">
        <v>50</v>
      </c>
      <c r="J14" s="5">
        <v>0</v>
      </c>
      <c r="K14" s="5">
        <v>32500000</v>
      </c>
      <c r="L14" s="5">
        <v>32500000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32500000</v>
      </c>
      <c r="S14" s="5">
        <v>0</v>
      </c>
      <c r="T14" s="5">
        <v>0</v>
      </c>
    </row>
    <row r="15" spans="1:20" x14ac:dyDescent="0.3">
      <c r="A15" s="1" t="s">
        <v>54</v>
      </c>
      <c r="B15" s="6" t="s">
        <v>744</v>
      </c>
      <c r="C15" s="1" t="s">
        <v>51</v>
      </c>
      <c r="D15" s="1" t="s">
        <v>52</v>
      </c>
      <c r="E15" s="1" t="s">
        <v>51</v>
      </c>
      <c r="F15" s="1" t="s">
        <v>53</v>
      </c>
      <c r="G15" s="1" t="s">
        <v>51</v>
      </c>
      <c r="H15" s="1" t="s">
        <v>53</v>
      </c>
      <c r="I15" s="1" t="s">
        <v>36</v>
      </c>
      <c r="J15" s="5">
        <v>20000</v>
      </c>
      <c r="K15" s="5">
        <v>0</v>
      </c>
      <c r="L15" s="5">
        <v>20000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20000</v>
      </c>
      <c r="S15" s="5">
        <v>0</v>
      </c>
      <c r="T15" s="5">
        <v>0</v>
      </c>
    </row>
    <row r="16" spans="1:20" x14ac:dyDescent="0.3">
      <c r="A16" s="1" t="s">
        <v>55</v>
      </c>
      <c r="B16" s="6" t="s">
        <v>745</v>
      </c>
      <c r="C16" s="1" t="s">
        <v>51</v>
      </c>
      <c r="D16" s="1" t="s">
        <v>52</v>
      </c>
      <c r="E16" s="1" t="s">
        <v>51</v>
      </c>
      <c r="F16" s="1" t="s">
        <v>53</v>
      </c>
      <c r="G16" s="1" t="s">
        <v>51</v>
      </c>
      <c r="H16" s="1" t="s">
        <v>53</v>
      </c>
      <c r="I16" s="1" t="s">
        <v>38</v>
      </c>
      <c r="J16" s="5">
        <v>10000</v>
      </c>
      <c r="K16" s="5">
        <v>0</v>
      </c>
      <c r="L16" s="5">
        <v>10000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10000</v>
      </c>
      <c r="S16" s="5">
        <v>0</v>
      </c>
      <c r="T16" s="5">
        <v>0</v>
      </c>
    </row>
    <row r="17" spans="1:20" x14ac:dyDescent="0.3">
      <c r="A17" s="1" t="s">
        <v>56</v>
      </c>
      <c r="B17" s="6" t="s">
        <v>746</v>
      </c>
      <c r="C17" s="1" t="s">
        <v>51</v>
      </c>
      <c r="D17" s="1" t="s">
        <v>52</v>
      </c>
      <c r="E17" s="1" t="s">
        <v>51</v>
      </c>
      <c r="F17" s="1" t="s">
        <v>53</v>
      </c>
      <c r="G17" s="1" t="s">
        <v>51</v>
      </c>
      <c r="H17" s="1" t="s">
        <v>53</v>
      </c>
      <c r="I17" s="1" t="s">
        <v>40</v>
      </c>
      <c r="J17" s="5">
        <v>3200000</v>
      </c>
      <c r="K17" s="5">
        <v>0</v>
      </c>
      <c r="L17" s="5">
        <v>3200000</v>
      </c>
      <c r="M17" s="5">
        <v>2691158.69</v>
      </c>
      <c r="N17" s="5">
        <v>821615.37</v>
      </c>
      <c r="O17" s="5">
        <v>0</v>
      </c>
      <c r="P17" s="5">
        <v>0</v>
      </c>
      <c r="Q17" s="5">
        <v>0</v>
      </c>
      <c r="R17" s="5">
        <v>3200000</v>
      </c>
      <c r="S17" s="5">
        <v>0</v>
      </c>
      <c r="T17" s="5">
        <v>0</v>
      </c>
    </row>
    <row r="18" spans="1:20" x14ac:dyDescent="0.3">
      <c r="A18" s="1" t="s">
        <v>57</v>
      </c>
      <c r="B18" s="6" t="s">
        <v>747</v>
      </c>
      <c r="C18" s="1" t="s">
        <v>51</v>
      </c>
      <c r="D18" s="1" t="s">
        <v>52</v>
      </c>
      <c r="E18" s="1" t="s">
        <v>51</v>
      </c>
      <c r="F18" s="1" t="s">
        <v>53</v>
      </c>
      <c r="G18" s="1" t="s">
        <v>51</v>
      </c>
      <c r="H18" s="1" t="s">
        <v>53</v>
      </c>
      <c r="I18" s="1" t="s">
        <v>42</v>
      </c>
      <c r="J18" s="5">
        <v>50000</v>
      </c>
      <c r="K18" s="5">
        <v>0</v>
      </c>
      <c r="L18" s="5">
        <v>50000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50000</v>
      </c>
      <c r="S18" s="5">
        <v>0</v>
      </c>
      <c r="T18" s="5">
        <v>0</v>
      </c>
    </row>
    <row r="19" spans="1:20" x14ac:dyDescent="0.3">
      <c r="A19" s="1" t="s">
        <v>58</v>
      </c>
      <c r="B19" s="6" t="s">
        <v>750</v>
      </c>
      <c r="C19" s="1" t="s">
        <v>51</v>
      </c>
      <c r="D19" s="1" t="s">
        <v>52</v>
      </c>
      <c r="E19" s="1" t="s">
        <v>51</v>
      </c>
      <c r="F19" s="1" t="s">
        <v>53</v>
      </c>
      <c r="G19" s="1" t="s">
        <v>51</v>
      </c>
      <c r="H19" s="1" t="s">
        <v>53</v>
      </c>
      <c r="I19" s="1" t="s">
        <v>59</v>
      </c>
      <c r="J19" s="5">
        <v>5000</v>
      </c>
      <c r="K19" s="5">
        <v>0</v>
      </c>
      <c r="L19" s="5">
        <v>5000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5000</v>
      </c>
      <c r="S19" s="5">
        <v>0</v>
      </c>
      <c r="T19" s="5">
        <v>0</v>
      </c>
    </row>
    <row r="20" spans="1:20" x14ac:dyDescent="0.3">
      <c r="A20" s="1" t="s">
        <v>63</v>
      </c>
      <c r="B20" s="6" t="s">
        <v>751</v>
      </c>
      <c r="C20" s="1" t="s">
        <v>60</v>
      </c>
      <c r="D20" s="1" t="s">
        <v>61</v>
      </c>
      <c r="E20" s="1" t="s">
        <v>60</v>
      </c>
      <c r="F20" s="1" t="s">
        <v>62</v>
      </c>
      <c r="G20" s="1" t="s">
        <v>60</v>
      </c>
      <c r="H20" s="1" t="s">
        <v>62</v>
      </c>
      <c r="I20" s="1" t="s">
        <v>64</v>
      </c>
      <c r="J20" s="5">
        <v>5954000</v>
      </c>
      <c r="K20" s="5">
        <v>0</v>
      </c>
      <c r="L20" s="5">
        <v>5954000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5954000</v>
      </c>
      <c r="S20" s="5">
        <v>0</v>
      </c>
      <c r="T20" s="5">
        <v>0</v>
      </c>
    </row>
    <row r="21" spans="1:20" x14ac:dyDescent="0.3">
      <c r="A21" s="1" t="s">
        <v>65</v>
      </c>
      <c r="B21" s="6" t="s">
        <v>752</v>
      </c>
      <c r="C21" s="1" t="s">
        <v>60</v>
      </c>
      <c r="D21" s="1" t="s">
        <v>61</v>
      </c>
      <c r="E21" s="1" t="s">
        <v>60</v>
      </c>
      <c r="F21" s="1" t="s">
        <v>62</v>
      </c>
      <c r="G21" s="1" t="s">
        <v>60</v>
      </c>
      <c r="H21" s="1" t="s">
        <v>62</v>
      </c>
      <c r="I21" s="1" t="s">
        <v>66</v>
      </c>
      <c r="J21" s="5">
        <v>0</v>
      </c>
      <c r="K21" s="5">
        <v>4500000</v>
      </c>
      <c r="L21" s="5">
        <v>4500000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4500000</v>
      </c>
      <c r="S21" s="5">
        <v>0</v>
      </c>
      <c r="T21" s="5">
        <v>0</v>
      </c>
    </row>
    <row r="22" spans="1:20" x14ac:dyDescent="0.3">
      <c r="A22" s="1" t="s">
        <v>67</v>
      </c>
      <c r="B22" s="6" t="s">
        <v>753</v>
      </c>
      <c r="C22" s="1" t="s">
        <v>60</v>
      </c>
      <c r="D22" s="1" t="s">
        <v>61</v>
      </c>
      <c r="E22" s="1" t="s">
        <v>60</v>
      </c>
      <c r="F22" s="1" t="s">
        <v>62</v>
      </c>
      <c r="G22" s="1" t="s">
        <v>60</v>
      </c>
      <c r="H22" s="1" t="s">
        <v>62</v>
      </c>
      <c r="I22" s="1" t="s">
        <v>66</v>
      </c>
      <c r="J22" s="5">
        <v>150000</v>
      </c>
      <c r="K22" s="5">
        <v>0</v>
      </c>
      <c r="L22" s="5">
        <v>150000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150000</v>
      </c>
      <c r="S22" s="5">
        <v>0</v>
      </c>
      <c r="T22" s="5">
        <v>0</v>
      </c>
    </row>
    <row r="23" spans="1:20" x14ac:dyDescent="0.3">
      <c r="A23" s="1" t="s">
        <v>70</v>
      </c>
      <c r="B23" s="6" t="s">
        <v>744</v>
      </c>
      <c r="C23" s="1" t="s">
        <v>60</v>
      </c>
      <c r="D23" s="1" t="s">
        <v>61</v>
      </c>
      <c r="E23" s="1" t="s">
        <v>68</v>
      </c>
      <c r="F23" s="1" t="s">
        <v>69</v>
      </c>
      <c r="G23" s="1" t="s">
        <v>68</v>
      </c>
      <c r="H23" s="1" t="s">
        <v>69</v>
      </c>
      <c r="I23" s="1" t="s">
        <v>36</v>
      </c>
      <c r="J23" s="5">
        <v>100000</v>
      </c>
      <c r="K23" s="5">
        <v>0</v>
      </c>
      <c r="L23" s="5">
        <v>100000</v>
      </c>
      <c r="M23" s="5">
        <v>0</v>
      </c>
      <c r="N23" s="5">
        <v>0</v>
      </c>
      <c r="O23" s="5">
        <v>1358.1</v>
      </c>
      <c r="P23" s="5">
        <v>1358.1</v>
      </c>
      <c r="Q23" s="5">
        <v>1358.1</v>
      </c>
      <c r="R23" s="5">
        <v>98641.9</v>
      </c>
      <c r="S23" s="5">
        <v>1358.1</v>
      </c>
      <c r="T23" s="5">
        <v>0</v>
      </c>
    </row>
    <row r="24" spans="1:20" x14ac:dyDescent="0.3">
      <c r="A24" s="1" t="s">
        <v>71</v>
      </c>
      <c r="B24" s="6" t="s">
        <v>754</v>
      </c>
      <c r="C24" s="1" t="s">
        <v>60</v>
      </c>
      <c r="D24" s="1" t="s">
        <v>61</v>
      </c>
      <c r="E24" s="1" t="s">
        <v>68</v>
      </c>
      <c r="F24" s="1" t="s">
        <v>69</v>
      </c>
      <c r="G24" s="1" t="s">
        <v>68</v>
      </c>
      <c r="H24" s="1" t="s">
        <v>69</v>
      </c>
      <c r="I24" s="1" t="s">
        <v>72</v>
      </c>
      <c r="J24" s="5">
        <v>10000</v>
      </c>
      <c r="K24" s="5">
        <v>0</v>
      </c>
      <c r="L24" s="5">
        <v>10000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10000</v>
      </c>
      <c r="S24" s="5">
        <v>0</v>
      </c>
      <c r="T24" s="5">
        <v>0</v>
      </c>
    </row>
    <row r="25" spans="1:20" x14ac:dyDescent="0.3">
      <c r="A25" s="1" t="s">
        <v>73</v>
      </c>
      <c r="B25" s="6" t="s">
        <v>755</v>
      </c>
      <c r="C25" s="1" t="s">
        <v>60</v>
      </c>
      <c r="D25" s="1" t="s">
        <v>61</v>
      </c>
      <c r="E25" s="1" t="s">
        <v>68</v>
      </c>
      <c r="F25" s="1" t="s">
        <v>69</v>
      </c>
      <c r="G25" s="1" t="s">
        <v>68</v>
      </c>
      <c r="H25" s="1" t="s">
        <v>69</v>
      </c>
      <c r="I25" s="1" t="s">
        <v>74</v>
      </c>
      <c r="J25" s="5">
        <v>2000.02</v>
      </c>
      <c r="K25" s="5">
        <v>0</v>
      </c>
      <c r="L25" s="5">
        <v>2000.02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2000.02</v>
      </c>
      <c r="S25" s="5">
        <v>0</v>
      </c>
      <c r="T25" s="5">
        <v>0</v>
      </c>
    </row>
    <row r="26" spans="1:20" x14ac:dyDescent="0.3">
      <c r="A26" s="1" t="s">
        <v>75</v>
      </c>
      <c r="B26" s="6" t="s">
        <v>751</v>
      </c>
      <c r="C26" s="1" t="s">
        <v>60</v>
      </c>
      <c r="D26" s="1" t="s">
        <v>61</v>
      </c>
      <c r="E26" s="1" t="s">
        <v>68</v>
      </c>
      <c r="F26" s="1" t="s">
        <v>69</v>
      </c>
      <c r="G26" s="1" t="s">
        <v>68</v>
      </c>
      <c r="H26" s="1" t="s">
        <v>69</v>
      </c>
      <c r="I26" s="1" t="s">
        <v>64</v>
      </c>
      <c r="J26" s="5">
        <v>5273500</v>
      </c>
      <c r="K26" s="5">
        <v>-10000</v>
      </c>
      <c r="L26" s="5">
        <v>5263500</v>
      </c>
      <c r="M26" s="5">
        <v>4425766.5599999996</v>
      </c>
      <c r="N26" s="5">
        <v>0</v>
      </c>
      <c r="O26" s="5">
        <v>0</v>
      </c>
      <c r="P26" s="5">
        <v>0</v>
      </c>
      <c r="Q26" s="5">
        <v>0</v>
      </c>
      <c r="R26" s="5">
        <v>5263500</v>
      </c>
      <c r="S26" s="5">
        <v>0</v>
      </c>
      <c r="T26" s="5">
        <v>0</v>
      </c>
    </row>
    <row r="27" spans="1:20" x14ac:dyDescent="0.3">
      <c r="A27" s="1" t="s">
        <v>76</v>
      </c>
      <c r="B27" s="6" t="s">
        <v>745</v>
      </c>
      <c r="C27" s="1" t="s">
        <v>60</v>
      </c>
      <c r="D27" s="1" t="s">
        <v>61</v>
      </c>
      <c r="E27" s="1" t="s">
        <v>68</v>
      </c>
      <c r="F27" s="1" t="s">
        <v>69</v>
      </c>
      <c r="G27" s="1" t="s">
        <v>68</v>
      </c>
      <c r="H27" s="1" t="s">
        <v>69</v>
      </c>
      <c r="I27" s="1" t="s">
        <v>38</v>
      </c>
      <c r="J27" s="5">
        <v>25000</v>
      </c>
      <c r="K27" s="5">
        <v>0</v>
      </c>
      <c r="L27" s="5">
        <v>25000</v>
      </c>
      <c r="M27" s="5">
        <v>0</v>
      </c>
      <c r="N27" s="5">
        <v>0</v>
      </c>
      <c r="O27" s="5">
        <v>908</v>
      </c>
      <c r="P27" s="5">
        <v>908</v>
      </c>
      <c r="Q27" s="5">
        <v>908</v>
      </c>
      <c r="R27" s="5">
        <v>24092</v>
      </c>
      <c r="S27" s="5">
        <v>908</v>
      </c>
      <c r="T27" s="5">
        <v>0</v>
      </c>
    </row>
    <row r="28" spans="1:20" x14ac:dyDescent="0.3">
      <c r="A28" s="1" t="s">
        <v>77</v>
      </c>
      <c r="B28" s="6" t="s">
        <v>756</v>
      </c>
      <c r="C28" s="1" t="s">
        <v>60</v>
      </c>
      <c r="D28" s="1" t="s">
        <v>61</v>
      </c>
      <c r="E28" s="1" t="s">
        <v>68</v>
      </c>
      <c r="F28" s="1" t="s">
        <v>69</v>
      </c>
      <c r="G28" s="1" t="s">
        <v>68</v>
      </c>
      <c r="H28" s="1" t="s">
        <v>69</v>
      </c>
      <c r="I28" s="1" t="s">
        <v>78</v>
      </c>
      <c r="J28" s="5">
        <v>4000</v>
      </c>
      <c r="K28" s="5">
        <v>0</v>
      </c>
      <c r="L28" s="5">
        <v>4000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4000</v>
      </c>
      <c r="S28" s="5">
        <v>0</v>
      </c>
      <c r="T28" s="5">
        <v>0</v>
      </c>
    </row>
    <row r="29" spans="1:20" x14ac:dyDescent="0.3">
      <c r="A29" s="1" t="s">
        <v>79</v>
      </c>
      <c r="B29" s="6" t="s">
        <v>757</v>
      </c>
      <c r="C29" s="1" t="s">
        <v>60</v>
      </c>
      <c r="D29" s="1" t="s">
        <v>61</v>
      </c>
      <c r="E29" s="1" t="s">
        <v>68</v>
      </c>
      <c r="F29" s="1" t="s">
        <v>69</v>
      </c>
      <c r="G29" s="1" t="s">
        <v>68</v>
      </c>
      <c r="H29" s="1" t="s">
        <v>69</v>
      </c>
      <c r="I29" s="1" t="s">
        <v>80</v>
      </c>
      <c r="J29" s="5">
        <v>500</v>
      </c>
      <c r="K29" s="5">
        <v>0</v>
      </c>
      <c r="L29" s="5">
        <v>500</v>
      </c>
      <c r="M29" s="5">
        <v>0</v>
      </c>
      <c r="N29" s="5">
        <v>0</v>
      </c>
      <c r="O29" s="5">
        <v>259</v>
      </c>
      <c r="P29" s="5">
        <v>259</v>
      </c>
      <c r="Q29" s="5">
        <v>259</v>
      </c>
      <c r="R29" s="5">
        <v>241</v>
      </c>
      <c r="S29" s="5">
        <v>259</v>
      </c>
      <c r="T29" s="5">
        <v>0</v>
      </c>
    </row>
    <row r="30" spans="1:20" x14ac:dyDescent="0.3">
      <c r="A30" s="1" t="s">
        <v>81</v>
      </c>
      <c r="B30" s="6" t="s">
        <v>758</v>
      </c>
      <c r="C30" s="1" t="s">
        <v>60</v>
      </c>
      <c r="D30" s="1" t="s">
        <v>61</v>
      </c>
      <c r="E30" s="1" t="s">
        <v>68</v>
      </c>
      <c r="F30" s="1" t="s">
        <v>69</v>
      </c>
      <c r="G30" s="1" t="s">
        <v>68</v>
      </c>
      <c r="H30" s="1" t="s">
        <v>69</v>
      </c>
      <c r="I30" s="1" t="s">
        <v>82</v>
      </c>
      <c r="J30" s="5">
        <v>11000</v>
      </c>
      <c r="K30" s="5">
        <v>0</v>
      </c>
      <c r="L30" s="5">
        <v>11000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11000</v>
      </c>
      <c r="S30" s="5">
        <v>0</v>
      </c>
      <c r="T30" s="5">
        <v>0</v>
      </c>
    </row>
    <row r="31" spans="1:20" x14ac:dyDescent="0.3">
      <c r="A31" s="1" t="s">
        <v>83</v>
      </c>
      <c r="B31" s="6" t="s">
        <v>759</v>
      </c>
      <c r="C31" s="1" t="s">
        <v>60</v>
      </c>
      <c r="D31" s="1" t="s">
        <v>61</v>
      </c>
      <c r="E31" s="1" t="s">
        <v>68</v>
      </c>
      <c r="F31" s="1" t="s">
        <v>69</v>
      </c>
      <c r="G31" s="1" t="s">
        <v>68</v>
      </c>
      <c r="H31" s="1" t="s">
        <v>69</v>
      </c>
      <c r="I31" s="1" t="s">
        <v>84</v>
      </c>
      <c r="J31" s="5">
        <v>15000</v>
      </c>
      <c r="K31" s="5">
        <v>0</v>
      </c>
      <c r="L31" s="5">
        <v>15000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15000</v>
      </c>
      <c r="S31" s="5">
        <v>0</v>
      </c>
      <c r="T31" s="5">
        <v>0</v>
      </c>
    </row>
    <row r="32" spans="1:20" x14ac:dyDescent="0.3">
      <c r="A32" s="1" t="s">
        <v>85</v>
      </c>
      <c r="B32" s="6" t="s">
        <v>760</v>
      </c>
      <c r="C32" s="1" t="s">
        <v>60</v>
      </c>
      <c r="D32" s="1" t="s">
        <v>61</v>
      </c>
      <c r="E32" s="1" t="s">
        <v>68</v>
      </c>
      <c r="F32" s="1" t="s">
        <v>69</v>
      </c>
      <c r="G32" s="1" t="s">
        <v>68</v>
      </c>
      <c r="H32" s="1" t="s">
        <v>69</v>
      </c>
      <c r="I32" s="1" t="s">
        <v>86</v>
      </c>
      <c r="J32" s="5">
        <v>0</v>
      </c>
      <c r="K32" s="5">
        <v>10000</v>
      </c>
      <c r="L32" s="5">
        <v>10000</v>
      </c>
      <c r="M32" s="5">
        <v>0</v>
      </c>
      <c r="N32" s="5">
        <v>0</v>
      </c>
      <c r="O32" s="5">
        <v>499.01</v>
      </c>
      <c r="P32" s="5">
        <v>499.01</v>
      </c>
      <c r="Q32" s="5">
        <v>499.01</v>
      </c>
      <c r="R32" s="5">
        <v>9500.99</v>
      </c>
      <c r="S32" s="5">
        <v>499.01</v>
      </c>
      <c r="T32" s="5">
        <v>0</v>
      </c>
    </row>
    <row r="33" spans="1:20" x14ac:dyDescent="0.3">
      <c r="A33" s="1" t="s">
        <v>87</v>
      </c>
      <c r="B33" s="6" t="s">
        <v>761</v>
      </c>
      <c r="C33" s="1" t="s">
        <v>60</v>
      </c>
      <c r="D33" s="1" t="s">
        <v>61</v>
      </c>
      <c r="E33" s="1" t="s">
        <v>68</v>
      </c>
      <c r="F33" s="1" t="s">
        <v>69</v>
      </c>
      <c r="G33" s="1" t="s">
        <v>68</v>
      </c>
      <c r="H33" s="1" t="s">
        <v>69</v>
      </c>
      <c r="I33" s="1" t="s">
        <v>88</v>
      </c>
      <c r="J33" s="5">
        <v>3000</v>
      </c>
      <c r="K33" s="5">
        <v>0</v>
      </c>
      <c r="L33" s="5">
        <v>3000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3000</v>
      </c>
      <c r="S33" s="5">
        <v>0</v>
      </c>
      <c r="T33" s="5">
        <v>0</v>
      </c>
    </row>
    <row r="34" spans="1:20" x14ac:dyDescent="0.3">
      <c r="A34" s="1" t="s">
        <v>89</v>
      </c>
      <c r="B34" s="6" t="s">
        <v>762</v>
      </c>
      <c r="C34" s="1" t="s">
        <v>60</v>
      </c>
      <c r="D34" s="1" t="s">
        <v>61</v>
      </c>
      <c r="E34" s="1" t="s">
        <v>68</v>
      </c>
      <c r="F34" s="1" t="s">
        <v>69</v>
      </c>
      <c r="G34" s="1" t="s">
        <v>68</v>
      </c>
      <c r="H34" s="1" t="s">
        <v>69</v>
      </c>
      <c r="I34" s="1" t="s">
        <v>90</v>
      </c>
      <c r="J34" s="5">
        <v>15000</v>
      </c>
      <c r="K34" s="5">
        <v>0</v>
      </c>
      <c r="L34" s="5">
        <v>15000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15000</v>
      </c>
      <c r="S34" s="5">
        <v>0</v>
      </c>
      <c r="T34" s="5">
        <v>0</v>
      </c>
    </row>
    <row r="35" spans="1:20" x14ac:dyDescent="0.3">
      <c r="A35" s="1" t="s">
        <v>91</v>
      </c>
      <c r="B35" s="6" t="s">
        <v>763</v>
      </c>
      <c r="C35" s="1" t="s">
        <v>60</v>
      </c>
      <c r="D35" s="1" t="s">
        <v>61</v>
      </c>
      <c r="E35" s="1" t="s">
        <v>68</v>
      </c>
      <c r="F35" s="1" t="s">
        <v>69</v>
      </c>
      <c r="G35" s="1" t="s">
        <v>68</v>
      </c>
      <c r="H35" s="1" t="s">
        <v>69</v>
      </c>
      <c r="I35" s="1" t="s">
        <v>92</v>
      </c>
      <c r="J35" s="5">
        <v>8000</v>
      </c>
      <c r="K35" s="5">
        <v>0</v>
      </c>
      <c r="L35" s="5">
        <v>8000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8000</v>
      </c>
      <c r="S35" s="5">
        <v>0</v>
      </c>
      <c r="T35" s="5">
        <v>0</v>
      </c>
    </row>
    <row r="36" spans="1:20" x14ac:dyDescent="0.3">
      <c r="A36" s="1" t="s">
        <v>93</v>
      </c>
      <c r="B36" s="6" t="s">
        <v>764</v>
      </c>
      <c r="C36" s="1" t="s">
        <v>60</v>
      </c>
      <c r="D36" s="1" t="s">
        <v>61</v>
      </c>
      <c r="E36" s="1" t="s">
        <v>68</v>
      </c>
      <c r="F36" s="1" t="s">
        <v>69</v>
      </c>
      <c r="G36" s="1" t="s">
        <v>68</v>
      </c>
      <c r="H36" s="1" t="s">
        <v>69</v>
      </c>
      <c r="I36" s="1" t="s">
        <v>94</v>
      </c>
      <c r="J36" s="5">
        <v>7000</v>
      </c>
      <c r="K36" s="5">
        <v>0</v>
      </c>
      <c r="L36" s="5">
        <v>7000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7000</v>
      </c>
      <c r="S36" s="5">
        <v>0</v>
      </c>
      <c r="T36" s="5">
        <v>0</v>
      </c>
    </row>
    <row r="37" spans="1:20" x14ac:dyDescent="0.3">
      <c r="A37" s="1" t="s">
        <v>95</v>
      </c>
      <c r="B37" s="6" t="s">
        <v>746</v>
      </c>
      <c r="C37" s="1" t="s">
        <v>60</v>
      </c>
      <c r="D37" s="1" t="s">
        <v>61</v>
      </c>
      <c r="E37" s="1" t="s">
        <v>68</v>
      </c>
      <c r="F37" s="1" t="s">
        <v>69</v>
      </c>
      <c r="G37" s="1" t="s">
        <v>68</v>
      </c>
      <c r="H37" s="1" t="s">
        <v>69</v>
      </c>
      <c r="I37" s="1" t="s">
        <v>40</v>
      </c>
      <c r="J37" s="5">
        <v>550000</v>
      </c>
      <c r="K37" s="5">
        <v>1066888</v>
      </c>
      <c r="L37" s="5">
        <v>1616888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1616888</v>
      </c>
      <c r="S37" s="5">
        <v>0</v>
      </c>
      <c r="T37" s="5">
        <v>0</v>
      </c>
    </row>
    <row r="38" spans="1:20" x14ac:dyDescent="0.3">
      <c r="A38" s="1" t="s">
        <v>96</v>
      </c>
      <c r="B38" s="6" t="s">
        <v>765</v>
      </c>
      <c r="C38" s="1" t="s">
        <v>60</v>
      </c>
      <c r="D38" s="1" t="s">
        <v>61</v>
      </c>
      <c r="E38" s="1" t="s">
        <v>68</v>
      </c>
      <c r="F38" s="1" t="s">
        <v>69</v>
      </c>
      <c r="G38" s="1" t="s">
        <v>68</v>
      </c>
      <c r="H38" s="1" t="s">
        <v>69</v>
      </c>
      <c r="I38" s="1" t="s">
        <v>97</v>
      </c>
      <c r="J38" s="5">
        <v>500000</v>
      </c>
      <c r="K38" s="5">
        <v>333112</v>
      </c>
      <c r="L38" s="5">
        <v>833112</v>
      </c>
      <c r="M38" s="5">
        <v>833112</v>
      </c>
      <c r="N38" s="5">
        <v>833112</v>
      </c>
      <c r="O38" s="5">
        <v>0</v>
      </c>
      <c r="P38" s="5">
        <v>0</v>
      </c>
      <c r="Q38" s="5">
        <v>0</v>
      </c>
      <c r="R38" s="5">
        <v>833112</v>
      </c>
      <c r="S38" s="5">
        <v>0</v>
      </c>
      <c r="T38" s="5">
        <v>0</v>
      </c>
    </row>
    <row r="39" spans="1:20" x14ac:dyDescent="0.3">
      <c r="A39" s="1" t="s">
        <v>98</v>
      </c>
      <c r="B39" s="6" t="s">
        <v>766</v>
      </c>
      <c r="C39" s="1" t="s">
        <v>60</v>
      </c>
      <c r="D39" s="1" t="s">
        <v>61</v>
      </c>
      <c r="E39" s="1" t="s">
        <v>68</v>
      </c>
      <c r="F39" s="1" t="s">
        <v>69</v>
      </c>
      <c r="G39" s="1" t="s">
        <v>68</v>
      </c>
      <c r="H39" s="1" t="s">
        <v>69</v>
      </c>
      <c r="I39" s="1" t="s">
        <v>99</v>
      </c>
      <c r="J39" s="5">
        <v>0</v>
      </c>
      <c r="K39" s="5">
        <v>4323</v>
      </c>
      <c r="L39" s="5">
        <v>4323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4323</v>
      </c>
      <c r="S39" s="5">
        <v>0</v>
      </c>
      <c r="T39" s="5">
        <v>0</v>
      </c>
    </row>
    <row r="40" spans="1:20" x14ac:dyDescent="0.3">
      <c r="A40" s="1" t="s">
        <v>100</v>
      </c>
      <c r="B40" s="6" t="s">
        <v>767</v>
      </c>
      <c r="C40" s="1" t="s">
        <v>60</v>
      </c>
      <c r="D40" s="1" t="s">
        <v>61</v>
      </c>
      <c r="E40" s="1" t="s">
        <v>68</v>
      </c>
      <c r="F40" s="1" t="s">
        <v>69</v>
      </c>
      <c r="G40" s="1" t="s">
        <v>68</v>
      </c>
      <c r="H40" s="1" t="s">
        <v>69</v>
      </c>
      <c r="I40" s="1" t="s">
        <v>101</v>
      </c>
      <c r="J40" s="5">
        <v>17000000</v>
      </c>
      <c r="K40" s="5">
        <v>0</v>
      </c>
      <c r="L40" s="5">
        <v>17000000</v>
      </c>
      <c r="M40" s="5">
        <v>0</v>
      </c>
      <c r="N40" s="5">
        <v>17000000</v>
      </c>
      <c r="O40" s="5">
        <v>0</v>
      </c>
      <c r="P40" s="5">
        <v>0</v>
      </c>
      <c r="Q40" s="5">
        <v>0</v>
      </c>
      <c r="R40" s="5">
        <v>17000000</v>
      </c>
      <c r="S40" s="5">
        <v>0</v>
      </c>
      <c r="T40" s="5">
        <v>0</v>
      </c>
    </row>
    <row r="41" spans="1:20" x14ac:dyDescent="0.3">
      <c r="A41" s="1" t="s">
        <v>102</v>
      </c>
      <c r="B41" s="6" t="s">
        <v>747</v>
      </c>
      <c r="C41" s="1" t="s">
        <v>60</v>
      </c>
      <c r="D41" s="1" t="s">
        <v>61</v>
      </c>
      <c r="E41" s="1" t="s">
        <v>68</v>
      </c>
      <c r="F41" s="1" t="s">
        <v>69</v>
      </c>
      <c r="G41" s="1" t="s">
        <v>68</v>
      </c>
      <c r="H41" s="1" t="s">
        <v>69</v>
      </c>
      <c r="I41" s="1" t="s">
        <v>42</v>
      </c>
      <c r="J41" s="5">
        <v>23700000</v>
      </c>
      <c r="K41" s="5">
        <v>-10353323</v>
      </c>
      <c r="L41" s="5">
        <v>13346677</v>
      </c>
      <c r="M41" s="5">
        <v>0</v>
      </c>
      <c r="N41" s="5">
        <v>0</v>
      </c>
      <c r="O41" s="5">
        <v>8295104.25</v>
      </c>
      <c r="P41" s="5">
        <v>8295104.25</v>
      </c>
      <c r="Q41" s="5">
        <v>8295104.25</v>
      </c>
      <c r="R41" s="5">
        <v>5051572.75</v>
      </c>
      <c r="S41" s="5">
        <v>8295104.25</v>
      </c>
      <c r="T41" s="5">
        <v>0</v>
      </c>
    </row>
    <row r="42" spans="1:20" x14ac:dyDescent="0.3">
      <c r="A42" s="1" t="s">
        <v>103</v>
      </c>
      <c r="B42" s="6" t="s">
        <v>768</v>
      </c>
      <c r="C42" s="1" t="s">
        <v>60</v>
      </c>
      <c r="D42" s="1" t="s">
        <v>61</v>
      </c>
      <c r="E42" s="1" t="s">
        <v>68</v>
      </c>
      <c r="F42" s="1" t="s">
        <v>69</v>
      </c>
      <c r="G42" s="1" t="s">
        <v>68</v>
      </c>
      <c r="H42" s="1" t="s">
        <v>69</v>
      </c>
      <c r="I42" s="1" t="s">
        <v>104</v>
      </c>
      <c r="J42" s="5">
        <v>40000000</v>
      </c>
      <c r="K42" s="5">
        <v>0</v>
      </c>
      <c r="L42" s="5">
        <v>40000000</v>
      </c>
      <c r="M42" s="5">
        <v>12613683.039999999</v>
      </c>
      <c r="N42" s="5">
        <v>2351848.88</v>
      </c>
      <c r="O42" s="5">
        <v>1995939.32</v>
      </c>
      <c r="P42" s="5">
        <v>1995939.32</v>
      </c>
      <c r="Q42" s="5">
        <v>1995939.32</v>
      </c>
      <c r="R42" s="5">
        <v>38004060.68</v>
      </c>
      <c r="S42" s="5">
        <v>1995939.32</v>
      </c>
      <c r="T42" s="5">
        <v>0</v>
      </c>
    </row>
    <row r="43" spans="1:20" x14ac:dyDescent="0.3">
      <c r="A43" s="1" t="s">
        <v>105</v>
      </c>
      <c r="B43" s="6" t="s">
        <v>769</v>
      </c>
      <c r="C43" s="1" t="s">
        <v>60</v>
      </c>
      <c r="D43" s="1" t="s">
        <v>61</v>
      </c>
      <c r="E43" s="1" t="s">
        <v>68</v>
      </c>
      <c r="F43" s="1" t="s">
        <v>69</v>
      </c>
      <c r="G43" s="1" t="s">
        <v>68</v>
      </c>
      <c r="H43" s="1" t="s">
        <v>69</v>
      </c>
      <c r="I43" s="1" t="s">
        <v>106</v>
      </c>
      <c r="J43" s="5">
        <v>4100000</v>
      </c>
      <c r="K43" s="5">
        <v>0</v>
      </c>
      <c r="L43" s="5">
        <v>4100000</v>
      </c>
      <c r="M43" s="5">
        <v>0</v>
      </c>
      <c r="N43" s="5">
        <v>169552.15</v>
      </c>
      <c r="O43" s="5">
        <v>0</v>
      </c>
      <c r="P43" s="5">
        <v>0</v>
      </c>
      <c r="Q43" s="5">
        <v>0</v>
      </c>
      <c r="R43" s="5">
        <v>4100000</v>
      </c>
      <c r="S43" s="5">
        <v>0</v>
      </c>
      <c r="T43" s="5">
        <v>0</v>
      </c>
    </row>
    <row r="44" spans="1:20" x14ac:dyDescent="0.3">
      <c r="A44" s="1" t="s">
        <v>107</v>
      </c>
      <c r="B44" s="6" t="s">
        <v>770</v>
      </c>
      <c r="C44" s="1" t="s">
        <v>60</v>
      </c>
      <c r="D44" s="1" t="s">
        <v>61</v>
      </c>
      <c r="E44" s="1" t="s">
        <v>68</v>
      </c>
      <c r="F44" s="1" t="s">
        <v>69</v>
      </c>
      <c r="G44" s="1" t="s">
        <v>68</v>
      </c>
      <c r="H44" s="1" t="s">
        <v>69</v>
      </c>
      <c r="I44" s="1" t="s">
        <v>108</v>
      </c>
      <c r="J44" s="5">
        <v>21000000</v>
      </c>
      <c r="K44" s="5">
        <v>0</v>
      </c>
      <c r="L44" s="5">
        <v>21000000</v>
      </c>
      <c r="M44" s="5">
        <v>0</v>
      </c>
      <c r="N44" s="5">
        <v>0</v>
      </c>
      <c r="O44" s="5">
        <v>1709664.04</v>
      </c>
      <c r="P44" s="5">
        <v>3418049.81</v>
      </c>
      <c r="Q44" s="5">
        <v>3418049.81</v>
      </c>
      <c r="R44" s="5">
        <v>19290335.960000001</v>
      </c>
      <c r="S44" s="5">
        <v>3418049.81</v>
      </c>
      <c r="T44" s="5">
        <v>0</v>
      </c>
    </row>
    <row r="45" spans="1:20" x14ac:dyDescent="0.3">
      <c r="A45" s="1" t="s">
        <v>109</v>
      </c>
      <c r="B45" s="6" t="s">
        <v>771</v>
      </c>
      <c r="C45" s="1" t="s">
        <v>60</v>
      </c>
      <c r="D45" s="1" t="s">
        <v>61</v>
      </c>
      <c r="E45" s="1" t="s">
        <v>68</v>
      </c>
      <c r="F45" s="1" t="s">
        <v>69</v>
      </c>
      <c r="G45" s="1" t="s">
        <v>68</v>
      </c>
      <c r="H45" s="1" t="s">
        <v>69</v>
      </c>
      <c r="I45" s="1" t="s">
        <v>110</v>
      </c>
      <c r="J45" s="5">
        <v>0</v>
      </c>
      <c r="K45" s="5">
        <v>10000000</v>
      </c>
      <c r="L45" s="5">
        <v>10000000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10000000</v>
      </c>
      <c r="S45" s="5">
        <v>0</v>
      </c>
      <c r="T45" s="5">
        <v>0</v>
      </c>
    </row>
    <row r="46" spans="1:20" x14ac:dyDescent="0.3">
      <c r="A46" s="1" t="s">
        <v>111</v>
      </c>
      <c r="B46" s="6" t="s">
        <v>772</v>
      </c>
      <c r="C46" s="1" t="s">
        <v>60</v>
      </c>
      <c r="D46" s="1" t="s">
        <v>61</v>
      </c>
      <c r="E46" s="1" t="s">
        <v>68</v>
      </c>
      <c r="F46" s="1" t="s">
        <v>69</v>
      </c>
      <c r="G46" s="1" t="s">
        <v>68</v>
      </c>
      <c r="H46" s="1" t="s">
        <v>69</v>
      </c>
      <c r="I46" s="1" t="s">
        <v>112</v>
      </c>
      <c r="J46" s="5">
        <v>0</v>
      </c>
      <c r="K46" s="5">
        <v>45000</v>
      </c>
      <c r="L46" s="5">
        <v>45000</v>
      </c>
      <c r="M46" s="5">
        <v>0</v>
      </c>
      <c r="N46" s="5">
        <v>0</v>
      </c>
      <c r="O46" s="5">
        <v>6796</v>
      </c>
      <c r="P46" s="5">
        <v>6796</v>
      </c>
      <c r="Q46" s="5">
        <v>6796</v>
      </c>
      <c r="R46" s="5">
        <v>38204</v>
      </c>
      <c r="S46" s="5">
        <v>6796</v>
      </c>
      <c r="T46" s="5">
        <v>0</v>
      </c>
    </row>
    <row r="47" spans="1:20" x14ac:dyDescent="0.3">
      <c r="A47" s="1" t="s">
        <v>113</v>
      </c>
      <c r="B47" s="6" t="s">
        <v>773</v>
      </c>
      <c r="C47" s="1" t="s">
        <v>60</v>
      </c>
      <c r="D47" s="1" t="s">
        <v>61</v>
      </c>
      <c r="E47" s="1" t="s">
        <v>68</v>
      </c>
      <c r="F47" s="1" t="s">
        <v>69</v>
      </c>
      <c r="G47" s="1" t="s">
        <v>68</v>
      </c>
      <c r="H47" s="1" t="s">
        <v>69</v>
      </c>
      <c r="I47" s="1" t="s">
        <v>114</v>
      </c>
      <c r="J47" s="5">
        <v>0</v>
      </c>
      <c r="K47" s="5">
        <v>2000</v>
      </c>
      <c r="L47" s="5">
        <v>2000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2000</v>
      </c>
      <c r="S47" s="5">
        <v>0</v>
      </c>
      <c r="T47" s="5">
        <v>0</v>
      </c>
    </row>
    <row r="48" spans="1:20" x14ac:dyDescent="0.3">
      <c r="A48" s="1" t="s">
        <v>115</v>
      </c>
      <c r="B48" s="6" t="s">
        <v>774</v>
      </c>
      <c r="C48" s="1" t="s">
        <v>60</v>
      </c>
      <c r="D48" s="1" t="s">
        <v>61</v>
      </c>
      <c r="E48" s="1" t="s">
        <v>68</v>
      </c>
      <c r="F48" s="1" t="s">
        <v>69</v>
      </c>
      <c r="G48" s="1" t="s">
        <v>68</v>
      </c>
      <c r="H48" s="1" t="s">
        <v>69</v>
      </c>
      <c r="I48" s="1" t="s">
        <v>116</v>
      </c>
      <c r="J48" s="5">
        <v>0</v>
      </c>
      <c r="K48" s="5">
        <v>2000</v>
      </c>
      <c r="L48" s="5">
        <v>2000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2000</v>
      </c>
      <c r="S48" s="5">
        <v>0</v>
      </c>
      <c r="T48" s="5">
        <v>0</v>
      </c>
    </row>
    <row r="49" spans="1:20" x14ac:dyDescent="0.3">
      <c r="A49" s="1" t="s">
        <v>117</v>
      </c>
      <c r="B49" s="6" t="s">
        <v>752</v>
      </c>
      <c r="C49" s="1" t="s">
        <v>60</v>
      </c>
      <c r="D49" s="1" t="s">
        <v>61</v>
      </c>
      <c r="E49" s="1" t="s">
        <v>68</v>
      </c>
      <c r="F49" s="1" t="s">
        <v>69</v>
      </c>
      <c r="G49" s="1" t="s">
        <v>68</v>
      </c>
      <c r="H49" s="1" t="s">
        <v>69</v>
      </c>
      <c r="I49" s="1" t="s">
        <v>66</v>
      </c>
      <c r="J49" s="5">
        <v>500000</v>
      </c>
      <c r="K49" s="5">
        <v>0</v>
      </c>
      <c r="L49" s="5">
        <v>500000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500000</v>
      </c>
      <c r="S49" s="5">
        <v>0</v>
      </c>
      <c r="T49" s="5">
        <v>0</v>
      </c>
    </row>
    <row r="50" spans="1:20" x14ac:dyDescent="0.3">
      <c r="A50" s="1" t="s">
        <v>118</v>
      </c>
      <c r="B50" s="6" t="s">
        <v>775</v>
      </c>
      <c r="C50" s="1" t="s">
        <v>60</v>
      </c>
      <c r="D50" s="1" t="s">
        <v>61</v>
      </c>
      <c r="E50" s="1" t="s">
        <v>68</v>
      </c>
      <c r="F50" s="1" t="s">
        <v>69</v>
      </c>
      <c r="G50" s="1" t="s">
        <v>68</v>
      </c>
      <c r="H50" s="1" t="s">
        <v>69</v>
      </c>
      <c r="I50" s="1" t="s">
        <v>119</v>
      </c>
      <c r="J50" s="5">
        <v>50000</v>
      </c>
      <c r="K50" s="5">
        <v>0</v>
      </c>
      <c r="L50" s="5">
        <v>50000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50000</v>
      </c>
      <c r="S50" s="5">
        <v>0</v>
      </c>
      <c r="T50" s="5">
        <v>0</v>
      </c>
    </row>
    <row r="51" spans="1:20" x14ac:dyDescent="0.3">
      <c r="A51" s="1" t="s">
        <v>120</v>
      </c>
      <c r="B51" s="6" t="s">
        <v>776</v>
      </c>
      <c r="C51" s="1" t="s">
        <v>60</v>
      </c>
      <c r="D51" s="1" t="s">
        <v>61</v>
      </c>
      <c r="E51" s="1" t="s">
        <v>68</v>
      </c>
      <c r="F51" s="1" t="s">
        <v>69</v>
      </c>
      <c r="G51" s="1" t="s">
        <v>68</v>
      </c>
      <c r="H51" s="1" t="s">
        <v>69</v>
      </c>
      <c r="I51" s="1" t="s">
        <v>121</v>
      </c>
      <c r="J51" s="5">
        <v>200000</v>
      </c>
      <c r="K51" s="5">
        <v>5935240</v>
      </c>
      <c r="L51" s="5">
        <v>6135240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6135240</v>
      </c>
      <c r="S51" s="5">
        <v>0</v>
      </c>
      <c r="T51" s="5">
        <v>0</v>
      </c>
    </row>
    <row r="52" spans="1:20" x14ac:dyDescent="0.3">
      <c r="A52" s="1" t="s">
        <v>122</v>
      </c>
      <c r="B52" s="6" t="s">
        <v>777</v>
      </c>
      <c r="C52" s="1" t="s">
        <v>60</v>
      </c>
      <c r="D52" s="1" t="s">
        <v>61</v>
      </c>
      <c r="E52" s="1" t="s">
        <v>68</v>
      </c>
      <c r="F52" s="1" t="s">
        <v>69</v>
      </c>
      <c r="G52" s="1" t="s">
        <v>68</v>
      </c>
      <c r="H52" s="1" t="s">
        <v>69</v>
      </c>
      <c r="I52" s="1" t="s">
        <v>123</v>
      </c>
      <c r="J52" s="5">
        <v>0</v>
      </c>
      <c r="K52" s="5">
        <v>238000</v>
      </c>
      <c r="L52" s="5">
        <v>238000</v>
      </c>
      <c r="M52" s="5">
        <v>236752.52</v>
      </c>
      <c r="N52" s="5">
        <v>0</v>
      </c>
      <c r="O52" s="5">
        <v>0</v>
      </c>
      <c r="P52" s="5">
        <v>0</v>
      </c>
      <c r="Q52" s="5">
        <v>0</v>
      </c>
      <c r="R52" s="5">
        <v>238000</v>
      </c>
      <c r="S52" s="5">
        <v>0</v>
      </c>
      <c r="T52" s="5">
        <v>0</v>
      </c>
    </row>
    <row r="53" spans="1:20" x14ac:dyDescent="0.3">
      <c r="A53" s="1" t="s">
        <v>124</v>
      </c>
      <c r="B53" s="6" t="s">
        <v>749</v>
      </c>
      <c r="C53" s="1" t="s">
        <v>60</v>
      </c>
      <c r="D53" s="1" t="s">
        <v>61</v>
      </c>
      <c r="E53" s="1" t="s">
        <v>68</v>
      </c>
      <c r="F53" s="1" t="s">
        <v>69</v>
      </c>
      <c r="G53" s="1" t="s">
        <v>68</v>
      </c>
      <c r="H53" s="1" t="s">
        <v>69</v>
      </c>
      <c r="I53" s="1" t="s">
        <v>125</v>
      </c>
      <c r="J53" s="5">
        <v>5000000</v>
      </c>
      <c r="K53" s="5">
        <v>0</v>
      </c>
      <c r="L53" s="5">
        <v>5000000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5000000</v>
      </c>
      <c r="S53" s="5">
        <v>0</v>
      </c>
      <c r="T53" s="5">
        <v>0</v>
      </c>
    </row>
    <row r="54" spans="1:20" x14ac:dyDescent="0.3">
      <c r="A54" s="1" t="s">
        <v>126</v>
      </c>
      <c r="B54" s="6" t="s">
        <v>778</v>
      </c>
      <c r="C54" s="1" t="s">
        <v>60</v>
      </c>
      <c r="D54" s="1" t="s">
        <v>61</v>
      </c>
      <c r="E54" s="1" t="s">
        <v>68</v>
      </c>
      <c r="F54" s="1" t="s">
        <v>69</v>
      </c>
      <c r="G54" s="1" t="s">
        <v>68</v>
      </c>
      <c r="H54" s="1" t="s">
        <v>69</v>
      </c>
      <c r="I54" s="1" t="s">
        <v>127</v>
      </c>
      <c r="J54" s="5">
        <v>3010000</v>
      </c>
      <c r="K54" s="5">
        <v>0</v>
      </c>
      <c r="L54" s="5">
        <v>3010000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3010000</v>
      </c>
      <c r="S54" s="5">
        <v>0</v>
      </c>
      <c r="T54" s="5">
        <v>0</v>
      </c>
    </row>
    <row r="55" spans="1:20" x14ac:dyDescent="0.3">
      <c r="A55" s="1" t="s">
        <v>128</v>
      </c>
      <c r="B55" s="6" t="s">
        <v>779</v>
      </c>
      <c r="C55" s="1" t="s">
        <v>60</v>
      </c>
      <c r="D55" s="1" t="s">
        <v>61</v>
      </c>
      <c r="E55" s="1" t="s">
        <v>68</v>
      </c>
      <c r="F55" s="1" t="s">
        <v>69</v>
      </c>
      <c r="G55" s="1" t="s">
        <v>68</v>
      </c>
      <c r="H55" s="1" t="s">
        <v>69</v>
      </c>
      <c r="I55" s="1" t="s">
        <v>129</v>
      </c>
      <c r="J55" s="5">
        <v>0</v>
      </c>
      <c r="K55" s="5">
        <v>8526</v>
      </c>
      <c r="L55" s="5">
        <v>8526</v>
      </c>
      <c r="M55" s="5">
        <v>0</v>
      </c>
      <c r="N55" s="5">
        <v>0</v>
      </c>
      <c r="O55" s="5">
        <v>8526</v>
      </c>
      <c r="P55" s="5">
        <v>8526</v>
      </c>
      <c r="Q55" s="5">
        <v>8526</v>
      </c>
      <c r="R55" s="5">
        <v>0</v>
      </c>
      <c r="S55" s="5">
        <v>8526</v>
      </c>
      <c r="T55" s="5">
        <v>0</v>
      </c>
    </row>
    <row r="56" spans="1:20" x14ac:dyDescent="0.3">
      <c r="A56" s="1" t="s">
        <v>130</v>
      </c>
      <c r="B56" s="6" t="s">
        <v>780</v>
      </c>
      <c r="C56" s="1" t="s">
        <v>60</v>
      </c>
      <c r="D56" s="1" t="s">
        <v>61</v>
      </c>
      <c r="E56" s="1" t="s">
        <v>68</v>
      </c>
      <c r="F56" s="1" t="s">
        <v>69</v>
      </c>
      <c r="G56" s="1" t="s">
        <v>68</v>
      </c>
      <c r="H56" s="1" t="s">
        <v>69</v>
      </c>
      <c r="I56" s="1" t="s">
        <v>131</v>
      </c>
      <c r="J56" s="5">
        <v>95100000</v>
      </c>
      <c r="K56" s="5">
        <v>0</v>
      </c>
      <c r="L56" s="5">
        <v>95100000</v>
      </c>
      <c r="M56" s="5">
        <v>0</v>
      </c>
      <c r="N56" s="5">
        <v>0</v>
      </c>
      <c r="O56" s="5">
        <v>7054293.6900000004</v>
      </c>
      <c r="P56" s="5">
        <v>14103313.02</v>
      </c>
      <c r="Q56" s="5">
        <v>14103313.02</v>
      </c>
      <c r="R56" s="5">
        <v>88045706.310000002</v>
      </c>
      <c r="S56" s="5">
        <v>14103313.02</v>
      </c>
      <c r="T56" s="5">
        <v>0</v>
      </c>
    </row>
    <row r="57" spans="1:20" x14ac:dyDescent="0.3">
      <c r="A57" s="1" t="s">
        <v>132</v>
      </c>
      <c r="B57" s="6" t="s">
        <v>780</v>
      </c>
      <c r="C57" s="1" t="s">
        <v>60</v>
      </c>
      <c r="D57" s="1" t="s">
        <v>61</v>
      </c>
      <c r="E57" s="1" t="s">
        <v>68</v>
      </c>
      <c r="F57" s="1" t="s">
        <v>69</v>
      </c>
      <c r="G57" s="1" t="s">
        <v>68</v>
      </c>
      <c r="H57" s="1" t="s">
        <v>69</v>
      </c>
      <c r="I57" s="1" t="s">
        <v>133</v>
      </c>
      <c r="J57" s="5">
        <v>23580360</v>
      </c>
      <c r="K57" s="5">
        <v>0</v>
      </c>
      <c r="L57" s="5">
        <v>23580360</v>
      </c>
      <c r="M57" s="5">
        <v>0</v>
      </c>
      <c r="N57" s="5">
        <v>0</v>
      </c>
      <c r="O57" s="5">
        <v>1965030</v>
      </c>
      <c r="P57" s="5">
        <v>3930060</v>
      </c>
      <c r="Q57" s="5">
        <v>3930060</v>
      </c>
      <c r="R57" s="5">
        <v>21615330</v>
      </c>
      <c r="S57" s="5">
        <v>3930060</v>
      </c>
      <c r="T57" s="5">
        <v>0</v>
      </c>
    </row>
    <row r="58" spans="1:20" x14ac:dyDescent="0.3">
      <c r="A58" s="1" t="s">
        <v>134</v>
      </c>
      <c r="B58" s="6" t="s">
        <v>781</v>
      </c>
      <c r="C58" s="1" t="s">
        <v>60</v>
      </c>
      <c r="D58" s="1" t="s">
        <v>61</v>
      </c>
      <c r="E58" s="1" t="s">
        <v>68</v>
      </c>
      <c r="F58" s="1" t="s">
        <v>69</v>
      </c>
      <c r="G58" s="1" t="s">
        <v>68</v>
      </c>
      <c r="H58" s="1" t="s">
        <v>69</v>
      </c>
      <c r="I58" s="1" t="s">
        <v>135</v>
      </c>
      <c r="J58" s="5">
        <v>5000000</v>
      </c>
      <c r="K58" s="5">
        <v>0</v>
      </c>
      <c r="L58" s="5">
        <v>5000000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5000000</v>
      </c>
      <c r="S58" s="5">
        <v>0</v>
      </c>
      <c r="T58" s="5">
        <v>0</v>
      </c>
    </row>
    <row r="59" spans="1:20" x14ac:dyDescent="0.3">
      <c r="A59" s="1" t="s">
        <v>138</v>
      </c>
      <c r="B59" s="6" t="s">
        <v>782</v>
      </c>
      <c r="C59" s="1" t="s">
        <v>60</v>
      </c>
      <c r="D59" s="1" t="s">
        <v>61</v>
      </c>
      <c r="E59" s="1" t="s">
        <v>136</v>
      </c>
      <c r="F59" s="1" t="s">
        <v>137</v>
      </c>
      <c r="G59" s="1" t="s">
        <v>136</v>
      </c>
      <c r="H59" s="1" t="s">
        <v>137</v>
      </c>
      <c r="I59" s="1" t="s">
        <v>139</v>
      </c>
      <c r="J59" s="5">
        <v>0</v>
      </c>
      <c r="K59" s="5">
        <v>2644821.2000000002</v>
      </c>
      <c r="L59" s="5">
        <v>2644821.2000000002</v>
      </c>
      <c r="M59" s="5">
        <v>0</v>
      </c>
      <c r="N59" s="5">
        <v>0</v>
      </c>
      <c r="O59" s="5">
        <v>0</v>
      </c>
      <c r="P59" s="5">
        <v>2586008.42</v>
      </c>
      <c r="Q59" s="5">
        <v>2586008.42</v>
      </c>
      <c r="R59" s="5">
        <v>2644821.2000000002</v>
      </c>
      <c r="S59" s="5">
        <v>2586008.42</v>
      </c>
      <c r="T59" s="5">
        <v>0</v>
      </c>
    </row>
    <row r="60" spans="1:20" x14ac:dyDescent="0.3">
      <c r="A60" s="1" t="s">
        <v>140</v>
      </c>
      <c r="B60" s="6" t="s">
        <v>782</v>
      </c>
      <c r="C60" s="1" t="s">
        <v>60</v>
      </c>
      <c r="D60" s="1" t="s">
        <v>61</v>
      </c>
      <c r="E60" s="1" t="s">
        <v>136</v>
      </c>
      <c r="F60" s="1" t="s">
        <v>137</v>
      </c>
      <c r="G60" s="1" t="s">
        <v>136</v>
      </c>
      <c r="H60" s="1" t="s">
        <v>137</v>
      </c>
      <c r="I60" s="1" t="s">
        <v>141</v>
      </c>
      <c r="J60" s="5">
        <v>0</v>
      </c>
      <c r="K60" s="5">
        <v>12981.27</v>
      </c>
      <c r="L60" s="5">
        <v>12981.27</v>
      </c>
      <c r="M60" s="5">
        <v>0</v>
      </c>
      <c r="N60" s="5">
        <v>0</v>
      </c>
      <c r="O60" s="5">
        <v>0</v>
      </c>
      <c r="P60" s="5">
        <v>674.53</v>
      </c>
      <c r="Q60" s="5">
        <v>674.53</v>
      </c>
      <c r="R60" s="5">
        <v>12981.27</v>
      </c>
      <c r="S60" s="5">
        <v>674.53</v>
      </c>
      <c r="T60" s="5">
        <v>0</v>
      </c>
    </row>
    <row r="61" spans="1:20" x14ac:dyDescent="0.3">
      <c r="A61" s="1" t="s">
        <v>142</v>
      </c>
      <c r="B61" s="6" t="s">
        <v>782</v>
      </c>
      <c r="C61" s="1" t="s">
        <v>60</v>
      </c>
      <c r="D61" s="1" t="s">
        <v>61</v>
      </c>
      <c r="E61" s="1" t="s">
        <v>136</v>
      </c>
      <c r="F61" s="1" t="s">
        <v>137</v>
      </c>
      <c r="G61" s="1" t="s">
        <v>136</v>
      </c>
      <c r="H61" s="1" t="s">
        <v>137</v>
      </c>
      <c r="I61" s="1" t="s">
        <v>143</v>
      </c>
      <c r="J61" s="5">
        <v>0</v>
      </c>
      <c r="K61" s="5">
        <v>5101041.05</v>
      </c>
      <c r="L61" s="5">
        <v>5101041.05</v>
      </c>
      <c r="M61" s="5">
        <v>0</v>
      </c>
      <c r="N61" s="5">
        <v>0</v>
      </c>
      <c r="O61" s="5">
        <v>0</v>
      </c>
      <c r="P61" s="5">
        <v>3412951.5</v>
      </c>
      <c r="Q61" s="5">
        <v>3412951.5</v>
      </c>
      <c r="R61" s="5">
        <v>5101041.05</v>
      </c>
      <c r="S61" s="5">
        <v>3412951.5</v>
      </c>
      <c r="T61" s="5">
        <v>0</v>
      </c>
    </row>
    <row r="62" spans="1:20" x14ac:dyDescent="0.3">
      <c r="A62" s="1" t="s">
        <v>144</v>
      </c>
      <c r="B62" s="6" t="s">
        <v>783</v>
      </c>
      <c r="C62" s="1" t="s">
        <v>60</v>
      </c>
      <c r="D62" s="1" t="s">
        <v>61</v>
      </c>
      <c r="E62" s="1" t="s">
        <v>136</v>
      </c>
      <c r="F62" s="1" t="s">
        <v>137</v>
      </c>
      <c r="G62" s="1" t="s">
        <v>136</v>
      </c>
      <c r="H62" s="1" t="s">
        <v>137</v>
      </c>
      <c r="I62" s="1" t="s">
        <v>145</v>
      </c>
      <c r="J62" s="5">
        <v>2500000</v>
      </c>
      <c r="K62" s="5">
        <v>0</v>
      </c>
      <c r="L62" s="5">
        <v>2500000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2500000</v>
      </c>
      <c r="S62" s="5">
        <v>0</v>
      </c>
      <c r="T62" s="5">
        <v>0</v>
      </c>
    </row>
    <row r="63" spans="1:20" x14ac:dyDescent="0.3">
      <c r="A63" s="1" t="s">
        <v>146</v>
      </c>
      <c r="B63" s="6" t="s">
        <v>784</v>
      </c>
      <c r="C63" s="1" t="s">
        <v>60</v>
      </c>
      <c r="D63" s="1" t="s">
        <v>61</v>
      </c>
      <c r="E63" s="1" t="s">
        <v>136</v>
      </c>
      <c r="F63" s="1" t="s">
        <v>137</v>
      </c>
      <c r="G63" s="1" t="s">
        <v>136</v>
      </c>
      <c r="H63" s="1" t="s">
        <v>137</v>
      </c>
      <c r="I63" s="1" t="s">
        <v>147</v>
      </c>
      <c r="J63" s="5">
        <v>24999999.989999998</v>
      </c>
      <c r="K63" s="5">
        <v>0</v>
      </c>
      <c r="L63" s="5">
        <v>24999999.989999998</v>
      </c>
      <c r="M63" s="5">
        <v>0</v>
      </c>
      <c r="N63" s="5">
        <v>0</v>
      </c>
      <c r="O63" s="5">
        <v>10195728.67</v>
      </c>
      <c r="P63" s="5">
        <v>10195728.67</v>
      </c>
      <c r="Q63" s="5">
        <v>10195728.67</v>
      </c>
      <c r="R63" s="5">
        <v>14804271.32</v>
      </c>
      <c r="S63" s="5">
        <v>10195728.67</v>
      </c>
      <c r="T63" s="5">
        <v>0</v>
      </c>
    </row>
    <row r="64" spans="1:20" x14ac:dyDescent="0.3">
      <c r="A64" s="1" t="s">
        <v>148</v>
      </c>
      <c r="B64" s="6" t="s">
        <v>785</v>
      </c>
      <c r="C64" s="1" t="s">
        <v>60</v>
      </c>
      <c r="D64" s="1" t="s">
        <v>61</v>
      </c>
      <c r="E64" s="1" t="s">
        <v>136</v>
      </c>
      <c r="F64" s="1" t="s">
        <v>137</v>
      </c>
      <c r="G64" s="1" t="s">
        <v>136</v>
      </c>
      <c r="H64" s="1" t="s">
        <v>137</v>
      </c>
      <c r="I64" s="1" t="s">
        <v>149</v>
      </c>
      <c r="J64" s="5">
        <v>0</v>
      </c>
      <c r="K64" s="5">
        <v>20846425</v>
      </c>
      <c r="L64" s="5">
        <v>20846425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20846425</v>
      </c>
      <c r="S64" s="5">
        <v>0</v>
      </c>
      <c r="T64" s="5">
        <v>0</v>
      </c>
    </row>
    <row r="65" spans="1:20" x14ac:dyDescent="0.3">
      <c r="A65" s="1" t="s">
        <v>150</v>
      </c>
      <c r="B65" s="6" t="s">
        <v>785</v>
      </c>
      <c r="C65" s="1" t="s">
        <v>60</v>
      </c>
      <c r="D65" s="1" t="s">
        <v>61</v>
      </c>
      <c r="E65" s="1" t="s">
        <v>136</v>
      </c>
      <c r="F65" s="1" t="s">
        <v>137</v>
      </c>
      <c r="G65" s="1" t="s">
        <v>136</v>
      </c>
      <c r="H65" s="1" t="s">
        <v>137</v>
      </c>
      <c r="I65" s="1" t="s">
        <v>149</v>
      </c>
      <c r="J65" s="5">
        <v>24713862.890000001</v>
      </c>
      <c r="K65" s="5">
        <v>-20846425</v>
      </c>
      <c r="L65" s="5">
        <v>3867437.89</v>
      </c>
      <c r="M65" s="5">
        <v>0</v>
      </c>
      <c r="N65" s="5">
        <v>0</v>
      </c>
      <c r="O65" s="5">
        <v>3867437.89</v>
      </c>
      <c r="P65" s="5">
        <v>3867437.89</v>
      </c>
      <c r="Q65" s="5">
        <v>3867437.89</v>
      </c>
      <c r="R65" s="5">
        <v>0</v>
      </c>
      <c r="S65" s="5">
        <v>3867437.89</v>
      </c>
      <c r="T65" s="5">
        <v>0</v>
      </c>
    </row>
    <row r="66" spans="1:20" x14ac:dyDescent="0.3">
      <c r="A66" s="1" t="s">
        <v>151</v>
      </c>
      <c r="B66" s="6" t="s">
        <v>786</v>
      </c>
      <c r="C66" s="1" t="s">
        <v>60</v>
      </c>
      <c r="D66" s="1" t="s">
        <v>61</v>
      </c>
      <c r="E66" s="1" t="s">
        <v>136</v>
      </c>
      <c r="F66" s="1" t="s">
        <v>137</v>
      </c>
      <c r="G66" s="1" t="s">
        <v>136</v>
      </c>
      <c r="H66" s="1" t="s">
        <v>137</v>
      </c>
      <c r="I66" s="1" t="s">
        <v>152</v>
      </c>
      <c r="J66" s="5">
        <v>0</v>
      </c>
      <c r="K66" s="5">
        <v>9761086.3900000006</v>
      </c>
      <c r="L66" s="5">
        <v>9761086.3900000006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9761086.3900000006</v>
      </c>
      <c r="S66" s="5">
        <v>0</v>
      </c>
      <c r="T66" s="5">
        <v>0</v>
      </c>
    </row>
    <row r="67" spans="1:20" x14ac:dyDescent="0.3">
      <c r="A67" s="1" t="s">
        <v>153</v>
      </c>
      <c r="B67" s="6" t="s">
        <v>786</v>
      </c>
      <c r="C67" s="1" t="s">
        <v>60</v>
      </c>
      <c r="D67" s="1" t="s">
        <v>61</v>
      </c>
      <c r="E67" s="1" t="s">
        <v>136</v>
      </c>
      <c r="F67" s="1" t="s">
        <v>137</v>
      </c>
      <c r="G67" s="1" t="s">
        <v>136</v>
      </c>
      <c r="H67" s="1" t="s">
        <v>137</v>
      </c>
      <c r="I67" s="1" t="s">
        <v>152</v>
      </c>
      <c r="J67" s="5">
        <v>11000000</v>
      </c>
      <c r="K67" s="5">
        <v>-9761086.3900000006</v>
      </c>
      <c r="L67" s="5">
        <v>1238913.6100000001</v>
      </c>
      <c r="M67" s="5">
        <v>0</v>
      </c>
      <c r="N67" s="5">
        <v>0</v>
      </c>
      <c r="O67" s="5">
        <v>1238913.6100000001</v>
      </c>
      <c r="P67" s="5">
        <v>1238913.6100000001</v>
      </c>
      <c r="Q67" s="5">
        <v>1238913.6100000001</v>
      </c>
      <c r="R67" s="5">
        <v>0</v>
      </c>
      <c r="S67" s="5">
        <v>1238913.6100000001</v>
      </c>
      <c r="T67" s="5">
        <v>0</v>
      </c>
    </row>
    <row r="68" spans="1:20" x14ac:dyDescent="0.3">
      <c r="A68" s="1" t="s">
        <v>157</v>
      </c>
      <c r="B68" s="6" t="s">
        <v>744</v>
      </c>
      <c r="C68" s="1" t="s">
        <v>68</v>
      </c>
      <c r="D68" s="1" t="s">
        <v>154</v>
      </c>
      <c r="E68" s="1" t="s">
        <v>155</v>
      </c>
      <c r="F68" s="1" t="s">
        <v>156</v>
      </c>
      <c r="G68" s="1" t="s">
        <v>155</v>
      </c>
      <c r="H68" s="1" t="s">
        <v>156</v>
      </c>
      <c r="I68" s="1" t="s">
        <v>36</v>
      </c>
      <c r="J68" s="5">
        <v>2400000</v>
      </c>
      <c r="K68" s="5">
        <v>0</v>
      </c>
      <c r="L68" s="5">
        <v>2400000</v>
      </c>
      <c r="M68" s="5">
        <v>0</v>
      </c>
      <c r="N68" s="5">
        <v>452400</v>
      </c>
      <c r="O68" s="5">
        <v>0</v>
      </c>
      <c r="P68" s="5">
        <v>0</v>
      </c>
      <c r="Q68" s="5">
        <v>0</v>
      </c>
      <c r="R68" s="5">
        <v>2400000</v>
      </c>
      <c r="S68" s="5">
        <v>0</v>
      </c>
      <c r="T68" s="5">
        <v>0</v>
      </c>
    </row>
    <row r="69" spans="1:20" x14ac:dyDescent="0.3">
      <c r="A69" s="1" t="s">
        <v>158</v>
      </c>
      <c r="B69" s="6" t="s">
        <v>755</v>
      </c>
      <c r="C69" s="1" t="s">
        <v>68</v>
      </c>
      <c r="D69" s="1" t="s">
        <v>154</v>
      </c>
      <c r="E69" s="1" t="s">
        <v>155</v>
      </c>
      <c r="F69" s="1" t="s">
        <v>156</v>
      </c>
      <c r="G69" s="1" t="s">
        <v>155</v>
      </c>
      <c r="H69" s="1" t="s">
        <v>156</v>
      </c>
      <c r="I69" s="1" t="s">
        <v>74</v>
      </c>
      <c r="J69" s="5">
        <v>650000</v>
      </c>
      <c r="K69" s="5">
        <v>5025</v>
      </c>
      <c r="L69" s="5">
        <v>655025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655025</v>
      </c>
      <c r="S69" s="5">
        <v>0</v>
      </c>
      <c r="T69" s="5">
        <v>0</v>
      </c>
    </row>
    <row r="70" spans="1:20" x14ac:dyDescent="0.3">
      <c r="A70" s="1" t="s">
        <v>159</v>
      </c>
      <c r="B70" s="6" t="s">
        <v>745</v>
      </c>
      <c r="C70" s="1" t="s">
        <v>68</v>
      </c>
      <c r="D70" s="1" t="s">
        <v>154</v>
      </c>
      <c r="E70" s="1" t="s">
        <v>155</v>
      </c>
      <c r="F70" s="1" t="s">
        <v>156</v>
      </c>
      <c r="G70" s="1" t="s">
        <v>155</v>
      </c>
      <c r="H70" s="1" t="s">
        <v>156</v>
      </c>
      <c r="I70" s="1" t="s">
        <v>38</v>
      </c>
      <c r="J70" s="5">
        <v>500000</v>
      </c>
      <c r="K70" s="5">
        <v>0</v>
      </c>
      <c r="L70" s="5">
        <v>500000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500000</v>
      </c>
      <c r="S70" s="5">
        <v>0</v>
      </c>
      <c r="T70" s="5">
        <v>0</v>
      </c>
    </row>
    <row r="71" spans="1:20" x14ac:dyDescent="0.3">
      <c r="A71" s="1" t="s">
        <v>160</v>
      </c>
      <c r="B71" s="6" t="s">
        <v>787</v>
      </c>
      <c r="C71" s="1" t="s">
        <v>68</v>
      </c>
      <c r="D71" s="1" t="s">
        <v>154</v>
      </c>
      <c r="E71" s="1" t="s">
        <v>155</v>
      </c>
      <c r="F71" s="1" t="s">
        <v>156</v>
      </c>
      <c r="G71" s="1" t="s">
        <v>155</v>
      </c>
      <c r="H71" s="1" t="s">
        <v>156</v>
      </c>
      <c r="I71" s="1" t="s">
        <v>161</v>
      </c>
      <c r="J71" s="5">
        <v>20000</v>
      </c>
      <c r="K71" s="5">
        <v>0</v>
      </c>
      <c r="L71" s="5">
        <v>20000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20000</v>
      </c>
      <c r="S71" s="5">
        <v>0</v>
      </c>
      <c r="T71" s="5">
        <v>0</v>
      </c>
    </row>
    <row r="72" spans="1:20" x14ac:dyDescent="0.3">
      <c r="A72" s="1" t="s">
        <v>162</v>
      </c>
      <c r="B72" s="6" t="s">
        <v>788</v>
      </c>
      <c r="C72" s="1" t="s">
        <v>68</v>
      </c>
      <c r="D72" s="1" t="s">
        <v>154</v>
      </c>
      <c r="E72" s="1" t="s">
        <v>155</v>
      </c>
      <c r="F72" s="1" t="s">
        <v>156</v>
      </c>
      <c r="G72" s="1" t="s">
        <v>155</v>
      </c>
      <c r="H72" s="1" t="s">
        <v>156</v>
      </c>
      <c r="I72" s="1" t="s">
        <v>163</v>
      </c>
      <c r="J72" s="5">
        <v>80000</v>
      </c>
      <c r="K72" s="5">
        <v>0</v>
      </c>
      <c r="L72" s="5">
        <v>80000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80000</v>
      </c>
      <c r="S72" s="5">
        <v>0</v>
      </c>
      <c r="T72" s="5">
        <v>0</v>
      </c>
    </row>
    <row r="73" spans="1:20" x14ac:dyDescent="0.3">
      <c r="A73" s="1" t="s">
        <v>164</v>
      </c>
      <c r="B73" s="6" t="s">
        <v>789</v>
      </c>
      <c r="C73" s="1" t="s">
        <v>68</v>
      </c>
      <c r="D73" s="1" t="s">
        <v>154</v>
      </c>
      <c r="E73" s="1" t="s">
        <v>155</v>
      </c>
      <c r="F73" s="1" t="s">
        <v>156</v>
      </c>
      <c r="G73" s="1" t="s">
        <v>155</v>
      </c>
      <c r="H73" s="1" t="s">
        <v>156</v>
      </c>
      <c r="I73" s="1" t="s">
        <v>165</v>
      </c>
      <c r="J73" s="5">
        <v>25000</v>
      </c>
      <c r="K73" s="5">
        <v>0</v>
      </c>
      <c r="L73" s="5">
        <v>25000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25000</v>
      </c>
      <c r="S73" s="5">
        <v>0</v>
      </c>
      <c r="T73" s="5">
        <v>0</v>
      </c>
    </row>
    <row r="74" spans="1:20" x14ac:dyDescent="0.3">
      <c r="A74" s="1" t="s">
        <v>166</v>
      </c>
      <c r="B74" s="6" t="s">
        <v>757</v>
      </c>
      <c r="C74" s="1" t="s">
        <v>68</v>
      </c>
      <c r="D74" s="1" t="s">
        <v>154</v>
      </c>
      <c r="E74" s="1" t="s">
        <v>155</v>
      </c>
      <c r="F74" s="1" t="s">
        <v>156</v>
      </c>
      <c r="G74" s="1" t="s">
        <v>155</v>
      </c>
      <c r="H74" s="1" t="s">
        <v>156</v>
      </c>
      <c r="I74" s="1" t="s">
        <v>80</v>
      </c>
      <c r="J74" s="5">
        <v>3000</v>
      </c>
      <c r="K74" s="5">
        <v>0</v>
      </c>
      <c r="L74" s="5">
        <v>3000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3000</v>
      </c>
      <c r="S74" s="5">
        <v>0</v>
      </c>
      <c r="T74" s="5">
        <v>0</v>
      </c>
    </row>
    <row r="75" spans="1:20" x14ac:dyDescent="0.3">
      <c r="A75" s="1" t="s">
        <v>167</v>
      </c>
      <c r="B75" s="6" t="s">
        <v>758</v>
      </c>
      <c r="C75" s="1" t="s">
        <v>68</v>
      </c>
      <c r="D75" s="1" t="s">
        <v>154</v>
      </c>
      <c r="E75" s="1" t="s">
        <v>155</v>
      </c>
      <c r="F75" s="1" t="s">
        <v>156</v>
      </c>
      <c r="G75" s="1" t="s">
        <v>155</v>
      </c>
      <c r="H75" s="1" t="s">
        <v>156</v>
      </c>
      <c r="I75" s="1" t="s">
        <v>82</v>
      </c>
      <c r="J75" s="5">
        <v>150000</v>
      </c>
      <c r="K75" s="5">
        <v>0</v>
      </c>
      <c r="L75" s="5">
        <v>150000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150000</v>
      </c>
      <c r="S75" s="5">
        <v>0</v>
      </c>
      <c r="T75" s="5">
        <v>0</v>
      </c>
    </row>
    <row r="76" spans="1:20" x14ac:dyDescent="0.3">
      <c r="A76" s="1" t="s">
        <v>168</v>
      </c>
      <c r="B76" s="6" t="s">
        <v>790</v>
      </c>
      <c r="C76" s="1" t="s">
        <v>68</v>
      </c>
      <c r="D76" s="1" t="s">
        <v>154</v>
      </c>
      <c r="E76" s="1" t="s">
        <v>155</v>
      </c>
      <c r="F76" s="1" t="s">
        <v>156</v>
      </c>
      <c r="G76" s="1" t="s">
        <v>155</v>
      </c>
      <c r="H76" s="1" t="s">
        <v>156</v>
      </c>
      <c r="I76" s="1" t="s">
        <v>169</v>
      </c>
      <c r="J76" s="5">
        <v>500000</v>
      </c>
      <c r="K76" s="5">
        <v>0</v>
      </c>
      <c r="L76" s="5">
        <v>500000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500000</v>
      </c>
      <c r="S76" s="5">
        <v>0</v>
      </c>
      <c r="T76" s="5">
        <v>0</v>
      </c>
    </row>
    <row r="77" spans="1:20" x14ac:dyDescent="0.3">
      <c r="A77" s="1" t="s">
        <v>170</v>
      </c>
      <c r="B77" s="6" t="s">
        <v>791</v>
      </c>
      <c r="C77" s="1" t="s">
        <v>68</v>
      </c>
      <c r="D77" s="1" t="s">
        <v>154</v>
      </c>
      <c r="E77" s="1" t="s">
        <v>155</v>
      </c>
      <c r="F77" s="1" t="s">
        <v>156</v>
      </c>
      <c r="G77" s="1" t="s">
        <v>155</v>
      </c>
      <c r="H77" s="1" t="s">
        <v>156</v>
      </c>
      <c r="I77" s="1" t="s">
        <v>171</v>
      </c>
      <c r="J77" s="5">
        <v>40000000</v>
      </c>
      <c r="K77" s="5">
        <v>1600000</v>
      </c>
      <c r="L77" s="5">
        <v>41600000</v>
      </c>
      <c r="M77" s="5">
        <v>12771900.109999999</v>
      </c>
      <c r="N77" s="5">
        <v>7890917.1900000004</v>
      </c>
      <c r="O77" s="5">
        <v>1973131</v>
      </c>
      <c r="P77" s="5">
        <v>1973131</v>
      </c>
      <c r="Q77" s="5">
        <v>1973131</v>
      </c>
      <c r="R77" s="5">
        <v>39626869</v>
      </c>
      <c r="S77" s="5">
        <v>1973131</v>
      </c>
      <c r="T77" s="5">
        <v>0</v>
      </c>
    </row>
    <row r="78" spans="1:20" x14ac:dyDescent="0.3">
      <c r="A78" s="1" t="s">
        <v>172</v>
      </c>
      <c r="B78" s="6" t="s">
        <v>791</v>
      </c>
      <c r="C78" s="1" t="s">
        <v>68</v>
      </c>
      <c r="D78" s="1" t="s">
        <v>154</v>
      </c>
      <c r="E78" s="1" t="s">
        <v>155</v>
      </c>
      <c r="F78" s="1" t="s">
        <v>156</v>
      </c>
      <c r="G78" s="1" t="s">
        <v>155</v>
      </c>
      <c r="H78" s="1" t="s">
        <v>156</v>
      </c>
      <c r="I78" s="1" t="s">
        <v>171</v>
      </c>
      <c r="J78" s="5">
        <v>4800000</v>
      </c>
      <c r="K78" s="5">
        <v>0</v>
      </c>
      <c r="L78" s="5">
        <v>4800000</v>
      </c>
      <c r="M78" s="5">
        <v>2262132.2799999998</v>
      </c>
      <c r="N78" s="5">
        <v>1153808.3899999999</v>
      </c>
      <c r="O78" s="5">
        <v>272895.34000000003</v>
      </c>
      <c r="P78" s="5">
        <v>272895.34000000003</v>
      </c>
      <c r="Q78" s="5">
        <v>272895.34000000003</v>
      </c>
      <c r="R78" s="5">
        <v>4527104.66</v>
      </c>
      <c r="S78" s="5">
        <v>272895.34000000003</v>
      </c>
      <c r="T78" s="5">
        <v>0</v>
      </c>
    </row>
    <row r="79" spans="1:20" x14ac:dyDescent="0.3">
      <c r="A79" s="1" t="s">
        <v>173</v>
      </c>
      <c r="B79" s="6" t="s">
        <v>791</v>
      </c>
      <c r="C79" s="1" t="s">
        <v>68</v>
      </c>
      <c r="D79" s="1" t="s">
        <v>154</v>
      </c>
      <c r="E79" s="1" t="s">
        <v>155</v>
      </c>
      <c r="F79" s="1" t="s">
        <v>156</v>
      </c>
      <c r="G79" s="1" t="s">
        <v>155</v>
      </c>
      <c r="H79" s="1" t="s">
        <v>156</v>
      </c>
      <c r="I79" s="1" t="s">
        <v>174</v>
      </c>
      <c r="J79" s="5">
        <v>20300000</v>
      </c>
      <c r="K79" s="5">
        <v>8400000</v>
      </c>
      <c r="L79" s="5">
        <v>28700000</v>
      </c>
      <c r="M79" s="5">
        <v>9968572.1099999994</v>
      </c>
      <c r="N79" s="5">
        <v>8243007.79</v>
      </c>
      <c r="O79" s="5">
        <v>0</v>
      </c>
      <c r="P79" s="5">
        <v>0</v>
      </c>
      <c r="Q79" s="5">
        <v>0</v>
      </c>
      <c r="R79" s="5">
        <v>28700000</v>
      </c>
      <c r="S79" s="5">
        <v>0</v>
      </c>
      <c r="T79" s="5">
        <v>0</v>
      </c>
    </row>
    <row r="80" spans="1:20" x14ac:dyDescent="0.3">
      <c r="A80" s="1" t="s">
        <v>175</v>
      </c>
      <c r="B80" s="6" t="s">
        <v>760</v>
      </c>
      <c r="C80" s="1" t="s">
        <v>68</v>
      </c>
      <c r="D80" s="1" t="s">
        <v>154</v>
      </c>
      <c r="E80" s="1" t="s">
        <v>155</v>
      </c>
      <c r="F80" s="1" t="s">
        <v>156</v>
      </c>
      <c r="G80" s="1" t="s">
        <v>155</v>
      </c>
      <c r="H80" s="1" t="s">
        <v>156</v>
      </c>
      <c r="I80" s="1" t="s">
        <v>86</v>
      </c>
      <c r="J80" s="5">
        <v>100000</v>
      </c>
      <c r="K80" s="5">
        <v>-5025</v>
      </c>
      <c r="L80" s="5">
        <v>94975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94975</v>
      </c>
      <c r="S80" s="5">
        <v>0</v>
      </c>
      <c r="T80" s="5">
        <v>0</v>
      </c>
    </row>
    <row r="81" spans="1:20" x14ac:dyDescent="0.3">
      <c r="A81" s="1" t="s">
        <v>176</v>
      </c>
      <c r="B81" s="6" t="s">
        <v>761</v>
      </c>
      <c r="C81" s="1" t="s">
        <v>68</v>
      </c>
      <c r="D81" s="1" t="s">
        <v>154</v>
      </c>
      <c r="E81" s="1" t="s">
        <v>155</v>
      </c>
      <c r="F81" s="1" t="s">
        <v>156</v>
      </c>
      <c r="G81" s="1" t="s">
        <v>155</v>
      </c>
      <c r="H81" s="1" t="s">
        <v>156</v>
      </c>
      <c r="I81" s="1" t="s">
        <v>88</v>
      </c>
      <c r="J81" s="5">
        <v>120000</v>
      </c>
      <c r="K81" s="5">
        <v>0</v>
      </c>
      <c r="L81" s="5">
        <v>120000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120000</v>
      </c>
      <c r="S81" s="5">
        <v>0</v>
      </c>
      <c r="T81" s="5">
        <v>0</v>
      </c>
    </row>
    <row r="82" spans="1:20" x14ac:dyDescent="0.3">
      <c r="A82" s="1" t="s">
        <v>177</v>
      </c>
      <c r="B82" s="6" t="s">
        <v>763</v>
      </c>
      <c r="C82" s="1" t="s">
        <v>68</v>
      </c>
      <c r="D82" s="1" t="s">
        <v>154</v>
      </c>
      <c r="E82" s="1" t="s">
        <v>155</v>
      </c>
      <c r="F82" s="1" t="s">
        <v>156</v>
      </c>
      <c r="G82" s="1" t="s">
        <v>155</v>
      </c>
      <c r="H82" s="1" t="s">
        <v>156</v>
      </c>
      <c r="I82" s="1" t="s">
        <v>92</v>
      </c>
      <c r="J82" s="5">
        <v>1900000</v>
      </c>
      <c r="K82" s="5">
        <v>0</v>
      </c>
      <c r="L82" s="5">
        <v>1900000</v>
      </c>
      <c r="M82" s="5">
        <v>219038.3</v>
      </c>
      <c r="N82" s="5">
        <v>503162.95</v>
      </c>
      <c r="O82" s="5">
        <v>0</v>
      </c>
      <c r="P82" s="5">
        <v>0</v>
      </c>
      <c r="Q82" s="5">
        <v>0</v>
      </c>
      <c r="R82" s="5">
        <v>1900000</v>
      </c>
      <c r="S82" s="5">
        <v>0</v>
      </c>
      <c r="T82" s="5">
        <v>0</v>
      </c>
    </row>
    <row r="83" spans="1:20" x14ac:dyDescent="0.3">
      <c r="A83" s="1" t="s">
        <v>178</v>
      </c>
      <c r="B83" s="6" t="s">
        <v>792</v>
      </c>
      <c r="C83" s="1" t="s">
        <v>68</v>
      </c>
      <c r="D83" s="1" t="s">
        <v>154</v>
      </c>
      <c r="E83" s="1" t="s">
        <v>155</v>
      </c>
      <c r="F83" s="1" t="s">
        <v>156</v>
      </c>
      <c r="G83" s="1" t="s">
        <v>155</v>
      </c>
      <c r="H83" s="1" t="s">
        <v>156</v>
      </c>
      <c r="I83" s="1" t="s">
        <v>179</v>
      </c>
      <c r="J83" s="5">
        <v>500000</v>
      </c>
      <c r="K83" s="5">
        <v>0</v>
      </c>
      <c r="L83" s="5">
        <v>500000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500000</v>
      </c>
      <c r="S83" s="5">
        <v>0</v>
      </c>
      <c r="T83" s="5">
        <v>0</v>
      </c>
    </row>
    <row r="84" spans="1:20" x14ac:dyDescent="0.3">
      <c r="A84" s="1" t="s">
        <v>180</v>
      </c>
      <c r="B84" s="6" t="s">
        <v>793</v>
      </c>
      <c r="C84" s="1" t="s">
        <v>68</v>
      </c>
      <c r="D84" s="1" t="s">
        <v>154</v>
      </c>
      <c r="E84" s="1" t="s">
        <v>155</v>
      </c>
      <c r="F84" s="1" t="s">
        <v>156</v>
      </c>
      <c r="G84" s="1" t="s">
        <v>155</v>
      </c>
      <c r="H84" s="1" t="s">
        <v>156</v>
      </c>
      <c r="I84" s="1" t="s">
        <v>181</v>
      </c>
      <c r="J84" s="5">
        <v>9000000</v>
      </c>
      <c r="K84" s="5">
        <v>0</v>
      </c>
      <c r="L84" s="5">
        <v>9000000</v>
      </c>
      <c r="M84" s="5">
        <v>2418044.81</v>
      </c>
      <c r="N84" s="5">
        <v>2575519.2000000002</v>
      </c>
      <c r="O84" s="5">
        <v>1500849</v>
      </c>
      <c r="P84" s="5">
        <v>1500849</v>
      </c>
      <c r="Q84" s="5">
        <v>1500849</v>
      </c>
      <c r="R84" s="5">
        <v>7499151</v>
      </c>
      <c r="S84" s="5">
        <v>1500849</v>
      </c>
      <c r="T84" s="5">
        <v>0</v>
      </c>
    </row>
    <row r="85" spans="1:20" x14ac:dyDescent="0.3">
      <c r="A85" s="1" t="s">
        <v>182</v>
      </c>
      <c r="B85" s="6" t="s">
        <v>794</v>
      </c>
      <c r="C85" s="1" t="s">
        <v>68</v>
      </c>
      <c r="D85" s="1" t="s">
        <v>154</v>
      </c>
      <c r="E85" s="1" t="s">
        <v>155</v>
      </c>
      <c r="F85" s="1" t="s">
        <v>156</v>
      </c>
      <c r="G85" s="1" t="s">
        <v>155</v>
      </c>
      <c r="H85" s="1" t="s">
        <v>156</v>
      </c>
      <c r="I85" s="1" t="s">
        <v>183</v>
      </c>
      <c r="J85" s="5">
        <v>700000</v>
      </c>
      <c r="K85" s="5">
        <v>0</v>
      </c>
      <c r="L85" s="5">
        <v>700000</v>
      </c>
      <c r="M85" s="5">
        <v>524610</v>
      </c>
      <c r="N85" s="5">
        <v>0</v>
      </c>
      <c r="O85" s="5">
        <v>0</v>
      </c>
      <c r="P85" s="5">
        <v>0</v>
      </c>
      <c r="Q85" s="5">
        <v>0</v>
      </c>
      <c r="R85" s="5">
        <v>700000</v>
      </c>
      <c r="S85" s="5">
        <v>0</v>
      </c>
      <c r="T85" s="5">
        <v>0</v>
      </c>
    </row>
    <row r="86" spans="1:20" x14ac:dyDescent="0.3">
      <c r="A86" s="1" t="s">
        <v>184</v>
      </c>
      <c r="B86" s="6" t="s">
        <v>795</v>
      </c>
      <c r="C86" s="1" t="s">
        <v>68</v>
      </c>
      <c r="D86" s="1" t="s">
        <v>154</v>
      </c>
      <c r="E86" s="1" t="s">
        <v>155</v>
      </c>
      <c r="F86" s="1" t="s">
        <v>156</v>
      </c>
      <c r="G86" s="1" t="s">
        <v>155</v>
      </c>
      <c r="H86" s="1" t="s">
        <v>156</v>
      </c>
      <c r="I86" s="1" t="s">
        <v>185</v>
      </c>
      <c r="J86" s="5">
        <v>2800000</v>
      </c>
      <c r="K86" s="5">
        <v>81314.740000000005</v>
      </c>
      <c r="L86" s="5">
        <v>2881314.74</v>
      </c>
      <c r="M86" s="5">
        <v>0</v>
      </c>
      <c r="N86" s="5">
        <v>2881314.72</v>
      </c>
      <c r="O86" s="5">
        <v>0</v>
      </c>
      <c r="P86" s="5">
        <v>0</v>
      </c>
      <c r="Q86" s="5">
        <v>0</v>
      </c>
      <c r="R86" s="5">
        <v>2881314.74</v>
      </c>
      <c r="S86" s="5">
        <v>0</v>
      </c>
      <c r="T86" s="5">
        <v>0</v>
      </c>
    </row>
    <row r="87" spans="1:20" x14ac:dyDescent="0.3">
      <c r="A87" s="1" t="s">
        <v>186</v>
      </c>
      <c r="B87" s="6" t="s">
        <v>796</v>
      </c>
      <c r="C87" s="1" t="s">
        <v>68</v>
      </c>
      <c r="D87" s="1" t="s">
        <v>154</v>
      </c>
      <c r="E87" s="1" t="s">
        <v>155</v>
      </c>
      <c r="F87" s="1" t="s">
        <v>156</v>
      </c>
      <c r="G87" s="1" t="s">
        <v>155</v>
      </c>
      <c r="H87" s="1" t="s">
        <v>156</v>
      </c>
      <c r="I87" s="1" t="s">
        <v>187</v>
      </c>
      <c r="J87" s="5">
        <v>5820000</v>
      </c>
      <c r="K87" s="5">
        <v>700000</v>
      </c>
      <c r="L87" s="5">
        <v>6520000</v>
      </c>
      <c r="M87" s="5">
        <v>642938.4</v>
      </c>
      <c r="N87" s="5">
        <v>5691830.0899999999</v>
      </c>
      <c r="O87" s="5">
        <v>0</v>
      </c>
      <c r="P87" s="5">
        <v>0</v>
      </c>
      <c r="Q87" s="5">
        <v>0</v>
      </c>
      <c r="R87" s="5">
        <v>6520000</v>
      </c>
      <c r="S87" s="5">
        <v>0</v>
      </c>
      <c r="T87" s="5">
        <v>0</v>
      </c>
    </row>
    <row r="88" spans="1:20" x14ac:dyDescent="0.3">
      <c r="A88" s="1" t="s">
        <v>188</v>
      </c>
      <c r="B88" s="6" t="s">
        <v>797</v>
      </c>
      <c r="C88" s="1" t="s">
        <v>68</v>
      </c>
      <c r="D88" s="1" t="s">
        <v>154</v>
      </c>
      <c r="E88" s="1" t="s">
        <v>155</v>
      </c>
      <c r="F88" s="1" t="s">
        <v>156</v>
      </c>
      <c r="G88" s="1" t="s">
        <v>155</v>
      </c>
      <c r="H88" s="1" t="s">
        <v>156</v>
      </c>
      <c r="I88" s="1" t="s">
        <v>189</v>
      </c>
      <c r="J88" s="5">
        <v>44329640</v>
      </c>
      <c r="K88" s="5">
        <v>7150771.9199999999</v>
      </c>
      <c r="L88" s="5">
        <v>51480411.920000002</v>
      </c>
      <c r="M88" s="5">
        <v>0</v>
      </c>
      <c r="N88" s="5">
        <v>44680411.82</v>
      </c>
      <c r="O88" s="5">
        <v>0</v>
      </c>
      <c r="P88" s="5">
        <v>0</v>
      </c>
      <c r="Q88" s="5">
        <v>0</v>
      </c>
      <c r="R88" s="5">
        <v>51480411.920000002</v>
      </c>
      <c r="S88" s="5">
        <v>0</v>
      </c>
      <c r="T88" s="5">
        <v>0</v>
      </c>
    </row>
    <row r="89" spans="1:20" x14ac:dyDescent="0.3">
      <c r="A89" s="1" t="s">
        <v>190</v>
      </c>
      <c r="B89" s="6" t="s">
        <v>797</v>
      </c>
      <c r="C89" s="1" t="s">
        <v>68</v>
      </c>
      <c r="D89" s="1" t="s">
        <v>154</v>
      </c>
      <c r="E89" s="1" t="s">
        <v>155</v>
      </c>
      <c r="F89" s="1" t="s">
        <v>156</v>
      </c>
      <c r="G89" s="1" t="s">
        <v>155</v>
      </c>
      <c r="H89" s="1" t="s">
        <v>156</v>
      </c>
      <c r="I89" s="1" t="s">
        <v>189</v>
      </c>
      <c r="J89" s="5">
        <v>68958396.959999993</v>
      </c>
      <c r="K89" s="5">
        <v>0</v>
      </c>
      <c r="L89" s="5">
        <v>68958396.959999993</v>
      </c>
      <c r="M89" s="5">
        <v>0</v>
      </c>
      <c r="N89" s="5">
        <v>75729036.700000003</v>
      </c>
      <c r="O89" s="5">
        <v>0</v>
      </c>
      <c r="P89" s="5">
        <v>0</v>
      </c>
      <c r="Q89" s="5">
        <v>0</v>
      </c>
      <c r="R89" s="5">
        <v>68958396.959999993</v>
      </c>
      <c r="S89" s="5">
        <v>0</v>
      </c>
      <c r="T89" s="5">
        <v>0</v>
      </c>
    </row>
    <row r="90" spans="1:20" x14ac:dyDescent="0.3">
      <c r="A90" s="1" t="s">
        <v>191</v>
      </c>
      <c r="B90" s="6" t="s">
        <v>798</v>
      </c>
      <c r="C90" s="1" t="s">
        <v>68</v>
      </c>
      <c r="D90" s="1" t="s">
        <v>154</v>
      </c>
      <c r="E90" s="1" t="s">
        <v>155</v>
      </c>
      <c r="F90" s="1" t="s">
        <v>156</v>
      </c>
      <c r="G90" s="1" t="s">
        <v>155</v>
      </c>
      <c r="H90" s="1" t="s">
        <v>156</v>
      </c>
      <c r="I90" s="1" t="s">
        <v>192</v>
      </c>
      <c r="J90" s="5">
        <v>109386058.3</v>
      </c>
      <c r="K90" s="5">
        <v>12000000</v>
      </c>
      <c r="L90" s="5">
        <v>121386058.3</v>
      </c>
      <c r="M90" s="5">
        <v>0</v>
      </c>
      <c r="N90" s="5">
        <v>111421484.06999999</v>
      </c>
      <c r="O90" s="5">
        <v>0</v>
      </c>
      <c r="P90" s="5">
        <v>0</v>
      </c>
      <c r="Q90" s="5">
        <v>0</v>
      </c>
      <c r="R90" s="5">
        <v>121386058.3</v>
      </c>
      <c r="S90" s="5">
        <v>0</v>
      </c>
      <c r="T90" s="5">
        <v>0</v>
      </c>
    </row>
    <row r="91" spans="1:20" x14ac:dyDescent="0.3">
      <c r="A91" s="1" t="s">
        <v>193</v>
      </c>
      <c r="B91" s="6" t="s">
        <v>799</v>
      </c>
      <c r="C91" s="1" t="s">
        <v>68</v>
      </c>
      <c r="D91" s="1" t="s">
        <v>154</v>
      </c>
      <c r="E91" s="1" t="s">
        <v>155</v>
      </c>
      <c r="F91" s="1" t="s">
        <v>156</v>
      </c>
      <c r="G91" s="1" t="s">
        <v>155</v>
      </c>
      <c r="H91" s="1" t="s">
        <v>156</v>
      </c>
      <c r="I91" s="1" t="s">
        <v>194</v>
      </c>
      <c r="J91" s="5">
        <v>25000</v>
      </c>
      <c r="K91" s="5">
        <v>0</v>
      </c>
      <c r="L91" s="5">
        <v>25000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25000</v>
      </c>
      <c r="S91" s="5">
        <v>0</v>
      </c>
      <c r="T91" s="5">
        <v>0</v>
      </c>
    </row>
    <row r="92" spans="1:20" x14ac:dyDescent="0.3">
      <c r="A92" s="1" t="s">
        <v>195</v>
      </c>
      <c r="B92" s="6" t="s">
        <v>746</v>
      </c>
      <c r="C92" s="1" t="s">
        <v>68</v>
      </c>
      <c r="D92" s="1" t="s">
        <v>154</v>
      </c>
      <c r="E92" s="1" t="s">
        <v>155</v>
      </c>
      <c r="F92" s="1" t="s">
        <v>156</v>
      </c>
      <c r="G92" s="1" t="s">
        <v>155</v>
      </c>
      <c r="H92" s="1" t="s">
        <v>156</v>
      </c>
      <c r="I92" s="1" t="s">
        <v>40</v>
      </c>
      <c r="J92" s="5">
        <v>1800000</v>
      </c>
      <c r="K92" s="5">
        <v>0</v>
      </c>
      <c r="L92" s="5">
        <v>1800000</v>
      </c>
      <c r="M92" s="5">
        <v>284200</v>
      </c>
      <c r="N92" s="5">
        <v>0</v>
      </c>
      <c r="O92" s="5">
        <v>0</v>
      </c>
      <c r="P92" s="5">
        <v>0</v>
      </c>
      <c r="Q92" s="5">
        <v>0</v>
      </c>
      <c r="R92" s="5">
        <v>1800000</v>
      </c>
      <c r="S92" s="5">
        <v>0</v>
      </c>
      <c r="T92" s="5">
        <v>0</v>
      </c>
    </row>
    <row r="93" spans="1:20" x14ac:dyDescent="0.3">
      <c r="A93" s="1" t="s">
        <v>196</v>
      </c>
      <c r="B93" s="6" t="s">
        <v>765</v>
      </c>
      <c r="C93" s="1" t="s">
        <v>68</v>
      </c>
      <c r="D93" s="1" t="s">
        <v>154</v>
      </c>
      <c r="E93" s="1" t="s">
        <v>155</v>
      </c>
      <c r="F93" s="1" t="s">
        <v>156</v>
      </c>
      <c r="G93" s="1" t="s">
        <v>155</v>
      </c>
      <c r="H93" s="1" t="s">
        <v>156</v>
      </c>
      <c r="I93" s="1" t="s">
        <v>97</v>
      </c>
      <c r="J93" s="5">
        <v>950000</v>
      </c>
      <c r="K93" s="5">
        <v>0</v>
      </c>
      <c r="L93" s="5">
        <v>950000</v>
      </c>
      <c r="M93" s="5">
        <v>171216</v>
      </c>
      <c r="N93" s="5">
        <v>0</v>
      </c>
      <c r="O93" s="5">
        <v>0</v>
      </c>
      <c r="P93" s="5">
        <v>0</v>
      </c>
      <c r="Q93" s="5">
        <v>0</v>
      </c>
      <c r="R93" s="5">
        <v>950000</v>
      </c>
      <c r="S93" s="5">
        <v>0</v>
      </c>
      <c r="T93" s="5">
        <v>0</v>
      </c>
    </row>
    <row r="94" spans="1:20" x14ac:dyDescent="0.3">
      <c r="A94" s="1" t="s">
        <v>197</v>
      </c>
      <c r="B94" s="6" t="s">
        <v>800</v>
      </c>
      <c r="C94" s="1" t="s">
        <v>68</v>
      </c>
      <c r="D94" s="1" t="s">
        <v>154</v>
      </c>
      <c r="E94" s="1" t="s">
        <v>155</v>
      </c>
      <c r="F94" s="1" t="s">
        <v>156</v>
      </c>
      <c r="G94" s="1" t="s">
        <v>155</v>
      </c>
      <c r="H94" s="1" t="s">
        <v>156</v>
      </c>
      <c r="I94" s="1" t="s">
        <v>198</v>
      </c>
      <c r="J94" s="5">
        <v>1600000</v>
      </c>
      <c r="K94" s="5">
        <v>2300000</v>
      </c>
      <c r="L94" s="5">
        <v>3900000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3900000</v>
      </c>
      <c r="S94" s="5">
        <v>0</v>
      </c>
      <c r="T94" s="5">
        <v>0</v>
      </c>
    </row>
    <row r="95" spans="1:20" x14ac:dyDescent="0.3">
      <c r="A95" s="1" t="s">
        <v>199</v>
      </c>
      <c r="B95" s="6" t="s">
        <v>801</v>
      </c>
      <c r="C95" s="1" t="s">
        <v>68</v>
      </c>
      <c r="D95" s="1" t="s">
        <v>154</v>
      </c>
      <c r="E95" s="1" t="s">
        <v>155</v>
      </c>
      <c r="F95" s="1" t="s">
        <v>156</v>
      </c>
      <c r="G95" s="1" t="s">
        <v>155</v>
      </c>
      <c r="H95" s="1" t="s">
        <v>156</v>
      </c>
      <c r="I95" s="1" t="s">
        <v>200</v>
      </c>
      <c r="J95" s="5">
        <v>77442266.879999995</v>
      </c>
      <c r="K95" s="5">
        <v>0</v>
      </c>
      <c r="L95" s="5">
        <v>77442266.879999995</v>
      </c>
      <c r="M95" s="5">
        <v>0</v>
      </c>
      <c r="N95" s="5">
        <v>31829611.199999999</v>
      </c>
      <c r="O95" s="5">
        <v>0</v>
      </c>
      <c r="P95" s="5">
        <v>0</v>
      </c>
      <c r="Q95" s="5">
        <v>0</v>
      </c>
      <c r="R95" s="5">
        <v>77442266.879999995</v>
      </c>
      <c r="S95" s="5">
        <v>0</v>
      </c>
      <c r="T95" s="5">
        <v>0</v>
      </c>
    </row>
    <row r="96" spans="1:20" x14ac:dyDescent="0.3">
      <c r="A96" s="1" t="s">
        <v>201</v>
      </c>
      <c r="B96" s="6" t="s">
        <v>750</v>
      </c>
      <c r="C96" s="1" t="s">
        <v>68</v>
      </c>
      <c r="D96" s="1" t="s">
        <v>154</v>
      </c>
      <c r="E96" s="1" t="s">
        <v>155</v>
      </c>
      <c r="F96" s="1" t="s">
        <v>156</v>
      </c>
      <c r="G96" s="1" t="s">
        <v>155</v>
      </c>
      <c r="H96" s="1" t="s">
        <v>156</v>
      </c>
      <c r="I96" s="1" t="s">
        <v>59</v>
      </c>
      <c r="J96" s="5">
        <v>300000</v>
      </c>
      <c r="K96" s="5">
        <v>0</v>
      </c>
      <c r="L96" s="5">
        <v>300000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300000</v>
      </c>
      <c r="S96" s="5">
        <v>0</v>
      </c>
      <c r="T96" s="5">
        <v>0</v>
      </c>
    </row>
    <row r="97" spans="1:20" x14ac:dyDescent="0.3">
      <c r="A97" s="1" t="s">
        <v>202</v>
      </c>
      <c r="B97" s="6" t="s">
        <v>802</v>
      </c>
      <c r="C97" s="1" t="s">
        <v>68</v>
      </c>
      <c r="D97" s="1" t="s">
        <v>154</v>
      </c>
      <c r="E97" s="1" t="s">
        <v>155</v>
      </c>
      <c r="F97" s="1" t="s">
        <v>156</v>
      </c>
      <c r="G97" s="1" t="s">
        <v>155</v>
      </c>
      <c r="H97" s="1" t="s">
        <v>156</v>
      </c>
      <c r="I97" s="1" t="s">
        <v>203</v>
      </c>
      <c r="J97" s="5">
        <v>8732945.1600000001</v>
      </c>
      <c r="K97" s="5">
        <v>0</v>
      </c>
      <c r="L97" s="5">
        <v>8732945.1600000001</v>
      </c>
      <c r="M97" s="5">
        <v>8732945.1600000001</v>
      </c>
      <c r="N97" s="5">
        <v>17465890.32</v>
      </c>
      <c r="O97" s="5">
        <v>0</v>
      </c>
      <c r="P97" s="5">
        <v>0</v>
      </c>
      <c r="Q97" s="5">
        <v>0</v>
      </c>
      <c r="R97" s="5">
        <v>8732945.1600000001</v>
      </c>
      <c r="S97" s="5">
        <v>0</v>
      </c>
      <c r="T97" s="5">
        <v>0</v>
      </c>
    </row>
    <row r="98" spans="1:20" x14ac:dyDescent="0.3">
      <c r="A98" s="1" t="s">
        <v>204</v>
      </c>
      <c r="B98" s="6" t="s">
        <v>803</v>
      </c>
      <c r="C98" s="1" t="s">
        <v>68</v>
      </c>
      <c r="D98" s="1" t="s">
        <v>154</v>
      </c>
      <c r="E98" s="1" t="s">
        <v>155</v>
      </c>
      <c r="F98" s="1" t="s">
        <v>156</v>
      </c>
      <c r="G98" s="1" t="s">
        <v>155</v>
      </c>
      <c r="H98" s="1" t="s">
        <v>156</v>
      </c>
      <c r="I98" s="1" t="s">
        <v>205</v>
      </c>
      <c r="J98" s="5">
        <v>350000</v>
      </c>
      <c r="K98" s="5">
        <v>0</v>
      </c>
      <c r="L98" s="5">
        <v>350000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350000</v>
      </c>
      <c r="S98" s="5">
        <v>0</v>
      </c>
      <c r="T98" s="5">
        <v>0</v>
      </c>
    </row>
    <row r="99" spans="1:20" x14ac:dyDescent="0.3">
      <c r="A99" s="1" t="s">
        <v>206</v>
      </c>
      <c r="B99" s="6" t="s">
        <v>770</v>
      </c>
      <c r="C99" s="1" t="s">
        <v>68</v>
      </c>
      <c r="D99" s="1" t="s">
        <v>154</v>
      </c>
      <c r="E99" s="1" t="s">
        <v>155</v>
      </c>
      <c r="F99" s="1" t="s">
        <v>156</v>
      </c>
      <c r="G99" s="1" t="s">
        <v>155</v>
      </c>
      <c r="H99" s="1" t="s">
        <v>156</v>
      </c>
      <c r="I99" s="1" t="s">
        <v>207</v>
      </c>
      <c r="J99" s="5">
        <v>8250000</v>
      </c>
      <c r="K99" s="5">
        <v>0</v>
      </c>
      <c r="L99" s="5">
        <v>8250000</v>
      </c>
      <c r="M99" s="5">
        <v>0</v>
      </c>
      <c r="N99" s="5">
        <v>131654.81</v>
      </c>
      <c r="O99" s="5">
        <v>0</v>
      </c>
      <c r="P99" s="5">
        <v>0</v>
      </c>
      <c r="Q99" s="5">
        <v>0</v>
      </c>
      <c r="R99" s="5">
        <v>8250000</v>
      </c>
      <c r="S99" s="5">
        <v>0</v>
      </c>
      <c r="T99" s="5">
        <v>0</v>
      </c>
    </row>
    <row r="100" spans="1:20" x14ac:dyDescent="0.3">
      <c r="A100" s="1" t="s">
        <v>208</v>
      </c>
      <c r="B100" s="6" t="s">
        <v>804</v>
      </c>
      <c r="C100" s="1" t="s">
        <v>68</v>
      </c>
      <c r="D100" s="1" t="s">
        <v>154</v>
      </c>
      <c r="E100" s="1" t="s">
        <v>155</v>
      </c>
      <c r="F100" s="1" t="s">
        <v>156</v>
      </c>
      <c r="G100" s="1" t="s">
        <v>155</v>
      </c>
      <c r="H100" s="1" t="s">
        <v>156</v>
      </c>
      <c r="I100" s="1" t="s">
        <v>209</v>
      </c>
      <c r="J100" s="5">
        <v>40000</v>
      </c>
      <c r="K100" s="5">
        <v>0</v>
      </c>
      <c r="L100" s="5">
        <v>40000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40000</v>
      </c>
      <c r="S100" s="5">
        <v>0</v>
      </c>
      <c r="T100" s="5">
        <v>0</v>
      </c>
    </row>
    <row r="101" spans="1:20" x14ac:dyDescent="0.3">
      <c r="A101" s="1" t="s">
        <v>210</v>
      </c>
      <c r="B101" s="6" t="s">
        <v>805</v>
      </c>
      <c r="C101" s="1" t="s">
        <v>68</v>
      </c>
      <c r="D101" s="1" t="s">
        <v>154</v>
      </c>
      <c r="E101" s="1" t="s">
        <v>155</v>
      </c>
      <c r="F101" s="1" t="s">
        <v>156</v>
      </c>
      <c r="G101" s="1" t="s">
        <v>155</v>
      </c>
      <c r="H101" s="1" t="s">
        <v>156</v>
      </c>
      <c r="I101" s="1" t="s">
        <v>211</v>
      </c>
      <c r="J101" s="5">
        <v>20000000</v>
      </c>
      <c r="K101" s="5">
        <v>2000000</v>
      </c>
      <c r="L101" s="5">
        <v>22000000</v>
      </c>
      <c r="M101" s="5">
        <v>30896.6</v>
      </c>
      <c r="N101" s="5">
        <v>121137.84</v>
      </c>
      <c r="O101" s="5">
        <v>0</v>
      </c>
      <c r="P101" s="5">
        <v>0</v>
      </c>
      <c r="Q101" s="5">
        <v>0</v>
      </c>
      <c r="R101" s="5">
        <v>22000000</v>
      </c>
      <c r="S101" s="5">
        <v>0</v>
      </c>
      <c r="T101" s="5">
        <v>0</v>
      </c>
    </row>
    <row r="102" spans="1:20" x14ac:dyDescent="0.3">
      <c r="A102" s="1" t="s">
        <v>212</v>
      </c>
      <c r="B102" s="6" t="s">
        <v>771</v>
      </c>
      <c r="C102" s="1" t="s">
        <v>68</v>
      </c>
      <c r="D102" s="1" t="s">
        <v>154</v>
      </c>
      <c r="E102" s="1" t="s">
        <v>155</v>
      </c>
      <c r="F102" s="1" t="s">
        <v>156</v>
      </c>
      <c r="G102" s="1" t="s">
        <v>155</v>
      </c>
      <c r="H102" s="1" t="s">
        <v>156</v>
      </c>
      <c r="I102" s="1" t="s">
        <v>213</v>
      </c>
      <c r="J102" s="5">
        <v>20000000</v>
      </c>
      <c r="K102" s="5">
        <v>2000000</v>
      </c>
      <c r="L102" s="5">
        <v>22000000</v>
      </c>
      <c r="M102" s="5">
        <v>337208.86</v>
      </c>
      <c r="N102" s="5">
        <v>0</v>
      </c>
      <c r="O102" s="5">
        <v>0</v>
      </c>
      <c r="P102" s="5">
        <v>0</v>
      </c>
      <c r="Q102" s="5">
        <v>0</v>
      </c>
      <c r="R102" s="5">
        <v>22000000</v>
      </c>
      <c r="S102" s="5">
        <v>0</v>
      </c>
      <c r="T102" s="5">
        <v>0</v>
      </c>
    </row>
    <row r="103" spans="1:20" x14ac:dyDescent="0.3">
      <c r="A103" s="1" t="s">
        <v>216</v>
      </c>
      <c r="B103" s="6" t="s">
        <v>806</v>
      </c>
      <c r="C103" s="1" t="s">
        <v>68</v>
      </c>
      <c r="D103" s="1" t="s">
        <v>154</v>
      </c>
      <c r="E103" s="1" t="s">
        <v>155</v>
      </c>
      <c r="F103" s="1" t="s">
        <v>156</v>
      </c>
      <c r="G103" s="1" t="s">
        <v>155</v>
      </c>
      <c r="H103" s="1" t="s">
        <v>156</v>
      </c>
      <c r="I103" s="1" t="s">
        <v>217</v>
      </c>
      <c r="J103" s="5">
        <v>1000000</v>
      </c>
      <c r="K103" s="5">
        <v>0</v>
      </c>
      <c r="L103" s="5">
        <v>1000000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1000000</v>
      </c>
      <c r="S103" s="5">
        <v>0</v>
      </c>
      <c r="T103" s="5">
        <v>0</v>
      </c>
    </row>
    <row r="104" spans="1:20" x14ac:dyDescent="0.3">
      <c r="A104" s="1" t="s">
        <v>218</v>
      </c>
      <c r="B104" s="6" t="s">
        <v>807</v>
      </c>
      <c r="C104" s="1" t="s">
        <v>68</v>
      </c>
      <c r="D104" s="1" t="s">
        <v>154</v>
      </c>
      <c r="E104" s="1" t="s">
        <v>155</v>
      </c>
      <c r="F104" s="1" t="s">
        <v>156</v>
      </c>
      <c r="G104" s="1" t="s">
        <v>155</v>
      </c>
      <c r="H104" s="1" t="s">
        <v>156</v>
      </c>
      <c r="I104" s="1" t="s">
        <v>219</v>
      </c>
      <c r="J104" s="5">
        <v>500000</v>
      </c>
      <c r="K104" s="5">
        <v>0</v>
      </c>
      <c r="L104" s="5">
        <v>500000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500000</v>
      </c>
      <c r="S104" s="5">
        <v>0</v>
      </c>
      <c r="T104" s="5">
        <v>0</v>
      </c>
    </row>
    <row r="105" spans="1:20" x14ac:dyDescent="0.3">
      <c r="A105" s="1" t="s">
        <v>220</v>
      </c>
      <c r="B105" s="6" t="s">
        <v>808</v>
      </c>
      <c r="C105" s="1" t="s">
        <v>68</v>
      </c>
      <c r="D105" s="1" t="s">
        <v>154</v>
      </c>
      <c r="E105" s="1" t="s">
        <v>155</v>
      </c>
      <c r="F105" s="1" t="s">
        <v>156</v>
      </c>
      <c r="G105" s="1" t="s">
        <v>155</v>
      </c>
      <c r="H105" s="1" t="s">
        <v>156</v>
      </c>
      <c r="I105" s="1" t="s">
        <v>119</v>
      </c>
      <c r="J105" s="5">
        <v>25000</v>
      </c>
      <c r="K105" s="5">
        <v>0</v>
      </c>
      <c r="L105" s="5">
        <v>25000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25000</v>
      </c>
      <c r="S105" s="5">
        <v>0</v>
      </c>
      <c r="T105" s="5">
        <v>0</v>
      </c>
    </row>
    <row r="106" spans="1:20" x14ac:dyDescent="0.3">
      <c r="A106" s="1" t="s">
        <v>221</v>
      </c>
      <c r="B106" s="6" t="s">
        <v>809</v>
      </c>
      <c r="C106" s="1" t="s">
        <v>68</v>
      </c>
      <c r="D106" s="1" t="s">
        <v>154</v>
      </c>
      <c r="E106" s="1" t="s">
        <v>155</v>
      </c>
      <c r="F106" s="1" t="s">
        <v>156</v>
      </c>
      <c r="G106" s="1" t="s">
        <v>155</v>
      </c>
      <c r="H106" s="1" t="s">
        <v>156</v>
      </c>
      <c r="I106" s="1" t="s">
        <v>222</v>
      </c>
      <c r="J106" s="5">
        <v>40000000</v>
      </c>
      <c r="K106" s="5">
        <v>-8121178.75</v>
      </c>
      <c r="L106" s="5">
        <v>31878821.25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31878821.25</v>
      </c>
      <c r="S106" s="5">
        <v>0</v>
      </c>
      <c r="T106" s="5">
        <v>0</v>
      </c>
    </row>
    <row r="107" spans="1:20" x14ac:dyDescent="0.3">
      <c r="A107" s="1" t="s">
        <v>223</v>
      </c>
      <c r="B107" s="6" t="s">
        <v>809</v>
      </c>
      <c r="C107" s="1" t="s">
        <v>68</v>
      </c>
      <c r="D107" s="1" t="s">
        <v>154</v>
      </c>
      <c r="E107" s="1" t="s">
        <v>155</v>
      </c>
      <c r="F107" s="1" t="s">
        <v>156</v>
      </c>
      <c r="G107" s="1" t="s">
        <v>155</v>
      </c>
      <c r="H107" s="1" t="s">
        <v>156</v>
      </c>
      <c r="I107" s="1" t="s">
        <v>224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x14ac:dyDescent="0.3">
      <c r="A108" s="1" t="s">
        <v>225</v>
      </c>
      <c r="B108" s="6" t="s">
        <v>810</v>
      </c>
      <c r="C108" s="1" t="s">
        <v>68</v>
      </c>
      <c r="D108" s="1" t="s">
        <v>154</v>
      </c>
      <c r="E108" s="1" t="s">
        <v>155</v>
      </c>
      <c r="F108" s="1" t="s">
        <v>156</v>
      </c>
      <c r="G108" s="1" t="s">
        <v>155</v>
      </c>
      <c r="H108" s="1" t="s">
        <v>156</v>
      </c>
      <c r="I108" s="1" t="s">
        <v>226</v>
      </c>
      <c r="J108" s="5">
        <v>0</v>
      </c>
      <c r="K108" s="5">
        <v>828438.75</v>
      </c>
      <c r="L108" s="5">
        <v>828438.75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828438.75</v>
      </c>
      <c r="S108" s="5">
        <v>0</v>
      </c>
      <c r="T108" s="5">
        <v>0</v>
      </c>
    </row>
    <row r="109" spans="1:20" x14ac:dyDescent="0.3">
      <c r="A109" s="1" t="s">
        <v>227</v>
      </c>
      <c r="B109" s="6" t="s">
        <v>777</v>
      </c>
      <c r="C109" s="1" t="s">
        <v>68</v>
      </c>
      <c r="D109" s="1" t="s">
        <v>154</v>
      </c>
      <c r="E109" s="1" t="s">
        <v>155</v>
      </c>
      <c r="F109" s="1" t="s">
        <v>156</v>
      </c>
      <c r="G109" s="1" t="s">
        <v>155</v>
      </c>
      <c r="H109" s="1" t="s">
        <v>156</v>
      </c>
      <c r="I109" s="1" t="s">
        <v>123</v>
      </c>
      <c r="J109" s="5">
        <v>5000</v>
      </c>
      <c r="K109" s="5">
        <v>292740</v>
      </c>
      <c r="L109" s="5">
        <v>297740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297740</v>
      </c>
      <c r="S109" s="5">
        <v>0</v>
      </c>
      <c r="T109" s="5">
        <v>0</v>
      </c>
    </row>
    <row r="110" spans="1:20" x14ac:dyDescent="0.3">
      <c r="A110" s="1" t="s">
        <v>228</v>
      </c>
      <c r="B110" s="6" t="s">
        <v>811</v>
      </c>
      <c r="C110" s="1" t="s">
        <v>68</v>
      </c>
      <c r="D110" s="1" t="s">
        <v>154</v>
      </c>
      <c r="E110" s="1" t="s">
        <v>155</v>
      </c>
      <c r="F110" s="1" t="s">
        <v>156</v>
      </c>
      <c r="G110" s="1" t="s">
        <v>155</v>
      </c>
      <c r="H110" s="1" t="s">
        <v>156</v>
      </c>
      <c r="I110" s="1" t="s">
        <v>229</v>
      </c>
      <c r="J110" s="5">
        <v>0</v>
      </c>
      <c r="K110" s="5">
        <v>1700000</v>
      </c>
      <c r="L110" s="5">
        <v>1700000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1700000</v>
      </c>
      <c r="S110" s="5">
        <v>0</v>
      </c>
      <c r="T110" s="5">
        <v>0</v>
      </c>
    </row>
    <row r="111" spans="1:20" x14ac:dyDescent="0.3">
      <c r="A111" s="1" t="s">
        <v>230</v>
      </c>
      <c r="B111" s="6" t="s">
        <v>811</v>
      </c>
      <c r="C111" s="1" t="s">
        <v>68</v>
      </c>
      <c r="D111" s="1" t="s">
        <v>154</v>
      </c>
      <c r="E111" s="1" t="s">
        <v>155</v>
      </c>
      <c r="F111" s="1" t="s">
        <v>156</v>
      </c>
      <c r="G111" s="1" t="s">
        <v>155</v>
      </c>
      <c r="H111" s="1" t="s">
        <v>156</v>
      </c>
      <c r="I111" s="1" t="s">
        <v>231</v>
      </c>
      <c r="J111" s="5">
        <v>0</v>
      </c>
      <c r="K111" s="5">
        <v>30000000</v>
      </c>
      <c r="L111" s="5">
        <v>30000000</v>
      </c>
      <c r="M111" s="5">
        <v>29977846.09</v>
      </c>
      <c r="N111" s="5">
        <v>0</v>
      </c>
      <c r="O111" s="5">
        <v>0</v>
      </c>
      <c r="P111" s="5">
        <v>0</v>
      </c>
      <c r="Q111" s="5">
        <v>0</v>
      </c>
      <c r="R111" s="5">
        <v>30000000</v>
      </c>
      <c r="S111" s="5">
        <v>0</v>
      </c>
      <c r="T111" s="5">
        <v>0</v>
      </c>
    </row>
    <row r="112" spans="1:20" x14ac:dyDescent="0.3">
      <c r="A112" s="1" t="s">
        <v>232</v>
      </c>
      <c r="B112" s="6" t="s">
        <v>812</v>
      </c>
      <c r="C112" s="1" t="s">
        <v>68</v>
      </c>
      <c r="D112" s="1" t="s">
        <v>154</v>
      </c>
      <c r="E112" s="1" t="s">
        <v>155</v>
      </c>
      <c r="F112" s="1" t="s">
        <v>156</v>
      </c>
      <c r="G112" s="1" t="s">
        <v>155</v>
      </c>
      <c r="H112" s="1" t="s">
        <v>156</v>
      </c>
      <c r="I112" s="1" t="s">
        <v>233</v>
      </c>
      <c r="J112" s="5">
        <v>250000</v>
      </c>
      <c r="K112" s="5">
        <v>3500000</v>
      </c>
      <c r="L112" s="5">
        <v>3750000</v>
      </c>
      <c r="M112" s="5">
        <v>534275.43999999994</v>
      </c>
      <c r="N112" s="5">
        <v>0</v>
      </c>
      <c r="O112" s="5">
        <v>0</v>
      </c>
      <c r="P112" s="5">
        <v>0</v>
      </c>
      <c r="Q112" s="5">
        <v>0</v>
      </c>
      <c r="R112" s="5">
        <v>3750000</v>
      </c>
      <c r="S112" s="5">
        <v>0</v>
      </c>
      <c r="T112" s="5">
        <v>0</v>
      </c>
    </row>
    <row r="113" spans="1:20" x14ac:dyDescent="0.3">
      <c r="A113" s="1" t="s">
        <v>234</v>
      </c>
      <c r="B113" s="6" t="s">
        <v>813</v>
      </c>
      <c r="C113" s="1" t="s">
        <v>68</v>
      </c>
      <c r="D113" s="1" t="s">
        <v>154</v>
      </c>
      <c r="E113" s="1" t="s">
        <v>155</v>
      </c>
      <c r="F113" s="1" t="s">
        <v>156</v>
      </c>
      <c r="G113" s="1" t="s">
        <v>155</v>
      </c>
      <c r="H113" s="1" t="s">
        <v>156</v>
      </c>
      <c r="I113" s="1" t="s">
        <v>235</v>
      </c>
      <c r="J113" s="5">
        <v>5000000</v>
      </c>
      <c r="K113" s="5">
        <v>0</v>
      </c>
      <c r="L113" s="5">
        <v>5000000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5000000</v>
      </c>
      <c r="S113" s="5">
        <v>0</v>
      </c>
      <c r="T113" s="5">
        <v>0</v>
      </c>
    </row>
    <row r="114" spans="1:20" x14ac:dyDescent="0.3">
      <c r="A114" s="1" t="s">
        <v>238</v>
      </c>
      <c r="B114" s="6" t="s">
        <v>814</v>
      </c>
      <c r="C114" s="1" t="s">
        <v>68</v>
      </c>
      <c r="D114" s="1" t="s">
        <v>154</v>
      </c>
      <c r="E114" s="1" t="s">
        <v>236</v>
      </c>
      <c r="F114" s="1" t="s">
        <v>237</v>
      </c>
      <c r="G114" s="1" t="s">
        <v>236</v>
      </c>
      <c r="H114" s="1" t="s">
        <v>237</v>
      </c>
      <c r="I114" s="1" t="s">
        <v>239</v>
      </c>
      <c r="J114" s="5">
        <v>14346960</v>
      </c>
      <c r="K114" s="5">
        <v>0</v>
      </c>
      <c r="L114" s="5">
        <v>14346960</v>
      </c>
      <c r="M114" s="5">
        <v>0</v>
      </c>
      <c r="N114" s="5">
        <v>0</v>
      </c>
      <c r="O114" s="5">
        <v>5977891.5</v>
      </c>
      <c r="P114" s="5">
        <v>5977891.5</v>
      </c>
      <c r="Q114" s="5">
        <v>5977891.5</v>
      </c>
      <c r="R114" s="5">
        <v>8369068.5</v>
      </c>
      <c r="S114" s="5">
        <v>5977891.5</v>
      </c>
      <c r="T114" s="5">
        <v>0</v>
      </c>
    </row>
    <row r="115" spans="1:20" x14ac:dyDescent="0.3">
      <c r="A115" s="1" t="s">
        <v>240</v>
      </c>
      <c r="B115" s="6" t="s">
        <v>815</v>
      </c>
      <c r="C115" s="1" t="s">
        <v>68</v>
      </c>
      <c r="D115" s="1" t="s">
        <v>154</v>
      </c>
      <c r="E115" s="1" t="s">
        <v>236</v>
      </c>
      <c r="F115" s="1" t="s">
        <v>237</v>
      </c>
      <c r="G115" s="1" t="s">
        <v>236</v>
      </c>
      <c r="H115" s="1" t="s">
        <v>237</v>
      </c>
      <c r="I115" s="1" t="s">
        <v>241</v>
      </c>
      <c r="J115" s="5">
        <v>705161521.26999998</v>
      </c>
      <c r="K115" s="5">
        <v>12236535.789999999</v>
      </c>
      <c r="L115" s="5">
        <v>717398057.05999994</v>
      </c>
      <c r="M115" s="5">
        <v>0</v>
      </c>
      <c r="N115" s="5">
        <v>0</v>
      </c>
      <c r="O115" s="5">
        <v>285588377.04000002</v>
      </c>
      <c r="P115" s="5">
        <v>285588377.04000002</v>
      </c>
      <c r="Q115" s="5">
        <v>285588377.04000002</v>
      </c>
      <c r="R115" s="5">
        <v>431809680.01999998</v>
      </c>
      <c r="S115" s="5">
        <v>285588377.04000002</v>
      </c>
      <c r="T115" s="5">
        <v>0</v>
      </c>
    </row>
    <row r="116" spans="1:20" x14ac:dyDescent="0.3">
      <c r="A116" s="1" t="s">
        <v>242</v>
      </c>
      <c r="B116" s="6" t="s">
        <v>815</v>
      </c>
      <c r="C116" s="1" t="s">
        <v>68</v>
      </c>
      <c r="D116" s="1" t="s">
        <v>154</v>
      </c>
      <c r="E116" s="1" t="s">
        <v>236</v>
      </c>
      <c r="F116" s="1" t="s">
        <v>237</v>
      </c>
      <c r="G116" s="1" t="s">
        <v>236</v>
      </c>
      <c r="H116" s="1" t="s">
        <v>237</v>
      </c>
      <c r="I116" s="1" t="s">
        <v>243</v>
      </c>
      <c r="J116" s="5">
        <v>212353767.59999999</v>
      </c>
      <c r="K116" s="5">
        <v>-5083887.5999999996</v>
      </c>
      <c r="L116" s="5">
        <v>207269880</v>
      </c>
      <c r="M116" s="5">
        <v>0</v>
      </c>
      <c r="N116" s="5">
        <v>0</v>
      </c>
      <c r="O116" s="5">
        <v>77633130.400000006</v>
      </c>
      <c r="P116" s="5">
        <v>77633130.400000006</v>
      </c>
      <c r="Q116" s="5">
        <v>77633130.400000006</v>
      </c>
      <c r="R116" s="5">
        <v>129636749.59999999</v>
      </c>
      <c r="S116" s="5">
        <v>77633130.400000006</v>
      </c>
      <c r="T116" s="5">
        <v>0</v>
      </c>
    </row>
    <row r="117" spans="1:20" x14ac:dyDescent="0.3">
      <c r="A117" s="1" t="s">
        <v>244</v>
      </c>
      <c r="B117" s="6" t="s">
        <v>816</v>
      </c>
      <c r="C117" s="1" t="s">
        <v>68</v>
      </c>
      <c r="D117" s="1" t="s">
        <v>154</v>
      </c>
      <c r="E117" s="1" t="s">
        <v>236</v>
      </c>
      <c r="F117" s="1" t="s">
        <v>237</v>
      </c>
      <c r="G117" s="1" t="s">
        <v>236</v>
      </c>
      <c r="H117" s="1" t="s">
        <v>237</v>
      </c>
      <c r="I117" s="1" t="s">
        <v>245</v>
      </c>
      <c r="J117" s="5">
        <v>10000000</v>
      </c>
      <c r="K117" s="5">
        <v>0</v>
      </c>
      <c r="L117" s="5">
        <v>10000000</v>
      </c>
      <c r="M117" s="5">
        <v>0</v>
      </c>
      <c r="N117" s="5">
        <v>0</v>
      </c>
      <c r="O117" s="5">
        <v>1574926.62</v>
      </c>
      <c r="P117" s="5">
        <v>1574926.62</v>
      </c>
      <c r="Q117" s="5">
        <v>1574926.62</v>
      </c>
      <c r="R117" s="5">
        <v>8425073.3800000008</v>
      </c>
      <c r="S117" s="5">
        <v>1574926.62</v>
      </c>
      <c r="T117" s="5">
        <v>0</v>
      </c>
    </row>
    <row r="118" spans="1:20" x14ac:dyDescent="0.3">
      <c r="A118" s="1" t="s">
        <v>246</v>
      </c>
      <c r="B118" s="6" t="s">
        <v>817</v>
      </c>
      <c r="C118" s="1" t="s">
        <v>68</v>
      </c>
      <c r="D118" s="1" t="s">
        <v>154</v>
      </c>
      <c r="E118" s="1" t="s">
        <v>236</v>
      </c>
      <c r="F118" s="1" t="s">
        <v>237</v>
      </c>
      <c r="G118" s="1" t="s">
        <v>236</v>
      </c>
      <c r="H118" s="1" t="s">
        <v>237</v>
      </c>
      <c r="I118" s="1" t="s">
        <v>247</v>
      </c>
      <c r="J118" s="5">
        <v>76813145.879999995</v>
      </c>
      <c r="K118" s="5">
        <v>20798755</v>
      </c>
      <c r="L118" s="5">
        <v>97611900.879999995</v>
      </c>
      <c r="M118" s="5">
        <v>0</v>
      </c>
      <c r="N118" s="5">
        <v>0</v>
      </c>
      <c r="O118" s="5">
        <v>35340599.18</v>
      </c>
      <c r="P118" s="5">
        <v>35340599.18</v>
      </c>
      <c r="Q118" s="5">
        <v>35340599.18</v>
      </c>
      <c r="R118" s="5">
        <v>62271301.700000003</v>
      </c>
      <c r="S118" s="5">
        <v>35340599.18</v>
      </c>
      <c r="T118" s="5">
        <v>0</v>
      </c>
    </row>
    <row r="119" spans="1:20" x14ac:dyDescent="0.3">
      <c r="A119" s="1" t="s">
        <v>248</v>
      </c>
      <c r="B119" s="6" t="s">
        <v>818</v>
      </c>
      <c r="C119" s="1" t="s">
        <v>68</v>
      </c>
      <c r="D119" s="1" t="s">
        <v>154</v>
      </c>
      <c r="E119" s="1" t="s">
        <v>236</v>
      </c>
      <c r="F119" s="1" t="s">
        <v>237</v>
      </c>
      <c r="G119" s="1" t="s">
        <v>236</v>
      </c>
      <c r="H119" s="1" t="s">
        <v>237</v>
      </c>
      <c r="I119" s="1" t="s">
        <v>249</v>
      </c>
      <c r="J119" s="5">
        <v>26400</v>
      </c>
      <c r="K119" s="5">
        <v>0</v>
      </c>
      <c r="L119" s="5">
        <v>26400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26400</v>
      </c>
      <c r="S119" s="5">
        <v>0</v>
      </c>
      <c r="T119" s="5">
        <v>0</v>
      </c>
    </row>
    <row r="120" spans="1:20" x14ac:dyDescent="0.3">
      <c r="A120" s="1" t="s">
        <v>250</v>
      </c>
      <c r="B120" s="6" t="s">
        <v>819</v>
      </c>
      <c r="C120" s="1" t="s">
        <v>68</v>
      </c>
      <c r="D120" s="1" t="s">
        <v>154</v>
      </c>
      <c r="E120" s="1" t="s">
        <v>236</v>
      </c>
      <c r="F120" s="1" t="s">
        <v>237</v>
      </c>
      <c r="G120" s="1" t="s">
        <v>236</v>
      </c>
      <c r="H120" s="1" t="s">
        <v>237</v>
      </c>
      <c r="I120" s="1" t="s">
        <v>251</v>
      </c>
      <c r="J120" s="5">
        <v>9993173.3499999996</v>
      </c>
      <c r="K120" s="5">
        <v>169951.89</v>
      </c>
      <c r="L120" s="5">
        <v>10163125.24</v>
      </c>
      <c r="M120" s="5">
        <v>0</v>
      </c>
      <c r="N120" s="5">
        <v>0</v>
      </c>
      <c r="O120" s="5">
        <v>9197098.0700000003</v>
      </c>
      <c r="P120" s="5">
        <v>9197098.0700000003</v>
      </c>
      <c r="Q120" s="5">
        <v>9197098.0700000003</v>
      </c>
      <c r="R120" s="5">
        <v>966027.17</v>
      </c>
      <c r="S120" s="5">
        <v>9197098.0700000003</v>
      </c>
      <c r="T120" s="5">
        <v>0</v>
      </c>
    </row>
    <row r="121" spans="1:20" x14ac:dyDescent="0.3">
      <c r="A121" s="1" t="s">
        <v>252</v>
      </c>
      <c r="B121" s="6" t="s">
        <v>819</v>
      </c>
      <c r="C121" s="1" t="s">
        <v>68</v>
      </c>
      <c r="D121" s="1" t="s">
        <v>154</v>
      </c>
      <c r="E121" s="1" t="s">
        <v>236</v>
      </c>
      <c r="F121" s="1" t="s">
        <v>237</v>
      </c>
      <c r="G121" s="1" t="s">
        <v>236</v>
      </c>
      <c r="H121" s="1" t="s">
        <v>237</v>
      </c>
      <c r="I121" s="1" t="s">
        <v>253</v>
      </c>
      <c r="J121" s="5">
        <v>1066849.25</v>
      </c>
      <c r="K121" s="5">
        <v>101308.86</v>
      </c>
      <c r="L121" s="5">
        <v>1168158.1100000001</v>
      </c>
      <c r="M121" s="5">
        <v>0</v>
      </c>
      <c r="N121" s="5">
        <v>0</v>
      </c>
      <c r="O121" s="5">
        <v>964085.09</v>
      </c>
      <c r="P121" s="5">
        <v>964085.09</v>
      </c>
      <c r="Q121" s="5">
        <v>964085.09</v>
      </c>
      <c r="R121" s="5">
        <v>204073.02</v>
      </c>
      <c r="S121" s="5">
        <v>964085.09</v>
      </c>
      <c r="T121" s="5">
        <v>0</v>
      </c>
    </row>
    <row r="122" spans="1:20" x14ac:dyDescent="0.3">
      <c r="A122" s="1" t="s">
        <v>254</v>
      </c>
      <c r="B122" s="6" t="s">
        <v>819</v>
      </c>
      <c r="C122" s="1" t="s">
        <v>68</v>
      </c>
      <c r="D122" s="1" t="s">
        <v>154</v>
      </c>
      <c r="E122" s="1" t="s">
        <v>236</v>
      </c>
      <c r="F122" s="1" t="s">
        <v>237</v>
      </c>
      <c r="G122" s="1" t="s">
        <v>236</v>
      </c>
      <c r="H122" s="1" t="s">
        <v>237</v>
      </c>
      <c r="I122" s="1" t="s">
        <v>255</v>
      </c>
      <c r="J122" s="5">
        <v>2949357.88</v>
      </c>
      <c r="K122" s="5">
        <v>-70609.55</v>
      </c>
      <c r="L122" s="5">
        <v>2878748.33</v>
      </c>
      <c r="M122" s="5">
        <v>0</v>
      </c>
      <c r="N122" s="5">
        <v>0</v>
      </c>
      <c r="O122" s="5">
        <v>2455948.4500000002</v>
      </c>
      <c r="P122" s="5">
        <v>2455948.4500000002</v>
      </c>
      <c r="Q122" s="5">
        <v>2455948.4500000002</v>
      </c>
      <c r="R122" s="5">
        <v>422799.88</v>
      </c>
      <c r="S122" s="5">
        <v>2455948.4500000002</v>
      </c>
      <c r="T122" s="5">
        <v>0</v>
      </c>
    </row>
    <row r="123" spans="1:20" x14ac:dyDescent="0.3">
      <c r="A123" s="1" t="s">
        <v>256</v>
      </c>
      <c r="B123" s="6" t="s">
        <v>820</v>
      </c>
      <c r="C123" s="1" t="s">
        <v>68</v>
      </c>
      <c r="D123" s="1" t="s">
        <v>154</v>
      </c>
      <c r="E123" s="1" t="s">
        <v>236</v>
      </c>
      <c r="F123" s="1" t="s">
        <v>237</v>
      </c>
      <c r="G123" s="1" t="s">
        <v>236</v>
      </c>
      <c r="H123" s="1" t="s">
        <v>237</v>
      </c>
      <c r="I123" s="1" t="s">
        <v>251</v>
      </c>
      <c r="J123" s="5">
        <v>99931733.510000005</v>
      </c>
      <c r="K123" s="5">
        <v>1699518.86</v>
      </c>
      <c r="L123" s="5">
        <v>101631252.37</v>
      </c>
      <c r="M123" s="5">
        <v>0</v>
      </c>
      <c r="N123" s="5">
        <v>0</v>
      </c>
      <c r="O123" s="5">
        <v>57015.5</v>
      </c>
      <c r="P123" s="5">
        <v>57015.5</v>
      </c>
      <c r="Q123" s="5">
        <v>57015.5</v>
      </c>
      <c r="R123" s="5">
        <v>101574236.87</v>
      </c>
      <c r="S123" s="5">
        <v>57015.5</v>
      </c>
      <c r="T123" s="5">
        <v>0</v>
      </c>
    </row>
    <row r="124" spans="1:20" x14ac:dyDescent="0.3">
      <c r="A124" s="1" t="s">
        <v>257</v>
      </c>
      <c r="B124" s="6" t="s">
        <v>820</v>
      </c>
      <c r="C124" s="1" t="s">
        <v>68</v>
      </c>
      <c r="D124" s="1" t="s">
        <v>154</v>
      </c>
      <c r="E124" s="1" t="s">
        <v>236</v>
      </c>
      <c r="F124" s="1" t="s">
        <v>237</v>
      </c>
      <c r="G124" s="1" t="s">
        <v>236</v>
      </c>
      <c r="H124" s="1" t="s">
        <v>237</v>
      </c>
      <c r="I124" s="1" t="s">
        <v>258</v>
      </c>
      <c r="J124" s="5">
        <v>8130775.4900000002</v>
      </c>
      <c r="K124" s="5">
        <v>-8130775.4800000004</v>
      </c>
      <c r="L124" s="5">
        <v>0.01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0.01</v>
      </c>
      <c r="S124" s="5">
        <v>0</v>
      </c>
      <c r="T124" s="5">
        <v>0</v>
      </c>
    </row>
    <row r="125" spans="1:20" x14ac:dyDescent="0.3">
      <c r="A125" s="1" t="s">
        <v>259</v>
      </c>
      <c r="B125" s="6" t="s">
        <v>820</v>
      </c>
      <c r="C125" s="1" t="s">
        <v>68</v>
      </c>
      <c r="D125" s="1" t="s">
        <v>154</v>
      </c>
      <c r="E125" s="1" t="s">
        <v>236</v>
      </c>
      <c r="F125" s="1" t="s">
        <v>237</v>
      </c>
      <c r="G125" s="1" t="s">
        <v>236</v>
      </c>
      <c r="H125" s="1" t="s">
        <v>237</v>
      </c>
      <c r="I125" s="1" t="s">
        <v>253</v>
      </c>
      <c r="J125" s="5">
        <v>2537717</v>
      </c>
      <c r="K125" s="5">
        <v>9143864.1400000006</v>
      </c>
      <c r="L125" s="5">
        <v>11681581.140000001</v>
      </c>
      <c r="M125" s="5">
        <v>0</v>
      </c>
      <c r="N125" s="5">
        <v>0</v>
      </c>
      <c r="O125" s="5">
        <v>56808.49</v>
      </c>
      <c r="P125" s="5">
        <v>56808.49</v>
      </c>
      <c r="Q125" s="5">
        <v>56808.49</v>
      </c>
      <c r="R125" s="5">
        <v>11624772.65</v>
      </c>
      <c r="S125" s="5">
        <v>56808.49</v>
      </c>
      <c r="T125" s="5">
        <v>0</v>
      </c>
    </row>
    <row r="126" spans="1:20" x14ac:dyDescent="0.3">
      <c r="A126" s="1" t="s">
        <v>260</v>
      </c>
      <c r="B126" s="6" t="s">
        <v>820</v>
      </c>
      <c r="C126" s="1" t="s">
        <v>68</v>
      </c>
      <c r="D126" s="1" t="s">
        <v>154</v>
      </c>
      <c r="E126" s="1" t="s">
        <v>236</v>
      </c>
      <c r="F126" s="1" t="s">
        <v>237</v>
      </c>
      <c r="G126" s="1" t="s">
        <v>236</v>
      </c>
      <c r="H126" s="1" t="s">
        <v>237</v>
      </c>
      <c r="I126" s="1" t="s">
        <v>255</v>
      </c>
      <c r="J126" s="5">
        <v>29493578.829999998</v>
      </c>
      <c r="K126" s="5">
        <v>-706095.5</v>
      </c>
      <c r="L126" s="5">
        <v>28787483.329999998</v>
      </c>
      <c r="M126" s="5">
        <v>0</v>
      </c>
      <c r="N126" s="5">
        <v>0</v>
      </c>
      <c r="O126" s="5">
        <v>40413.730000000003</v>
      </c>
      <c r="P126" s="5">
        <v>40413.730000000003</v>
      </c>
      <c r="Q126" s="5">
        <v>40413.730000000003</v>
      </c>
      <c r="R126" s="5">
        <v>28747069.600000001</v>
      </c>
      <c r="S126" s="5">
        <v>40413.730000000003</v>
      </c>
      <c r="T126" s="5">
        <v>0</v>
      </c>
    </row>
    <row r="127" spans="1:20" x14ac:dyDescent="0.3">
      <c r="A127" s="1" t="s">
        <v>261</v>
      </c>
      <c r="B127" s="6" t="s">
        <v>821</v>
      </c>
      <c r="C127" s="1" t="s">
        <v>68</v>
      </c>
      <c r="D127" s="1" t="s">
        <v>154</v>
      </c>
      <c r="E127" s="1" t="s">
        <v>236</v>
      </c>
      <c r="F127" s="1" t="s">
        <v>237</v>
      </c>
      <c r="G127" s="1" t="s">
        <v>236</v>
      </c>
      <c r="H127" s="1" t="s">
        <v>237</v>
      </c>
      <c r="I127" s="1" t="s">
        <v>262</v>
      </c>
      <c r="J127" s="5">
        <v>730000</v>
      </c>
      <c r="K127" s="5">
        <v>0</v>
      </c>
      <c r="L127" s="5">
        <v>730000</v>
      </c>
      <c r="M127" s="5">
        <v>0</v>
      </c>
      <c r="N127" s="5">
        <v>0</v>
      </c>
      <c r="O127" s="5">
        <v>289094.73</v>
      </c>
      <c r="P127" s="5">
        <v>289094.73</v>
      </c>
      <c r="Q127" s="5">
        <v>289094.73</v>
      </c>
      <c r="R127" s="5">
        <v>440905.27</v>
      </c>
      <c r="S127" s="5">
        <v>289094.73</v>
      </c>
      <c r="T127" s="5">
        <v>0</v>
      </c>
    </row>
    <row r="128" spans="1:20" x14ac:dyDescent="0.3">
      <c r="A128" s="1" t="s">
        <v>263</v>
      </c>
      <c r="B128" s="6" t="s">
        <v>822</v>
      </c>
      <c r="C128" s="1" t="s">
        <v>68</v>
      </c>
      <c r="D128" s="1" t="s">
        <v>154</v>
      </c>
      <c r="E128" s="1" t="s">
        <v>236</v>
      </c>
      <c r="F128" s="1" t="s">
        <v>237</v>
      </c>
      <c r="G128" s="1" t="s">
        <v>236</v>
      </c>
      <c r="H128" s="1" t="s">
        <v>237</v>
      </c>
      <c r="I128" s="1" t="s">
        <v>264</v>
      </c>
      <c r="J128" s="5">
        <v>1500000</v>
      </c>
      <c r="K128" s="5">
        <v>0</v>
      </c>
      <c r="L128" s="5">
        <v>1500000</v>
      </c>
      <c r="M128" s="5">
        <v>0</v>
      </c>
      <c r="N128" s="5">
        <v>0</v>
      </c>
      <c r="O128" s="5">
        <v>130387.4</v>
      </c>
      <c r="P128" s="5">
        <v>130387.4</v>
      </c>
      <c r="Q128" s="5">
        <v>130387.4</v>
      </c>
      <c r="R128" s="5">
        <v>1369612.6</v>
      </c>
      <c r="S128" s="5">
        <v>130387.4</v>
      </c>
      <c r="T128" s="5">
        <v>0</v>
      </c>
    </row>
    <row r="129" spans="1:20" x14ac:dyDescent="0.3">
      <c r="A129" s="1" t="s">
        <v>265</v>
      </c>
      <c r="B129" s="6" t="s">
        <v>823</v>
      </c>
      <c r="C129" s="1" t="s">
        <v>68</v>
      </c>
      <c r="D129" s="1" t="s">
        <v>154</v>
      </c>
      <c r="E129" s="1" t="s">
        <v>236</v>
      </c>
      <c r="F129" s="1" t="s">
        <v>237</v>
      </c>
      <c r="G129" s="1" t="s">
        <v>236</v>
      </c>
      <c r="H129" s="1" t="s">
        <v>237</v>
      </c>
      <c r="I129" s="1" t="s">
        <v>266</v>
      </c>
      <c r="J129" s="5">
        <v>43170508.880000003</v>
      </c>
      <c r="K129" s="5">
        <v>734192.14</v>
      </c>
      <c r="L129" s="5">
        <v>43904701.020000003</v>
      </c>
      <c r="M129" s="5">
        <v>0</v>
      </c>
      <c r="N129" s="5">
        <v>0</v>
      </c>
      <c r="O129" s="5">
        <v>4245469</v>
      </c>
      <c r="P129" s="5">
        <v>8488462.6699999999</v>
      </c>
      <c r="Q129" s="5">
        <v>8488462.6699999999</v>
      </c>
      <c r="R129" s="5">
        <v>39659232.020000003</v>
      </c>
      <c r="S129" s="5">
        <v>8488462.6699999999</v>
      </c>
      <c r="T129" s="5">
        <v>0</v>
      </c>
    </row>
    <row r="130" spans="1:20" x14ac:dyDescent="0.3">
      <c r="A130" s="1" t="s">
        <v>267</v>
      </c>
      <c r="B130" s="6" t="s">
        <v>823</v>
      </c>
      <c r="C130" s="1" t="s">
        <v>68</v>
      </c>
      <c r="D130" s="1" t="s">
        <v>154</v>
      </c>
      <c r="E130" s="1" t="s">
        <v>236</v>
      </c>
      <c r="F130" s="1" t="s">
        <v>237</v>
      </c>
      <c r="G130" s="1" t="s">
        <v>236</v>
      </c>
      <c r="H130" s="1" t="s">
        <v>237</v>
      </c>
      <c r="I130" s="1" t="s">
        <v>268</v>
      </c>
      <c r="J130" s="5">
        <v>4608788.75</v>
      </c>
      <c r="K130" s="5">
        <v>347454.84</v>
      </c>
      <c r="L130" s="5">
        <v>4956243.59</v>
      </c>
      <c r="M130" s="5">
        <v>0</v>
      </c>
      <c r="N130" s="5">
        <v>0</v>
      </c>
      <c r="O130" s="5">
        <v>391708.06</v>
      </c>
      <c r="P130" s="5">
        <v>897563.68</v>
      </c>
      <c r="Q130" s="5">
        <v>897563.68</v>
      </c>
      <c r="R130" s="5">
        <v>4564535.53</v>
      </c>
      <c r="S130" s="5">
        <v>897563.68</v>
      </c>
      <c r="T130" s="5">
        <v>0</v>
      </c>
    </row>
    <row r="131" spans="1:20" x14ac:dyDescent="0.3">
      <c r="A131" s="1" t="s">
        <v>269</v>
      </c>
      <c r="B131" s="6" t="s">
        <v>823</v>
      </c>
      <c r="C131" s="1" t="s">
        <v>68</v>
      </c>
      <c r="D131" s="1" t="s">
        <v>154</v>
      </c>
      <c r="E131" s="1" t="s">
        <v>236</v>
      </c>
      <c r="F131" s="1" t="s">
        <v>237</v>
      </c>
      <c r="G131" s="1" t="s">
        <v>236</v>
      </c>
      <c r="H131" s="1" t="s">
        <v>237</v>
      </c>
      <c r="I131" s="1" t="s">
        <v>270</v>
      </c>
      <c r="J131" s="5">
        <v>12741226.060000001</v>
      </c>
      <c r="K131" s="5">
        <v>-305033.26</v>
      </c>
      <c r="L131" s="5">
        <v>12436192.800000001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12436192.800000001</v>
      </c>
      <c r="S131" s="5">
        <v>0</v>
      </c>
      <c r="T131" s="5">
        <v>0</v>
      </c>
    </row>
    <row r="132" spans="1:20" x14ac:dyDescent="0.3">
      <c r="A132" s="1" t="s">
        <v>271</v>
      </c>
      <c r="B132" s="6" t="s">
        <v>824</v>
      </c>
      <c r="C132" s="1" t="s">
        <v>68</v>
      </c>
      <c r="D132" s="1" t="s">
        <v>154</v>
      </c>
      <c r="E132" s="1" t="s">
        <v>236</v>
      </c>
      <c r="F132" s="1" t="s">
        <v>237</v>
      </c>
      <c r="G132" s="1" t="s">
        <v>236</v>
      </c>
      <c r="H132" s="1" t="s">
        <v>237</v>
      </c>
      <c r="I132" s="1" t="s">
        <v>272</v>
      </c>
      <c r="J132" s="5">
        <v>21585254.440000001</v>
      </c>
      <c r="K132" s="5">
        <v>367096.07</v>
      </c>
      <c r="L132" s="5">
        <v>21952350.510000002</v>
      </c>
      <c r="M132" s="5">
        <v>0</v>
      </c>
      <c r="N132" s="5">
        <v>0</v>
      </c>
      <c r="O132" s="5">
        <v>8751219.0500000007</v>
      </c>
      <c r="P132" s="5">
        <v>8751219.0500000007</v>
      </c>
      <c r="Q132" s="5">
        <v>8751219.0500000007</v>
      </c>
      <c r="R132" s="5">
        <v>13201131.460000001</v>
      </c>
      <c r="S132" s="5">
        <v>8751219.0500000007</v>
      </c>
      <c r="T132" s="5">
        <v>0</v>
      </c>
    </row>
    <row r="133" spans="1:20" x14ac:dyDescent="0.3">
      <c r="A133" s="1" t="s">
        <v>273</v>
      </c>
      <c r="B133" s="6" t="s">
        <v>824</v>
      </c>
      <c r="C133" s="1" t="s">
        <v>68</v>
      </c>
      <c r="D133" s="1" t="s">
        <v>154</v>
      </c>
      <c r="E133" s="1" t="s">
        <v>236</v>
      </c>
      <c r="F133" s="1" t="s">
        <v>237</v>
      </c>
      <c r="G133" s="1" t="s">
        <v>236</v>
      </c>
      <c r="H133" s="1" t="s">
        <v>237</v>
      </c>
      <c r="I133" s="1" t="s">
        <v>274</v>
      </c>
      <c r="J133" s="5">
        <v>2304394.38</v>
      </c>
      <c r="K133" s="5">
        <v>173727.42</v>
      </c>
      <c r="L133" s="5">
        <v>2478121.7999999998</v>
      </c>
      <c r="M133" s="5">
        <v>0</v>
      </c>
      <c r="N133" s="5">
        <v>0</v>
      </c>
      <c r="O133" s="5">
        <v>1060579.31</v>
      </c>
      <c r="P133" s="5">
        <v>1060579.31</v>
      </c>
      <c r="Q133" s="5">
        <v>1060579.31</v>
      </c>
      <c r="R133" s="5">
        <v>1417542.49</v>
      </c>
      <c r="S133" s="5">
        <v>1060579.31</v>
      </c>
      <c r="T133" s="5">
        <v>0</v>
      </c>
    </row>
    <row r="134" spans="1:20" x14ac:dyDescent="0.3">
      <c r="A134" s="1" t="s">
        <v>275</v>
      </c>
      <c r="B134" s="6" t="s">
        <v>824</v>
      </c>
      <c r="C134" s="1" t="s">
        <v>68</v>
      </c>
      <c r="D134" s="1" t="s">
        <v>154</v>
      </c>
      <c r="E134" s="1" t="s">
        <v>236</v>
      </c>
      <c r="F134" s="1" t="s">
        <v>237</v>
      </c>
      <c r="G134" s="1" t="s">
        <v>236</v>
      </c>
      <c r="H134" s="1" t="s">
        <v>237</v>
      </c>
      <c r="I134" s="1" t="s">
        <v>276</v>
      </c>
      <c r="J134" s="5">
        <v>6370613.0199999996</v>
      </c>
      <c r="K134" s="5">
        <v>-598689.11</v>
      </c>
      <c r="L134" s="5">
        <v>5771923.9100000001</v>
      </c>
      <c r="M134" s="5">
        <v>0</v>
      </c>
      <c r="N134" s="5">
        <v>0</v>
      </c>
      <c r="O134" s="5">
        <v>2338599.75</v>
      </c>
      <c r="P134" s="5">
        <v>2338599.75</v>
      </c>
      <c r="Q134" s="5">
        <v>2338599.75</v>
      </c>
      <c r="R134" s="5">
        <v>3433324.16</v>
      </c>
      <c r="S134" s="5">
        <v>2338599.75</v>
      </c>
      <c r="T134" s="5">
        <v>0</v>
      </c>
    </row>
    <row r="135" spans="1:20" x14ac:dyDescent="0.3">
      <c r="A135" s="1" t="s">
        <v>277</v>
      </c>
      <c r="B135" s="6" t="s">
        <v>825</v>
      </c>
      <c r="C135" s="1" t="s">
        <v>68</v>
      </c>
      <c r="D135" s="1" t="s">
        <v>154</v>
      </c>
      <c r="E135" s="1" t="s">
        <v>236</v>
      </c>
      <c r="F135" s="1" t="s">
        <v>237</v>
      </c>
      <c r="G135" s="1" t="s">
        <v>236</v>
      </c>
      <c r="H135" s="1" t="s">
        <v>237</v>
      </c>
      <c r="I135" s="1" t="s">
        <v>278</v>
      </c>
      <c r="J135" s="5">
        <v>14390169.630000001</v>
      </c>
      <c r="K135" s="5">
        <v>244730.71</v>
      </c>
      <c r="L135" s="5">
        <v>14634900.34</v>
      </c>
      <c r="M135" s="5">
        <v>0</v>
      </c>
      <c r="N135" s="5">
        <v>0</v>
      </c>
      <c r="O135" s="5">
        <v>5834449.7300000004</v>
      </c>
      <c r="P135" s="5">
        <v>5834449.7300000004</v>
      </c>
      <c r="Q135" s="5">
        <v>5834449.7300000004</v>
      </c>
      <c r="R135" s="5">
        <v>8800450.6099999994</v>
      </c>
      <c r="S135" s="5">
        <v>5834449.7300000004</v>
      </c>
      <c r="T135" s="5">
        <v>0</v>
      </c>
    </row>
    <row r="136" spans="1:20" x14ac:dyDescent="0.3">
      <c r="A136" s="1" t="s">
        <v>279</v>
      </c>
      <c r="B136" s="6" t="s">
        <v>825</v>
      </c>
      <c r="C136" s="1" t="s">
        <v>68</v>
      </c>
      <c r="D136" s="1" t="s">
        <v>154</v>
      </c>
      <c r="E136" s="1" t="s">
        <v>236</v>
      </c>
      <c r="F136" s="1" t="s">
        <v>237</v>
      </c>
      <c r="G136" s="1" t="s">
        <v>236</v>
      </c>
      <c r="H136" s="1" t="s">
        <v>237</v>
      </c>
      <c r="I136" s="1" t="s">
        <v>280</v>
      </c>
      <c r="J136" s="5">
        <v>1536262.92</v>
      </c>
      <c r="K136" s="5">
        <v>115818.28</v>
      </c>
      <c r="L136" s="5">
        <v>1652081.2</v>
      </c>
      <c r="M136" s="5">
        <v>0</v>
      </c>
      <c r="N136" s="5">
        <v>0</v>
      </c>
      <c r="O136" s="5">
        <v>707052.71</v>
      </c>
      <c r="P136" s="5">
        <v>707052.71</v>
      </c>
      <c r="Q136" s="5">
        <v>707052.71</v>
      </c>
      <c r="R136" s="5">
        <v>945028.49</v>
      </c>
      <c r="S136" s="5">
        <v>707052.71</v>
      </c>
      <c r="T136" s="5">
        <v>0</v>
      </c>
    </row>
    <row r="137" spans="1:20" x14ac:dyDescent="0.3">
      <c r="A137" s="1" t="s">
        <v>281</v>
      </c>
      <c r="B137" s="6" t="s">
        <v>825</v>
      </c>
      <c r="C137" s="1" t="s">
        <v>68</v>
      </c>
      <c r="D137" s="1" t="s">
        <v>154</v>
      </c>
      <c r="E137" s="1" t="s">
        <v>236</v>
      </c>
      <c r="F137" s="1" t="s">
        <v>237</v>
      </c>
      <c r="G137" s="1" t="s">
        <v>236</v>
      </c>
      <c r="H137" s="1" t="s">
        <v>237</v>
      </c>
      <c r="I137" s="1" t="s">
        <v>282</v>
      </c>
      <c r="J137" s="5">
        <v>4247075.3499999996</v>
      </c>
      <c r="K137" s="5">
        <v>-386732.39</v>
      </c>
      <c r="L137" s="5">
        <v>3860342.96</v>
      </c>
      <c r="M137" s="5">
        <v>0</v>
      </c>
      <c r="N137" s="5">
        <v>0</v>
      </c>
      <c r="O137" s="5">
        <v>1559098.48</v>
      </c>
      <c r="P137" s="5">
        <v>1559098.48</v>
      </c>
      <c r="Q137" s="5">
        <v>1559098.48</v>
      </c>
      <c r="R137" s="5">
        <v>2301244.48</v>
      </c>
      <c r="S137" s="5">
        <v>1559098.48</v>
      </c>
      <c r="T137" s="5">
        <v>0</v>
      </c>
    </row>
    <row r="138" spans="1:20" x14ac:dyDescent="0.3">
      <c r="A138" s="1" t="s">
        <v>283</v>
      </c>
      <c r="B138" s="6" t="s">
        <v>826</v>
      </c>
      <c r="C138" s="1" t="s">
        <v>68</v>
      </c>
      <c r="D138" s="1" t="s">
        <v>154</v>
      </c>
      <c r="E138" s="1" t="s">
        <v>236</v>
      </c>
      <c r="F138" s="1" t="s">
        <v>237</v>
      </c>
      <c r="G138" s="1" t="s">
        <v>236</v>
      </c>
      <c r="H138" s="1" t="s">
        <v>237</v>
      </c>
      <c r="I138" s="1" t="s">
        <v>278</v>
      </c>
      <c r="J138" s="5">
        <v>125913984.22</v>
      </c>
      <c r="K138" s="5">
        <v>2141393.77</v>
      </c>
      <c r="L138" s="5">
        <v>128055377.98999999</v>
      </c>
      <c r="M138" s="5">
        <v>0</v>
      </c>
      <c r="N138" s="5">
        <v>0</v>
      </c>
      <c r="O138" s="5">
        <v>51048812.259999998</v>
      </c>
      <c r="P138" s="5">
        <v>51048812.259999998</v>
      </c>
      <c r="Q138" s="5">
        <v>51048812.259999998</v>
      </c>
      <c r="R138" s="5">
        <v>77006565.730000004</v>
      </c>
      <c r="S138" s="5">
        <v>51048812.259999998</v>
      </c>
      <c r="T138" s="5">
        <v>0</v>
      </c>
    </row>
    <row r="139" spans="1:20" x14ac:dyDescent="0.3">
      <c r="A139" s="1" t="s">
        <v>284</v>
      </c>
      <c r="B139" s="6" t="s">
        <v>826</v>
      </c>
      <c r="C139" s="1" t="s">
        <v>68</v>
      </c>
      <c r="D139" s="1" t="s">
        <v>154</v>
      </c>
      <c r="E139" s="1" t="s">
        <v>236</v>
      </c>
      <c r="F139" s="1" t="s">
        <v>237</v>
      </c>
      <c r="G139" s="1" t="s">
        <v>236</v>
      </c>
      <c r="H139" s="1" t="s">
        <v>237</v>
      </c>
      <c r="I139" s="1" t="s">
        <v>280</v>
      </c>
      <c r="J139" s="5">
        <v>13442300.529999999</v>
      </c>
      <c r="K139" s="5">
        <v>1013409.95</v>
      </c>
      <c r="L139" s="5">
        <v>14455710.48</v>
      </c>
      <c r="M139" s="5">
        <v>0</v>
      </c>
      <c r="N139" s="5">
        <v>0</v>
      </c>
      <c r="O139" s="5">
        <v>6186759.54</v>
      </c>
      <c r="P139" s="5">
        <v>6186759.54</v>
      </c>
      <c r="Q139" s="5">
        <v>6186759.54</v>
      </c>
      <c r="R139" s="5">
        <v>8268950.9400000004</v>
      </c>
      <c r="S139" s="5">
        <v>6186759.54</v>
      </c>
      <c r="T139" s="5">
        <v>0</v>
      </c>
    </row>
    <row r="140" spans="1:20" x14ac:dyDescent="0.3">
      <c r="A140" s="1" t="s">
        <v>285</v>
      </c>
      <c r="B140" s="6" t="s">
        <v>826</v>
      </c>
      <c r="C140" s="1" t="s">
        <v>68</v>
      </c>
      <c r="D140" s="1" t="s">
        <v>154</v>
      </c>
      <c r="E140" s="1" t="s">
        <v>236</v>
      </c>
      <c r="F140" s="1" t="s">
        <v>237</v>
      </c>
      <c r="G140" s="1" t="s">
        <v>236</v>
      </c>
      <c r="H140" s="1" t="s">
        <v>237</v>
      </c>
      <c r="I140" s="1" t="s">
        <v>282</v>
      </c>
      <c r="J140" s="5">
        <v>37161909.329999998</v>
      </c>
      <c r="K140" s="5">
        <v>-3492353.13</v>
      </c>
      <c r="L140" s="5">
        <v>33669556.200000003</v>
      </c>
      <c r="M140" s="5">
        <v>0</v>
      </c>
      <c r="N140" s="5">
        <v>0</v>
      </c>
      <c r="O140" s="5">
        <v>13641948.869999999</v>
      </c>
      <c r="P140" s="5">
        <v>13641948.869999999</v>
      </c>
      <c r="Q140" s="5">
        <v>13641948.869999999</v>
      </c>
      <c r="R140" s="5">
        <v>20027607.329999998</v>
      </c>
      <c r="S140" s="5">
        <v>13641948.869999999</v>
      </c>
      <c r="T140" s="5">
        <v>0</v>
      </c>
    </row>
    <row r="141" spans="1:20" x14ac:dyDescent="0.3">
      <c r="A141" s="1" t="s">
        <v>286</v>
      </c>
      <c r="B141" s="6" t="s">
        <v>827</v>
      </c>
      <c r="C141" s="1" t="s">
        <v>68</v>
      </c>
      <c r="D141" s="1" t="s">
        <v>154</v>
      </c>
      <c r="E141" s="1" t="s">
        <v>236</v>
      </c>
      <c r="F141" s="1" t="s">
        <v>237</v>
      </c>
      <c r="G141" s="1" t="s">
        <v>236</v>
      </c>
      <c r="H141" s="1" t="s">
        <v>237</v>
      </c>
      <c r="I141" s="1" t="s">
        <v>287</v>
      </c>
      <c r="J141" s="5">
        <v>15000000</v>
      </c>
      <c r="K141" s="5">
        <v>0</v>
      </c>
      <c r="L141" s="5">
        <v>15000000</v>
      </c>
      <c r="M141" s="5">
        <v>0</v>
      </c>
      <c r="N141" s="5">
        <v>13512339.82</v>
      </c>
      <c r="O141" s="5">
        <v>0</v>
      </c>
      <c r="P141" s="5">
        <v>0</v>
      </c>
      <c r="Q141" s="5">
        <v>0</v>
      </c>
      <c r="R141" s="5">
        <v>15000000</v>
      </c>
      <c r="S141" s="5">
        <v>0</v>
      </c>
      <c r="T141" s="5">
        <v>0</v>
      </c>
    </row>
    <row r="142" spans="1:20" x14ac:dyDescent="0.3">
      <c r="A142" s="1" t="s">
        <v>288</v>
      </c>
      <c r="B142" s="6" t="s">
        <v>827</v>
      </c>
      <c r="C142" s="1" t="s">
        <v>68</v>
      </c>
      <c r="D142" s="1" t="s">
        <v>154</v>
      </c>
      <c r="E142" s="1" t="s">
        <v>236</v>
      </c>
      <c r="F142" s="1" t="s">
        <v>237</v>
      </c>
      <c r="G142" s="1" t="s">
        <v>236</v>
      </c>
      <c r="H142" s="1" t="s">
        <v>237</v>
      </c>
      <c r="I142" s="1" t="s">
        <v>287</v>
      </c>
      <c r="J142" s="5">
        <v>9500000</v>
      </c>
      <c r="K142" s="5">
        <v>0</v>
      </c>
      <c r="L142" s="5">
        <v>9500000</v>
      </c>
      <c r="M142" s="5">
        <v>0</v>
      </c>
      <c r="N142" s="5">
        <v>8306768.4900000002</v>
      </c>
      <c r="O142" s="5">
        <v>0</v>
      </c>
      <c r="P142" s="5">
        <v>0</v>
      </c>
      <c r="Q142" s="5">
        <v>0</v>
      </c>
      <c r="R142" s="5">
        <v>9500000</v>
      </c>
      <c r="S142" s="5">
        <v>0</v>
      </c>
      <c r="T142" s="5">
        <v>0</v>
      </c>
    </row>
    <row r="143" spans="1:20" x14ac:dyDescent="0.3">
      <c r="A143" s="1" t="s">
        <v>289</v>
      </c>
      <c r="B143" s="6" t="s">
        <v>828</v>
      </c>
      <c r="C143" s="1" t="s">
        <v>68</v>
      </c>
      <c r="D143" s="1" t="s">
        <v>154</v>
      </c>
      <c r="E143" s="1" t="s">
        <v>236</v>
      </c>
      <c r="F143" s="1" t="s">
        <v>237</v>
      </c>
      <c r="G143" s="1" t="s">
        <v>236</v>
      </c>
      <c r="H143" s="1" t="s">
        <v>237</v>
      </c>
      <c r="I143" s="1" t="s">
        <v>290</v>
      </c>
      <c r="J143" s="5">
        <v>1000000</v>
      </c>
      <c r="K143" s="5">
        <v>0</v>
      </c>
      <c r="L143" s="5">
        <v>1000000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1000000</v>
      </c>
      <c r="S143" s="5">
        <v>0</v>
      </c>
      <c r="T143" s="5">
        <v>0</v>
      </c>
    </row>
    <row r="144" spans="1:20" x14ac:dyDescent="0.3">
      <c r="A144" s="1" t="s">
        <v>291</v>
      </c>
      <c r="B144" s="6" t="s">
        <v>829</v>
      </c>
      <c r="C144" s="1" t="s">
        <v>68</v>
      </c>
      <c r="D144" s="1" t="s">
        <v>154</v>
      </c>
      <c r="E144" s="1" t="s">
        <v>236</v>
      </c>
      <c r="F144" s="1" t="s">
        <v>237</v>
      </c>
      <c r="G144" s="1" t="s">
        <v>236</v>
      </c>
      <c r="H144" s="1" t="s">
        <v>237</v>
      </c>
      <c r="I144" s="1" t="s">
        <v>292</v>
      </c>
      <c r="J144" s="5">
        <v>3554427.79</v>
      </c>
      <c r="K144" s="5">
        <v>-748429.12</v>
      </c>
      <c r="L144" s="5">
        <v>2805998.67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2805998.67</v>
      </c>
      <c r="S144" s="5">
        <v>0</v>
      </c>
      <c r="T144" s="5">
        <v>0</v>
      </c>
    </row>
    <row r="145" spans="1:20" x14ac:dyDescent="0.3">
      <c r="A145" s="1" t="s">
        <v>293</v>
      </c>
      <c r="B145" s="6" t="s">
        <v>829</v>
      </c>
      <c r="C145" s="1" t="s">
        <v>68</v>
      </c>
      <c r="D145" s="1" t="s">
        <v>154</v>
      </c>
      <c r="E145" s="1" t="s">
        <v>236</v>
      </c>
      <c r="F145" s="1" t="s">
        <v>237</v>
      </c>
      <c r="G145" s="1" t="s">
        <v>236</v>
      </c>
      <c r="H145" s="1" t="s">
        <v>237</v>
      </c>
      <c r="I145" s="1" t="s">
        <v>294</v>
      </c>
      <c r="J145" s="5">
        <v>0</v>
      </c>
      <c r="K145" s="5">
        <v>724564.47999999998</v>
      </c>
      <c r="L145" s="5">
        <v>724564.47999999998</v>
      </c>
      <c r="M145" s="5">
        <v>0</v>
      </c>
      <c r="N145" s="5">
        <v>0</v>
      </c>
      <c r="O145" s="5">
        <v>2701315.31</v>
      </c>
      <c r="P145" s="5">
        <v>2701315.31</v>
      </c>
      <c r="Q145" s="5">
        <v>2701315.31</v>
      </c>
      <c r="R145" s="5">
        <v>-1976750.83</v>
      </c>
      <c r="S145" s="5">
        <v>2701315.31</v>
      </c>
      <c r="T145" s="5">
        <v>0</v>
      </c>
    </row>
    <row r="146" spans="1:20" x14ac:dyDescent="0.3">
      <c r="A146" s="1" t="s">
        <v>295</v>
      </c>
      <c r="B146" s="6" t="s">
        <v>829</v>
      </c>
      <c r="C146" s="1" t="s">
        <v>68</v>
      </c>
      <c r="D146" s="1" t="s">
        <v>154</v>
      </c>
      <c r="E146" s="1" t="s">
        <v>236</v>
      </c>
      <c r="F146" s="1" t="s">
        <v>237</v>
      </c>
      <c r="G146" s="1" t="s">
        <v>236</v>
      </c>
      <c r="H146" s="1" t="s">
        <v>237</v>
      </c>
      <c r="I146" s="1" t="s">
        <v>296</v>
      </c>
      <c r="J146" s="5">
        <v>96017961.159999996</v>
      </c>
      <c r="K146" s="5">
        <v>-657211.64</v>
      </c>
      <c r="L146" s="5">
        <v>95360749.519999996</v>
      </c>
      <c r="M146" s="5">
        <v>0</v>
      </c>
      <c r="N146" s="5">
        <v>0</v>
      </c>
      <c r="O146" s="5">
        <v>6830097.5499999998</v>
      </c>
      <c r="P146" s="5">
        <v>6830097.5499999998</v>
      </c>
      <c r="Q146" s="5">
        <v>6830097.5499999998</v>
      </c>
      <c r="R146" s="5">
        <v>88530651.969999999</v>
      </c>
      <c r="S146" s="5">
        <v>6830097.5499999998</v>
      </c>
      <c r="T146" s="5">
        <v>0</v>
      </c>
    </row>
    <row r="147" spans="1:20" x14ac:dyDescent="0.3">
      <c r="A147" s="1" t="s">
        <v>297</v>
      </c>
      <c r="B147" s="6" t="s">
        <v>829</v>
      </c>
      <c r="C147" s="1" t="s">
        <v>68</v>
      </c>
      <c r="D147" s="1" t="s">
        <v>154</v>
      </c>
      <c r="E147" s="1" t="s">
        <v>236</v>
      </c>
      <c r="F147" s="1" t="s">
        <v>237</v>
      </c>
      <c r="G147" s="1" t="s">
        <v>236</v>
      </c>
      <c r="H147" s="1" t="s">
        <v>237</v>
      </c>
      <c r="I147" s="1" t="s">
        <v>298</v>
      </c>
      <c r="J147" s="5">
        <v>0</v>
      </c>
      <c r="K147" s="5">
        <v>7473563.8399999999</v>
      </c>
      <c r="L147" s="5">
        <v>7473563.8399999999</v>
      </c>
      <c r="M147" s="5">
        <v>0</v>
      </c>
      <c r="N147" s="5">
        <v>0</v>
      </c>
      <c r="O147" s="5">
        <v>9319559.6500000004</v>
      </c>
      <c r="P147" s="5">
        <v>9319559.6500000004</v>
      </c>
      <c r="Q147" s="5">
        <v>9319559.6500000004</v>
      </c>
      <c r="R147" s="5">
        <v>-1845995.81</v>
      </c>
      <c r="S147" s="5">
        <v>9319559.6500000004</v>
      </c>
      <c r="T147" s="5">
        <v>0</v>
      </c>
    </row>
    <row r="148" spans="1:20" x14ac:dyDescent="0.3">
      <c r="A148" s="1" t="s">
        <v>299</v>
      </c>
      <c r="B148" s="6" t="s">
        <v>829</v>
      </c>
      <c r="C148" s="1" t="s">
        <v>68</v>
      </c>
      <c r="D148" s="1" t="s">
        <v>154</v>
      </c>
      <c r="E148" s="1" t="s">
        <v>236</v>
      </c>
      <c r="F148" s="1" t="s">
        <v>237</v>
      </c>
      <c r="G148" s="1" t="s">
        <v>236</v>
      </c>
      <c r="H148" s="1" t="s">
        <v>237</v>
      </c>
      <c r="I148" s="1" t="s">
        <v>300</v>
      </c>
      <c r="J148" s="5">
        <v>26077752.859999999</v>
      </c>
      <c r="K148" s="5">
        <v>-7473563.8399999999</v>
      </c>
      <c r="L148" s="5">
        <v>18604189.02</v>
      </c>
      <c r="M148" s="5">
        <v>0</v>
      </c>
      <c r="N148" s="5">
        <v>0</v>
      </c>
      <c r="O148" s="5">
        <v>492100</v>
      </c>
      <c r="P148" s="5">
        <v>492100</v>
      </c>
      <c r="Q148" s="5">
        <v>492100</v>
      </c>
      <c r="R148" s="5">
        <v>18112089.02</v>
      </c>
      <c r="S148" s="5">
        <v>492100</v>
      </c>
      <c r="T148" s="5">
        <v>0</v>
      </c>
    </row>
    <row r="149" spans="1:20" x14ac:dyDescent="0.3">
      <c r="A149" s="1" t="s">
        <v>301</v>
      </c>
      <c r="B149" s="6" t="s">
        <v>830</v>
      </c>
      <c r="C149" s="1" t="s">
        <v>68</v>
      </c>
      <c r="D149" s="1" t="s">
        <v>154</v>
      </c>
      <c r="E149" s="1" t="s">
        <v>236</v>
      </c>
      <c r="F149" s="1" t="s">
        <v>237</v>
      </c>
      <c r="G149" s="1" t="s">
        <v>236</v>
      </c>
      <c r="H149" s="1" t="s">
        <v>237</v>
      </c>
      <c r="I149" s="1" t="s">
        <v>302</v>
      </c>
      <c r="J149" s="5">
        <v>23638562.140000001</v>
      </c>
      <c r="K149" s="5">
        <v>-23638562.140000001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x14ac:dyDescent="0.3">
      <c r="A150" s="1" t="s">
        <v>303</v>
      </c>
      <c r="B150" s="6" t="s">
        <v>830</v>
      </c>
      <c r="C150" s="1" t="s">
        <v>68</v>
      </c>
      <c r="D150" s="1" t="s">
        <v>154</v>
      </c>
      <c r="E150" s="1" t="s">
        <v>236</v>
      </c>
      <c r="F150" s="1" t="s">
        <v>237</v>
      </c>
      <c r="G150" s="1" t="s">
        <v>236</v>
      </c>
      <c r="H150" s="1" t="s">
        <v>237</v>
      </c>
      <c r="I150" s="1" t="s">
        <v>304</v>
      </c>
      <c r="J150" s="5">
        <v>6193943.2800000003</v>
      </c>
      <c r="K150" s="5">
        <v>-6193943.2800000003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</row>
    <row r="151" spans="1:20" x14ac:dyDescent="0.3">
      <c r="A151" s="1" t="s">
        <v>305</v>
      </c>
      <c r="B151" s="6" t="s">
        <v>831</v>
      </c>
      <c r="C151" s="1" t="s">
        <v>68</v>
      </c>
      <c r="D151" s="1" t="s">
        <v>154</v>
      </c>
      <c r="E151" s="1" t="s">
        <v>236</v>
      </c>
      <c r="F151" s="1" t="s">
        <v>237</v>
      </c>
      <c r="G151" s="1" t="s">
        <v>236</v>
      </c>
      <c r="H151" s="1" t="s">
        <v>237</v>
      </c>
      <c r="I151" s="1" t="s">
        <v>306</v>
      </c>
      <c r="J151" s="5">
        <v>0</v>
      </c>
      <c r="K151" s="5">
        <v>23000000</v>
      </c>
      <c r="L151" s="5">
        <v>23000000</v>
      </c>
      <c r="M151" s="5">
        <v>0</v>
      </c>
      <c r="N151" s="5">
        <v>0</v>
      </c>
      <c r="O151" s="5">
        <v>8558463.7599999998</v>
      </c>
      <c r="P151" s="5">
        <v>8558463.7599999998</v>
      </c>
      <c r="Q151" s="5">
        <v>8558463.7599999998</v>
      </c>
      <c r="R151" s="5">
        <v>14441536.24</v>
      </c>
      <c r="S151" s="5">
        <v>8558463.7599999998</v>
      </c>
      <c r="T151" s="5">
        <v>0</v>
      </c>
    </row>
    <row r="152" spans="1:20" x14ac:dyDescent="0.3">
      <c r="A152" s="1" t="s">
        <v>307</v>
      </c>
      <c r="B152" s="6" t="s">
        <v>831</v>
      </c>
      <c r="C152" s="1" t="s">
        <v>68</v>
      </c>
      <c r="D152" s="1" t="s">
        <v>154</v>
      </c>
      <c r="E152" s="1" t="s">
        <v>236</v>
      </c>
      <c r="F152" s="1" t="s">
        <v>237</v>
      </c>
      <c r="G152" s="1" t="s">
        <v>236</v>
      </c>
      <c r="H152" s="1" t="s">
        <v>237</v>
      </c>
      <c r="I152" s="1" t="s">
        <v>308</v>
      </c>
      <c r="J152" s="5">
        <v>0</v>
      </c>
      <c r="K152" s="5">
        <v>2688400</v>
      </c>
      <c r="L152" s="5">
        <v>2688400</v>
      </c>
      <c r="M152" s="5">
        <v>0</v>
      </c>
      <c r="N152" s="5">
        <v>0</v>
      </c>
      <c r="O152" s="5">
        <v>929500</v>
      </c>
      <c r="P152" s="5">
        <v>929500</v>
      </c>
      <c r="Q152" s="5">
        <v>929500</v>
      </c>
      <c r="R152" s="5">
        <v>1758900</v>
      </c>
      <c r="S152" s="5">
        <v>929500</v>
      </c>
      <c r="T152" s="5">
        <v>0</v>
      </c>
    </row>
    <row r="153" spans="1:20" x14ac:dyDescent="0.3">
      <c r="A153" s="1" t="s">
        <v>309</v>
      </c>
      <c r="B153" s="6" t="s">
        <v>767</v>
      </c>
      <c r="C153" s="1" t="s">
        <v>68</v>
      </c>
      <c r="D153" s="1" t="s">
        <v>154</v>
      </c>
      <c r="E153" s="1" t="s">
        <v>236</v>
      </c>
      <c r="F153" s="1" t="s">
        <v>237</v>
      </c>
      <c r="G153" s="1" t="s">
        <v>236</v>
      </c>
      <c r="H153" s="1" t="s">
        <v>237</v>
      </c>
      <c r="I153" s="1" t="s">
        <v>101</v>
      </c>
      <c r="J153" s="5">
        <v>0</v>
      </c>
      <c r="K153" s="5">
        <v>10000000</v>
      </c>
      <c r="L153" s="5">
        <v>10000000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10000000</v>
      </c>
      <c r="S153" s="5">
        <v>0</v>
      </c>
      <c r="T153" s="5">
        <v>0</v>
      </c>
    </row>
    <row r="154" spans="1:20" x14ac:dyDescent="0.3">
      <c r="A154" s="1" t="s">
        <v>310</v>
      </c>
      <c r="B154" s="6" t="s">
        <v>832</v>
      </c>
      <c r="C154" s="1" t="s">
        <v>68</v>
      </c>
      <c r="D154" s="1" t="s">
        <v>154</v>
      </c>
      <c r="E154" s="1" t="s">
        <v>236</v>
      </c>
      <c r="F154" s="1" t="s">
        <v>237</v>
      </c>
      <c r="G154" s="1" t="s">
        <v>236</v>
      </c>
      <c r="H154" s="1" t="s">
        <v>237</v>
      </c>
      <c r="I154" s="1" t="s">
        <v>311</v>
      </c>
      <c r="J154" s="5">
        <v>500000</v>
      </c>
      <c r="K154" s="5">
        <v>0</v>
      </c>
      <c r="L154" s="5">
        <v>500000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500000</v>
      </c>
      <c r="S154" s="5">
        <v>0</v>
      </c>
      <c r="T154" s="5">
        <v>0</v>
      </c>
    </row>
    <row r="155" spans="1:20" x14ac:dyDescent="0.3">
      <c r="A155" s="1" t="s">
        <v>312</v>
      </c>
      <c r="B155" s="6" t="s">
        <v>752</v>
      </c>
      <c r="C155" s="1" t="s">
        <v>68</v>
      </c>
      <c r="D155" s="1" t="s">
        <v>154</v>
      </c>
      <c r="E155" s="1" t="s">
        <v>236</v>
      </c>
      <c r="F155" s="1" t="s">
        <v>237</v>
      </c>
      <c r="G155" s="1" t="s">
        <v>236</v>
      </c>
      <c r="H155" s="1" t="s">
        <v>237</v>
      </c>
      <c r="I155" s="1" t="s">
        <v>66</v>
      </c>
      <c r="J155" s="5">
        <v>20000000</v>
      </c>
      <c r="K155" s="5">
        <v>0</v>
      </c>
      <c r="L155" s="5">
        <v>20000000</v>
      </c>
      <c r="M155" s="5">
        <v>0</v>
      </c>
      <c r="N155" s="5">
        <v>0</v>
      </c>
      <c r="O155" s="5">
        <v>1187662.3999999999</v>
      </c>
      <c r="P155" s="5">
        <v>1274728.55</v>
      </c>
      <c r="Q155" s="5">
        <v>593831.19999999995</v>
      </c>
      <c r="R155" s="5">
        <v>18812337.600000001</v>
      </c>
      <c r="S155" s="5">
        <v>1868559.75</v>
      </c>
      <c r="T155" s="5">
        <v>0</v>
      </c>
    </row>
    <row r="156" spans="1:20" x14ac:dyDescent="0.3">
      <c r="A156" s="1" t="s">
        <v>316</v>
      </c>
      <c r="B156" s="6" t="s">
        <v>745</v>
      </c>
      <c r="C156" s="1" t="s">
        <v>136</v>
      </c>
      <c r="D156" s="1" t="s">
        <v>313</v>
      </c>
      <c r="E156" s="1" t="s">
        <v>314</v>
      </c>
      <c r="F156" s="1" t="s">
        <v>315</v>
      </c>
      <c r="G156" s="1" t="s">
        <v>314</v>
      </c>
      <c r="H156" s="1" t="s">
        <v>315</v>
      </c>
      <c r="I156" s="1" t="s">
        <v>38</v>
      </c>
      <c r="J156" s="5">
        <v>150000</v>
      </c>
      <c r="K156" s="5">
        <v>0</v>
      </c>
      <c r="L156" s="5">
        <v>150000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150000</v>
      </c>
      <c r="S156" s="5">
        <v>0</v>
      </c>
      <c r="T156" s="5">
        <v>0</v>
      </c>
    </row>
    <row r="157" spans="1:20" x14ac:dyDescent="0.3">
      <c r="A157" s="1" t="s">
        <v>317</v>
      </c>
      <c r="B157" s="6" t="s">
        <v>757</v>
      </c>
      <c r="C157" s="1" t="s">
        <v>136</v>
      </c>
      <c r="D157" s="1" t="s">
        <v>313</v>
      </c>
      <c r="E157" s="1" t="s">
        <v>314</v>
      </c>
      <c r="F157" s="1" t="s">
        <v>315</v>
      </c>
      <c r="G157" s="1" t="s">
        <v>314</v>
      </c>
      <c r="H157" s="1" t="s">
        <v>315</v>
      </c>
      <c r="I157" s="1" t="s">
        <v>80</v>
      </c>
      <c r="J157" s="5">
        <v>5000</v>
      </c>
      <c r="K157" s="5">
        <v>0</v>
      </c>
      <c r="L157" s="5">
        <v>5000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5000</v>
      </c>
      <c r="S157" s="5">
        <v>0</v>
      </c>
      <c r="T157" s="5">
        <v>0</v>
      </c>
    </row>
    <row r="158" spans="1:20" x14ac:dyDescent="0.3">
      <c r="A158" s="1" t="s">
        <v>320</v>
      </c>
      <c r="B158" s="6" t="s">
        <v>833</v>
      </c>
      <c r="C158" s="1" t="s">
        <v>136</v>
      </c>
      <c r="D158" s="1" t="s">
        <v>313</v>
      </c>
      <c r="E158" s="1" t="s">
        <v>318</v>
      </c>
      <c r="F158" s="1" t="s">
        <v>319</v>
      </c>
      <c r="G158" s="1" t="s">
        <v>318</v>
      </c>
      <c r="H158" s="1" t="s">
        <v>319</v>
      </c>
      <c r="I158" s="1" t="s">
        <v>321</v>
      </c>
      <c r="J158" s="5">
        <v>3000</v>
      </c>
      <c r="K158" s="5">
        <v>0</v>
      </c>
      <c r="L158" s="5">
        <v>3000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3000</v>
      </c>
      <c r="S158" s="5">
        <v>0</v>
      </c>
      <c r="T158" s="5">
        <v>0</v>
      </c>
    </row>
    <row r="159" spans="1:20" x14ac:dyDescent="0.3">
      <c r="A159" s="1" t="s">
        <v>322</v>
      </c>
      <c r="B159" s="6" t="s">
        <v>806</v>
      </c>
      <c r="C159" s="1" t="s">
        <v>136</v>
      </c>
      <c r="D159" s="1" t="s">
        <v>313</v>
      </c>
      <c r="E159" s="1" t="s">
        <v>318</v>
      </c>
      <c r="F159" s="1" t="s">
        <v>319</v>
      </c>
      <c r="G159" s="1" t="s">
        <v>318</v>
      </c>
      <c r="H159" s="1" t="s">
        <v>319</v>
      </c>
      <c r="I159" s="1" t="s">
        <v>323</v>
      </c>
      <c r="J159" s="5">
        <v>2700000</v>
      </c>
      <c r="K159" s="5">
        <v>0</v>
      </c>
      <c r="L159" s="5">
        <v>2700000</v>
      </c>
      <c r="M159" s="5">
        <v>686807</v>
      </c>
      <c r="N159" s="5">
        <v>0</v>
      </c>
      <c r="O159" s="5">
        <v>0</v>
      </c>
      <c r="P159" s="5">
        <v>0</v>
      </c>
      <c r="Q159" s="5">
        <v>0</v>
      </c>
      <c r="R159" s="5">
        <v>2700000</v>
      </c>
      <c r="S159" s="5">
        <v>0</v>
      </c>
      <c r="T159" s="5">
        <v>0</v>
      </c>
    </row>
    <row r="160" spans="1:20" x14ac:dyDescent="0.3">
      <c r="A160" s="1" t="s">
        <v>324</v>
      </c>
      <c r="B160" s="6" t="s">
        <v>806</v>
      </c>
      <c r="C160" s="1" t="s">
        <v>136</v>
      </c>
      <c r="D160" s="1" t="s">
        <v>313</v>
      </c>
      <c r="E160" s="1" t="s">
        <v>318</v>
      </c>
      <c r="F160" s="1" t="s">
        <v>319</v>
      </c>
      <c r="G160" s="1" t="s">
        <v>318</v>
      </c>
      <c r="H160" s="1" t="s">
        <v>319</v>
      </c>
      <c r="I160" s="1" t="s">
        <v>325</v>
      </c>
      <c r="J160" s="5">
        <v>1500000</v>
      </c>
      <c r="K160" s="5">
        <v>5800000</v>
      </c>
      <c r="L160" s="5">
        <v>7300000</v>
      </c>
      <c r="M160" s="5">
        <v>297669.40999999997</v>
      </c>
      <c r="N160" s="5">
        <v>5800000</v>
      </c>
      <c r="O160" s="5">
        <v>0</v>
      </c>
      <c r="P160" s="5">
        <v>0</v>
      </c>
      <c r="Q160" s="5">
        <v>0</v>
      </c>
      <c r="R160" s="5">
        <v>7300000</v>
      </c>
      <c r="S160" s="5">
        <v>0</v>
      </c>
      <c r="T160" s="5">
        <v>0</v>
      </c>
    </row>
    <row r="161" spans="1:20" x14ac:dyDescent="0.3">
      <c r="A161" s="1" t="s">
        <v>326</v>
      </c>
      <c r="B161" s="6" t="s">
        <v>806</v>
      </c>
      <c r="C161" s="1" t="s">
        <v>136</v>
      </c>
      <c r="D161" s="1" t="s">
        <v>313</v>
      </c>
      <c r="E161" s="1" t="s">
        <v>318</v>
      </c>
      <c r="F161" s="1" t="s">
        <v>319</v>
      </c>
      <c r="G161" s="1" t="s">
        <v>318</v>
      </c>
      <c r="H161" s="1" t="s">
        <v>319</v>
      </c>
      <c r="I161" s="1" t="s">
        <v>327</v>
      </c>
      <c r="J161" s="5">
        <v>1500000</v>
      </c>
      <c r="K161" s="5">
        <v>0</v>
      </c>
      <c r="L161" s="5">
        <v>1500000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1500000</v>
      </c>
      <c r="S161" s="5">
        <v>0</v>
      </c>
      <c r="T161" s="5">
        <v>0</v>
      </c>
    </row>
    <row r="162" spans="1:20" x14ac:dyDescent="0.3">
      <c r="A162" s="1" t="s">
        <v>328</v>
      </c>
      <c r="B162" s="6" t="s">
        <v>810</v>
      </c>
      <c r="C162" s="1" t="s">
        <v>136</v>
      </c>
      <c r="D162" s="1" t="s">
        <v>313</v>
      </c>
      <c r="E162" s="1" t="s">
        <v>318</v>
      </c>
      <c r="F162" s="1" t="s">
        <v>319</v>
      </c>
      <c r="G162" s="1" t="s">
        <v>318</v>
      </c>
      <c r="H162" s="1" t="s">
        <v>319</v>
      </c>
      <c r="I162" s="1" t="s">
        <v>329</v>
      </c>
      <c r="J162" s="5">
        <v>1000000</v>
      </c>
      <c r="K162" s="5">
        <v>0</v>
      </c>
      <c r="L162" s="5">
        <v>1000000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1000000</v>
      </c>
      <c r="S162" s="5">
        <v>0</v>
      </c>
      <c r="T162" s="5">
        <v>0</v>
      </c>
    </row>
    <row r="163" spans="1:20" x14ac:dyDescent="0.3">
      <c r="A163" s="1" t="s">
        <v>332</v>
      </c>
      <c r="B163" s="6" t="s">
        <v>767</v>
      </c>
      <c r="C163" s="1" t="s">
        <v>136</v>
      </c>
      <c r="D163" s="1" t="s">
        <v>313</v>
      </c>
      <c r="E163" s="1" t="s">
        <v>330</v>
      </c>
      <c r="F163" s="1" t="s">
        <v>331</v>
      </c>
      <c r="G163" s="1" t="s">
        <v>330</v>
      </c>
      <c r="H163" s="1" t="s">
        <v>331</v>
      </c>
      <c r="I163" s="1" t="s">
        <v>101</v>
      </c>
      <c r="J163" s="5">
        <v>3985000</v>
      </c>
      <c r="K163" s="5">
        <v>3300000</v>
      </c>
      <c r="L163" s="5">
        <v>7285000</v>
      </c>
      <c r="M163" s="5">
        <v>5149096.3899999997</v>
      </c>
      <c r="N163" s="5">
        <v>0</v>
      </c>
      <c r="O163" s="5">
        <v>0</v>
      </c>
      <c r="P163" s="5">
        <v>0</v>
      </c>
      <c r="Q163" s="5">
        <v>0</v>
      </c>
      <c r="R163" s="5">
        <v>7285000</v>
      </c>
      <c r="S163" s="5">
        <v>0</v>
      </c>
      <c r="T163" s="5">
        <v>0</v>
      </c>
    </row>
    <row r="164" spans="1:20" x14ac:dyDescent="0.3">
      <c r="A164" s="1" t="s">
        <v>335</v>
      </c>
      <c r="B164" s="6" t="s">
        <v>834</v>
      </c>
      <c r="C164" s="1" t="s">
        <v>136</v>
      </c>
      <c r="D164" s="1" t="s">
        <v>313</v>
      </c>
      <c r="E164" s="1" t="s">
        <v>333</v>
      </c>
      <c r="F164" s="1" t="s">
        <v>334</v>
      </c>
      <c r="G164" s="1" t="s">
        <v>333</v>
      </c>
      <c r="H164" s="1" t="s">
        <v>334</v>
      </c>
      <c r="I164" s="1" t="s">
        <v>336</v>
      </c>
      <c r="J164" s="5">
        <v>1000000</v>
      </c>
      <c r="K164" s="5">
        <v>0</v>
      </c>
      <c r="L164" s="5">
        <v>1000000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1000000</v>
      </c>
      <c r="S164" s="5">
        <v>0</v>
      </c>
      <c r="T164" s="5">
        <v>0</v>
      </c>
    </row>
    <row r="165" spans="1:20" x14ac:dyDescent="0.3">
      <c r="A165" s="1" t="s">
        <v>337</v>
      </c>
      <c r="B165" s="6" t="s">
        <v>766</v>
      </c>
      <c r="C165" s="1" t="s">
        <v>136</v>
      </c>
      <c r="D165" s="1" t="s">
        <v>313</v>
      </c>
      <c r="E165" s="1" t="s">
        <v>333</v>
      </c>
      <c r="F165" s="1" t="s">
        <v>334</v>
      </c>
      <c r="G165" s="1" t="s">
        <v>333</v>
      </c>
      <c r="H165" s="1" t="s">
        <v>334</v>
      </c>
      <c r="I165" s="1" t="s">
        <v>99</v>
      </c>
      <c r="J165" s="5">
        <v>10000000</v>
      </c>
      <c r="K165" s="5">
        <v>0</v>
      </c>
      <c r="L165" s="5">
        <v>10000000</v>
      </c>
      <c r="M165" s="5">
        <v>680983.8</v>
      </c>
      <c r="N165" s="5">
        <v>3230581.67</v>
      </c>
      <c r="O165" s="5">
        <v>0</v>
      </c>
      <c r="P165" s="5">
        <v>0</v>
      </c>
      <c r="Q165" s="5">
        <v>0</v>
      </c>
      <c r="R165" s="5">
        <v>10000000</v>
      </c>
      <c r="S165" s="5">
        <v>0</v>
      </c>
      <c r="T165" s="5">
        <v>0</v>
      </c>
    </row>
    <row r="166" spans="1:20" x14ac:dyDescent="0.3">
      <c r="A166" s="1" t="s">
        <v>338</v>
      </c>
      <c r="B166" s="6" t="s">
        <v>772</v>
      </c>
      <c r="C166" s="1" t="s">
        <v>136</v>
      </c>
      <c r="D166" s="1" t="s">
        <v>313</v>
      </c>
      <c r="E166" s="1" t="s">
        <v>333</v>
      </c>
      <c r="F166" s="1" t="s">
        <v>334</v>
      </c>
      <c r="G166" s="1" t="s">
        <v>333</v>
      </c>
      <c r="H166" s="1" t="s">
        <v>334</v>
      </c>
      <c r="I166" s="1" t="s">
        <v>112</v>
      </c>
      <c r="J166" s="5">
        <v>30000</v>
      </c>
      <c r="K166" s="5">
        <v>0</v>
      </c>
      <c r="L166" s="5">
        <v>30000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30000</v>
      </c>
      <c r="S166" s="5">
        <v>0</v>
      </c>
      <c r="T166" s="5">
        <v>0</v>
      </c>
    </row>
    <row r="167" spans="1:20" x14ac:dyDescent="0.3">
      <c r="A167" s="1" t="s">
        <v>339</v>
      </c>
      <c r="B167" s="6" t="s">
        <v>774</v>
      </c>
      <c r="C167" s="1" t="s">
        <v>136</v>
      </c>
      <c r="D167" s="1" t="s">
        <v>313</v>
      </c>
      <c r="E167" s="1" t="s">
        <v>333</v>
      </c>
      <c r="F167" s="1" t="s">
        <v>334</v>
      </c>
      <c r="G167" s="1" t="s">
        <v>333</v>
      </c>
      <c r="H167" s="1" t="s">
        <v>334</v>
      </c>
      <c r="I167" s="1" t="s">
        <v>116</v>
      </c>
      <c r="J167" s="5">
        <v>50000</v>
      </c>
      <c r="K167" s="5">
        <v>0</v>
      </c>
      <c r="L167" s="5">
        <v>50000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50000</v>
      </c>
      <c r="S167" s="5">
        <v>0</v>
      </c>
      <c r="T167" s="5">
        <v>0</v>
      </c>
    </row>
    <row r="168" spans="1:20" x14ac:dyDescent="0.3">
      <c r="A168" s="1" t="s">
        <v>340</v>
      </c>
      <c r="B168" s="6" t="s">
        <v>743</v>
      </c>
      <c r="C168" s="1" t="s">
        <v>136</v>
      </c>
      <c r="D168" s="1" t="s">
        <v>313</v>
      </c>
      <c r="E168" s="1" t="s">
        <v>333</v>
      </c>
      <c r="F168" s="1" t="s">
        <v>334</v>
      </c>
      <c r="G168" s="1" t="s">
        <v>333</v>
      </c>
      <c r="H168" s="1" t="s">
        <v>334</v>
      </c>
      <c r="I168" s="1" t="s">
        <v>341</v>
      </c>
      <c r="J168" s="5">
        <v>500000</v>
      </c>
      <c r="K168" s="5">
        <v>0</v>
      </c>
      <c r="L168" s="5">
        <v>500000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500000</v>
      </c>
      <c r="S168" s="5">
        <v>0</v>
      </c>
      <c r="T168" s="5">
        <v>0</v>
      </c>
    </row>
    <row r="169" spans="1:20" x14ac:dyDescent="0.3">
      <c r="A169" s="1" t="s">
        <v>346</v>
      </c>
      <c r="B169" s="6" t="s">
        <v>835</v>
      </c>
      <c r="C169" s="1" t="s">
        <v>136</v>
      </c>
      <c r="D169" s="1" t="s">
        <v>313</v>
      </c>
      <c r="E169" s="1" t="s">
        <v>342</v>
      </c>
      <c r="F169" s="1" t="s">
        <v>343</v>
      </c>
      <c r="G169" s="1" t="s">
        <v>342</v>
      </c>
      <c r="H169" s="1" t="s">
        <v>343</v>
      </c>
      <c r="I169" s="1" t="s">
        <v>347</v>
      </c>
      <c r="J169" s="5">
        <v>32506735.879999999</v>
      </c>
      <c r="K169" s="5">
        <v>0</v>
      </c>
      <c r="L169" s="5">
        <v>32506735.879999999</v>
      </c>
      <c r="M169" s="5">
        <v>200000.02</v>
      </c>
      <c r="N169" s="5">
        <v>30476363.629999999</v>
      </c>
      <c r="O169" s="5">
        <v>0</v>
      </c>
      <c r="P169" s="5">
        <v>0</v>
      </c>
      <c r="Q169" s="5">
        <v>0</v>
      </c>
      <c r="R169" s="5">
        <v>32506735.879999999</v>
      </c>
      <c r="S169" s="5">
        <v>0</v>
      </c>
      <c r="T169" s="5">
        <v>0</v>
      </c>
    </row>
    <row r="170" spans="1:20" x14ac:dyDescent="0.3">
      <c r="A170" s="1" t="s">
        <v>348</v>
      </c>
      <c r="B170" s="6" t="s">
        <v>836</v>
      </c>
      <c r="C170" s="1" t="s">
        <v>136</v>
      </c>
      <c r="D170" s="1" t="s">
        <v>313</v>
      </c>
      <c r="E170" s="1" t="s">
        <v>342</v>
      </c>
      <c r="F170" s="1" t="s">
        <v>343</v>
      </c>
      <c r="G170" s="1" t="s">
        <v>342</v>
      </c>
      <c r="H170" s="1" t="s">
        <v>343</v>
      </c>
      <c r="I170" s="1" t="s">
        <v>349</v>
      </c>
      <c r="J170" s="5">
        <v>6600000</v>
      </c>
      <c r="K170" s="5">
        <v>860000</v>
      </c>
      <c r="L170" s="5">
        <v>7460000</v>
      </c>
      <c r="M170" s="5">
        <v>0</v>
      </c>
      <c r="N170" s="5">
        <v>7200000</v>
      </c>
      <c r="O170" s="5">
        <v>0</v>
      </c>
      <c r="P170" s="5">
        <v>0</v>
      </c>
      <c r="Q170" s="5">
        <v>0</v>
      </c>
      <c r="R170" s="5">
        <v>7460000</v>
      </c>
      <c r="S170" s="5">
        <v>0</v>
      </c>
      <c r="T170" s="5">
        <v>0</v>
      </c>
    </row>
    <row r="171" spans="1:20" x14ac:dyDescent="0.3">
      <c r="A171" s="1" t="s">
        <v>350</v>
      </c>
      <c r="B171" s="6" t="s">
        <v>837</v>
      </c>
      <c r="C171" s="1" t="s">
        <v>136</v>
      </c>
      <c r="D171" s="1" t="s">
        <v>313</v>
      </c>
      <c r="E171" s="1" t="s">
        <v>342</v>
      </c>
      <c r="F171" s="1" t="s">
        <v>343</v>
      </c>
      <c r="G171" s="1" t="s">
        <v>342</v>
      </c>
      <c r="H171" s="1" t="s">
        <v>343</v>
      </c>
      <c r="I171" s="1" t="s">
        <v>351</v>
      </c>
      <c r="J171" s="5">
        <v>4200000</v>
      </c>
      <c r="K171" s="5">
        <v>0</v>
      </c>
      <c r="L171" s="5">
        <v>4200000</v>
      </c>
      <c r="M171" s="5">
        <v>0</v>
      </c>
      <c r="N171" s="5">
        <v>3765680.01</v>
      </c>
      <c r="O171" s="5">
        <v>0</v>
      </c>
      <c r="P171" s="5">
        <v>0</v>
      </c>
      <c r="Q171" s="5">
        <v>0</v>
      </c>
      <c r="R171" s="5">
        <v>4200000</v>
      </c>
      <c r="S171" s="5">
        <v>0</v>
      </c>
      <c r="T171" s="5">
        <v>0</v>
      </c>
    </row>
    <row r="172" spans="1:20" x14ac:dyDescent="0.3">
      <c r="A172" s="1" t="s">
        <v>352</v>
      </c>
      <c r="B172" s="6" t="s">
        <v>838</v>
      </c>
      <c r="C172" s="1" t="s">
        <v>136</v>
      </c>
      <c r="D172" s="1" t="s">
        <v>313</v>
      </c>
      <c r="E172" s="1" t="s">
        <v>342</v>
      </c>
      <c r="F172" s="1" t="s">
        <v>343</v>
      </c>
      <c r="G172" s="1" t="s">
        <v>342</v>
      </c>
      <c r="H172" s="1" t="s">
        <v>343</v>
      </c>
      <c r="I172" s="1" t="s">
        <v>353</v>
      </c>
      <c r="J172" s="5">
        <v>6223395</v>
      </c>
      <c r="K172" s="5">
        <v>-860000</v>
      </c>
      <c r="L172" s="5">
        <v>5363395</v>
      </c>
      <c r="M172" s="5">
        <v>0</v>
      </c>
      <c r="N172" s="5">
        <v>4582660</v>
      </c>
      <c r="O172" s="5">
        <v>0</v>
      </c>
      <c r="P172" s="5">
        <v>0</v>
      </c>
      <c r="Q172" s="5">
        <v>0</v>
      </c>
      <c r="R172" s="5">
        <v>5363395</v>
      </c>
      <c r="S172" s="5">
        <v>0</v>
      </c>
      <c r="T172" s="5">
        <v>0</v>
      </c>
    </row>
    <row r="173" spans="1:20" x14ac:dyDescent="0.3">
      <c r="A173" s="1" t="s">
        <v>356</v>
      </c>
      <c r="B173" s="6" t="s">
        <v>839</v>
      </c>
      <c r="C173" s="1" t="s">
        <v>136</v>
      </c>
      <c r="D173" s="1" t="s">
        <v>313</v>
      </c>
      <c r="E173" s="1" t="s">
        <v>354</v>
      </c>
      <c r="F173" s="1" t="s">
        <v>355</v>
      </c>
      <c r="G173" s="1" t="s">
        <v>354</v>
      </c>
      <c r="H173" s="1" t="s">
        <v>355</v>
      </c>
      <c r="I173" s="1" t="s">
        <v>357</v>
      </c>
      <c r="J173" s="5">
        <v>4000000</v>
      </c>
      <c r="K173" s="5">
        <v>0</v>
      </c>
      <c r="L173" s="5">
        <v>4000000</v>
      </c>
      <c r="M173" s="5">
        <v>3997279.38</v>
      </c>
      <c r="N173" s="5">
        <v>3819300</v>
      </c>
      <c r="O173" s="5">
        <v>0</v>
      </c>
      <c r="P173" s="5">
        <v>0</v>
      </c>
      <c r="Q173" s="5">
        <v>0</v>
      </c>
      <c r="R173" s="5">
        <v>4000000</v>
      </c>
      <c r="S173" s="5">
        <v>0</v>
      </c>
      <c r="T173" s="5">
        <v>0</v>
      </c>
    </row>
    <row r="174" spans="1:20" x14ac:dyDescent="0.3">
      <c r="A174" s="1" t="s">
        <v>358</v>
      </c>
      <c r="B174" s="6" t="s">
        <v>834</v>
      </c>
      <c r="C174" s="1" t="s">
        <v>136</v>
      </c>
      <c r="D174" s="1" t="s">
        <v>313</v>
      </c>
      <c r="E174" s="1" t="s">
        <v>354</v>
      </c>
      <c r="F174" s="1" t="s">
        <v>355</v>
      </c>
      <c r="G174" s="1" t="s">
        <v>354</v>
      </c>
      <c r="H174" s="1" t="s">
        <v>355</v>
      </c>
      <c r="I174" s="1" t="s">
        <v>336</v>
      </c>
      <c r="J174" s="5">
        <v>100000</v>
      </c>
      <c r="K174" s="5">
        <v>0</v>
      </c>
      <c r="L174" s="5">
        <v>100000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100000</v>
      </c>
      <c r="S174" s="5">
        <v>0</v>
      </c>
      <c r="T174" s="5">
        <v>0</v>
      </c>
    </row>
    <row r="175" spans="1:20" x14ac:dyDescent="0.3">
      <c r="A175" s="1" t="s">
        <v>359</v>
      </c>
      <c r="B175" s="6" t="s">
        <v>760</v>
      </c>
      <c r="C175" s="1" t="s">
        <v>136</v>
      </c>
      <c r="D175" s="1" t="s">
        <v>313</v>
      </c>
      <c r="E175" s="1" t="s">
        <v>354</v>
      </c>
      <c r="F175" s="1" t="s">
        <v>355</v>
      </c>
      <c r="G175" s="1" t="s">
        <v>354</v>
      </c>
      <c r="H175" s="1" t="s">
        <v>355</v>
      </c>
      <c r="I175" s="1" t="s">
        <v>86</v>
      </c>
      <c r="J175" s="5">
        <v>300000</v>
      </c>
      <c r="K175" s="5">
        <v>0</v>
      </c>
      <c r="L175" s="5">
        <v>300000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300000</v>
      </c>
      <c r="S175" s="5">
        <v>0</v>
      </c>
      <c r="T175" s="5">
        <v>0</v>
      </c>
    </row>
    <row r="176" spans="1:20" x14ac:dyDescent="0.3">
      <c r="A176" s="1" t="s">
        <v>360</v>
      </c>
      <c r="B176" s="6" t="s">
        <v>766</v>
      </c>
      <c r="C176" s="1" t="s">
        <v>136</v>
      </c>
      <c r="D176" s="1" t="s">
        <v>313</v>
      </c>
      <c r="E176" s="1" t="s">
        <v>354</v>
      </c>
      <c r="F176" s="1" t="s">
        <v>355</v>
      </c>
      <c r="G176" s="1" t="s">
        <v>354</v>
      </c>
      <c r="H176" s="1" t="s">
        <v>355</v>
      </c>
      <c r="I176" s="1" t="s">
        <v>361</v>
      </c>
      <c r="J176" s="5">
        <v>500000</v>
      </c>
      <c r="K176" s="5">
        <v>0</v>
      </c>
      <c r="L176" s="5">
        <v>500000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500000</v>
      </c>
      <c r="S176" s="5">
        <v>0</v>
      </c>
      <c r="T176" s="5">
        <v>0</v>
      </c>
    </row>
    <row r="177" spans="1:20" x14ac:dyDescent="0.3">
      <c r="A177" s="1" t="s">
        <v>362</v>
      </c>
      <c r="B177" s="6" t="s">
        <v>840</v>
      </c>
      <c r="C177" s="1" t="s">
        <v>136</v>
      </c>
      <c r="D177" s="1" t="s">
        <v>313</v>
      </c>
      <c r="E177" s="1" t="s">
        <v>354</v>
      </c>
      <c r="F177" s="1" t="s">
        <v>355</v>
      </c>
      <c r="G177" s="1" t="s">
        <v>354</v>
      </c>
      <c r="H177" s="1" t="s">
        <v>355</v>
      </c>
      <c r="I177" s="1" t="s">
        <v>363</v>
      </c>
      <c r="J177" s="5">
        <v>200000</v>
      </c>
      <c r="K177" s="5">
        <v>0</v>
      </c>
      <c r="L177" s="5">
        <v>200000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200000</v>
      </c>
      <c r="S177" s="5">
        <v>0</v>
      </c>
      <c r="T177" s="5">
        <v>0</v>
      </c>
    </row>
    <row r="178" spans="1:20" x14ac:dyDescent="0.3">
      <c r="A178" s="1" t="s">
        <v>367</v>
      </c>
      <c r="B178" s="6" t="s">
        <v>751</v>
      </c>
      <c r="C178" s="1" t="s">
        <v>155</v>
      </c>
      <c r="D178" s="1" t="s">
        <v>364</v>
      </c>
      <c r="E178" s="1" t="s">
        <v>365</v>
      </c>
      <c r="F178" s="1" t="s">
        <v>366</v>
      </c>
      <c r="G178" s="1" t="s">
        <v>365</v>
      </c>
      <c r="H178" s="1" t="s">
        <v>366</v>
      </c>
      <c r="I178" s="1" t="s">
        <v>64</v>
      </c>
      <c r="J178" s="5">
        <v>50000</v>
      </c>
      <c r="K178" s="5">
        <v>0</v>
      </c>
      <c r="L178" s="5">
        <v>50000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50000</v>
      </c>
      <c r="S178" s="5">
        <v>0</v>
      </c>
      <c r="T178" s="5">
        <v>0</v>
      </c>
    </row>
    <row r="179" spans="1:20" x14ac:dyDescent="0.3">
      <c r="A179" s="1" t="s">
        <v>368</v>
      </c>
      <c r="B179" s="6" t="s">
        <v>745</v>
      </c>
      <c r="C179" s="1" t="s">
        <v>155</v>
      </c>
      <c r="D179" s="1" t="s">
        <v>364</v>
      </c>
      <c r="E179" s="1" t="s">
        <v>365</v>
      </c>
      <c r="F179" s="1" t="s">
        <v>366</v>
      </c>
      <c r="G179" s="1" t="s">
        <v>365</v>
      </c>
      <c r="H179" s="1" t="s">
        <v>366</v>
      </c>
      <c r="I179" s="1" t="s">
        <v>38</v>
      </c>
      <c r="J179" s="5">
        <v>0</v>
      </c>
      <c r="K179" s="5">
        <v>1200000</v>
      </c>
      <c r="L179" s="5">
        <v>1200000</v>
      </c>
      <c r="M179" s="5">
        <v>942500</v>
      </c>
      <c r="N179" s="5">
        <v>0</v>
      </c>
      <c r="O179" s="5">
        <v>0</v>
      </c>
      <c r="P179" s="5">
        <v>0</v>
      </c>
      <c r="Q179" s="5">
        <v>0</v>
      </c>
      <c r="R179" s="5">
        <v>1200000</v>
      </c>
      <c r="S179" s="5">
        <v>0</v>
      </c>
      <c r="T179" s="5">
        <v>0</v>
      </c>
    </row>
    <row r="180" spans="1:20" x14ac:dyDescent="0.3">
      <c r="A180" s="1" t="s">
        <v>369</v>
      </c>
      <c r="B180" s="6" t="s">
        <v>834</v>
      </c>
      <c r="C180" s="1" t="s">
        <v>155</v>
      </c>
      <c r="D180" s="1" t="s">
        <v>364</v>
      </c>
      <c r="E180" s="1" t="s">
        <v>365</v>
      </c>
      <c r="F180" s="1" t="s">
        <v>366</v>
      </c>
      <c r="G180" s="1" t="s">
        <v>365</v>
      </c>
      <c r="H180" s="1" t="s">
        <v>366</v>
      </c>
      <c r="I180" s="1" t="s">
        <v>336</v>
      </c>
      <c r="J180" s="5">
        <v>1200000</v>
      </c>
      <c r="K180" s="5">
        <v>0</v>
      </c>
      <c r="L180" s="5">
        <v>1200000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1200000</v>
      </c>
      <c r="S180" s="5">
        <v>0</v>
      </c>
      <c r="T180" s="5">
        <v>0</v>
      </c>
    </row>
    <row r="181" spans="1:20" x14ac:dyDescent="0.3">
      <c r="A181" s="1" t="s">
        <v>370</v>
      </c>
      <c r="B181" s="6" t="s">
        <v>841</v>
      </c>
      <c r="C181" s="1" t="s">
        <v>155</v>
      </c>
      <c r="D181" s="1" t="s">
        <v>364</v>
      </c>
      <c r="E181" s="1" t="s">
        <v>365</v>
      </c>
      <c r="F181" s="1" t="s">
        <v>366</v>
      </c>
      <c r="G181" s="1" t="s">
        <v>365</v>
      </c>
      <c r="H181" s="1" t="s">
        <v>366</v>
      </c>
      <c r="I181" s="1" t="s">
        <v>371</v>
      </c>
      <c r="J181" s="5">
        <v>500000</v>
      </c>
      <c r="K181" s="5">
        <v>0</v>
      </c>
      <c r="L181" s="5">
        <v>500000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500000</v>
      </c>
      <c r="S181" s="5">
        <v>0</v>
      </c>
      <c r="T181" s="5">
        <v>0</v>
      </c>
    </row>
    <row r="182" spans="1:20" x14ac:dyDescent="0.3">
      <c r="A182" s="1" t="s">
        <v>372</v>
      </c>
      <c r="B182" s="6" t="s">
        <v>842</v>
      </c>
      <c r="C182" s="1" t="s">
        <v>155</v>
      </c>
      <c r="D182" s="1" t="s">
        <v>364</v>
      </c>
      <c r="E182" s="1" t="s">
        <v>365</v>
      </c>
      <c r="F182" s="1" t="s">
        <v>366</v>
      </c>
      <c r="G182" s="1" t="s">
        <v>365</v>
      </c>
      <c r="H182" s="1" t="s">
        <v>366</v>
      </c>
      <c r="I182" s="1" t="s">
        <v>373</v>
      </c>
      <c r="J182" s="5">
        <v>7200000</v>
      </c>
      <c r="K182" s="5">
        <v>5170884.4400000004</v>
      </c>
      <c r="L182" s="5">
        <v>12370884.439999999</v>
      </c>
      <c r="M182" s="5">
        <v>7300365.3300000001</v>
      </c>
      <c r="N182" s="5">
        <v>0</v>
      </c>
      <c r="O182" s="5">
        <v>0</v>
      </c>
      <c r="P182" s="5">
        <v>0</v>
      </c>
      <c r="Q182" s="5">
        <v>0</v>
      </c>
      <c r="R182" s="5">
        <v>12370884.439999999</v>
      </c>
      <c r="S182" s="5">
        <v>0</v>
      </c>
      <c r="T182" s="5">
        <v>0</v>
      </c>
    </row>
    <row r="183" spans="1:20" x14ac:dyDescent="0.3">
      <c r="A183" s="1" t="s">
        <v>374</v>
      </c>
      <c r="B183" s="6" t="s">
        <v>795</v>
      </c>
      <c r="C183" s="1" t="s">
        <v>155</v>
      </c>
      <c r="D183" s="1" t="s">
        <v>364</v>
      </c>
      <c r="E183" s="1" t="s">
        <v>365</v>
      </c>
      <c r="F183" s="1" t="s">
        <v>366</v>
      </c>
      <c r="G183" s="1" t="s">
        <v>365</v>
      </c>
      <c r="H183" s="1" t="s">
        <v>366</v>
      </c>
      <c r="I183" s="1" t="s">
        <v>185</v>
      </c>
      <c r="J183" s="5">
        <v>591000</v>
      </c>
      <c r="K183" s="5">
        <v>0</v>
      </c>
      <c r="L183" s="5">
        <v>591000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591000</v>
      </c>
      <c r="S183" s="5">
        <v>0</v>
      </c>
      <c r="T183" s="5">
        <v>0</v>
      </c>
    </row>
    <row r="184" spans="1:20" x14ac:dyDescent="0.3">
      <c r="A184" s="1" t="s">
        <v>375</v>
      </c>
      <c r="B184" s="6" t="s">
        <v>800</v>
      </c>
      <c r="C184" s="1" t="s">
        <v>155</v>
      </c>
      <c r="D184" s="1" t="s">
        <v>364</v>
      </c>
      <c r="E184" s="1" t="s">
        <v>365</v>
      </c>
      <c r="F184" s="1" t="s">
        <v>366</v>
      </c>
      <c r="G184" s="1" t="s">
        <v>365</v>
      </c>
      <c r="H184" s="1" t="s">
        <v>366</v>
      </c>
      <c r="I184" s="1" t="s">
        <v>376</v>
      </c>
      <c r="J184" s="5">
        <v>3000000</v>
      </c>
      <c r="K184" s="5">
        <v>0</v>
      </c>
      <c r="L184" s="5">
        <v>3000000</v>
      </c>
      <c r="M184" s="5">
        <v>2978666.66</v>
      </c>
      <c r="N184" s="5">
        <v>0</v>
      </c>
      <c r="O184" s="5">
        <v>0</v>
      </c>
      <c r="P184" s="5">
        <v>0</v>
      </c>
      <c r="Q184" s="5">
        <v>0</v>
      </c>
      <c r="R184" s="5">
        <v>3000000</v>
      </c>
      <c r="S184" s="5">
        <v>0</v>
      </c>
      <c r="T184" s="5">
        <v>0</v>
      </c>
    </row>
    <row r="185" spans="1:20" x14ac:dyDescent="0.3">
      <c r="A185" s="1" t="s">
        <v>377</v>
      </c>
      <c r="B185" s="6" t="s">
        <v>766</v>
      </c>
      <c r="C185" s="1" t="s">
        <v>155</v>
      </c>
      <c r="D185" s="1" t="s">
        <v>364</v>
      </c>
      <c r="E185" s="1" t="s">
        <v>365</v>
      </c>
      <c r="F185" s="1" t="s">
        <v>366</v>
      </c>
      <c r="G185" s="1" t="s">
        <v>365</v>
      </c>
      <c r="H185" s="1" t="s">
        <v>366</v>
      </c>
      <c r="I185" s="1" t="s">
        <v>378</v>
      </c>
      <c r="J185" s="5">
        <v>1050000</v>
      </c>
      <c r="K185" s="5">
        <v>0</v>
      </c>
      <c r="L185" s="5">
        <v>1050000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1050000</v>
      </c>
      <c r="S185" s="5">
        <v>0</v>
      </c>
      <c r="T185" s="5">
        <v>0</v>
      </c>
    </row>
    <row r="186" spans="1:20" x14ac:dyDescent="0.3">
      <c r="A186" s="1" t="s">
        <v>379</v>
      </c>
      <c r="B186" s="6" t="s">
        <v>767</v>
      </c>
      <c r="C186" s="1" t="s">
        <v>155</v>
      </c>
      <c r="D186" s="1" t="s">
        <v>364</v>
      </c>
      <c r="E186" s="1" t="s">
        <v>365</v>
      </c>
      <c r="F186" s="1" t="s">
        <v>366</v>
      </c>
      <c r="G186" s="1" t="s">
        <v>365</v>
      </c>
      <c r="H186" s="1" t="s">
        <v>366</v>
      </c>
      <c r="I186" s="1" t="s">
        <v>101</v>
      </c>
      <c r="J186" s="5">
        <v>2300000</v>
      </c>
      <c r="K186" s="5">
        <v>0</v>
      </c>
      <c r="L186" s="5">
        <v>2300000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2300000</v>
      </c>
      <c r="S186" s="5">
        <v>0</v>
      </c>
      <c r="T186" s="5">
        <v>0</v>
      </c>
    </row>
    <row r="187" spans="1:20" x14ac:dyDescent="0.3">
      <c r="A187" s="1" t="s">
        <v>380</v>
      </c>
      <c r="B187" s="6" t="s">
        <v>752</v>
      </c>
      <c r="C187" s="1" t="s">
        <v>155</v>
      </c>
      <c r="D187" s="1" t="s">
        <v>364</v>
      </c>
      <c r="E187" s="1" t="s">
        <v>365</v>
      </c>
      <c r="F187" s="1" t="s">
        <v>366</v>
      </c>
      <c r="G187" s="1" t="s">
        <v>365</v>
      </c>
      <c r="H187" s="1" t="s">
        <v>366</v>
      </c>
      <c r="I187" s="1" t="s">
        <v>66</v>
      </c>
      <c r="J187" s="5">
        <v>70000</v>
      </c>
      <c r="K187" s="5">
        <v>0</v>
      </c>
      <c r="L187" s="5">
        <v>70000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70000</v>
      </c>
      <c r="S187" s="5">
        <v>0</v>
      </c>
      <c r="T187" s="5">
        <v>0</v>
      </c>
    </row>
    <row r="188" spans="1:20" x14ac:dyDescent="0.3">
      <c r="A188" s="1" t="s">
        <v>381</v>
      </c>
      <c r="B188" s="6" t="s">
        <v>808</v>
      </c>
      <c r="C188" s="1" t="s">
        <v>155</v>
      </c>
      <c r="D188" s="1" t="s">
        <v>364</v>
      </c>
      <c r="E188" s="1" t="s">
        <v>365</v>
      </c>
      <c r="F188" s="1" t="s">
        <v>366</v>
      </c>
      <c r="G188" s="1" t="s">
        <v>365</v>
      </c>
      <c r="H188" s="1" t="s">
        <v>366</v>
      </c>
      <c r="I188" s="1" t="s">
        <v>119</v>
      </c>
      <c r="J188" s="5">
        <v>50000</v>
      </c>
      <c r="K188" s="5">
        <v>0</v>
      </c>
      <c r="L188" s="5">
        <v>50000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50000</v>
      </c>
      <c r="S188" s="5">
        <v>0</v>
      </c>
      <c r="T188" s="5">
        <v>0</v>
      </c>
    </row>
    <row r="189" spans="1:20" x14ac:dyDescent="0.3">
      <c r="A189" s="1" t="s">
        <v>382</v>
      </c>
      <c r="B189" s="6" t="s">
        <v>843</v>
      </c>
      <c r="C189" s="1" t="s">
        <v>155</v>
      </c>
      <c r="D189" s="1" t="s">
        <v>364</v>
      </c>
      <c r="E189" s="1" t="s">
        <v>365</v>
      </c>
      <c r="F189" s="1" t="s">
        <v>366</v>
      </c>
      <c r="G189" s="1" t="s">
        <v>365</v>
      </c>
      <c r="H189" s="1" t="s">
        <v>366</v>
      </c>
      <c r="I189" s="1" t="s">
        <v>383</v>
      </c>
      <c r="J189" s="5">
        <v>3000000</v>
      </c>
      <c r="K189" s="5">
        <v>0</v>
      </c>
      <c r="L189" s="5">
        <v>3000000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3000000</v>
      </c>
      <c r="S189" s="5">
        <v>0</v>
      </c>
      <c r="T189" s="5">
        <v>0</v>
      </c>
    </row>
    <row r="190" spans="1:20" x14ac:dyDescent="0.3">
      <c r="A190" s="1" t="s">
        <v>386</v>
      </c>
      <c r="B190" s="6" t="s">
        <v>745</v>
      </c>
      <c r="C190" s="1" t="s">
        <v>155</v>
      </c>
      <c r="D190" s="1" t="s">
        <v>364</v>
      </c>
      <c r="E190" s="1" t="s">
        <v>384</v>
      </c>
      <c r="F190" s="1" t="s">
        <v>385</v>
      </c>
      <c r="G190" s="1" t="s">
        <v>384</v>
      </c>
      <c r="H190" s="1" t="s">
        <v>385</v>
      </c>
      <c r="I190" s="1" t="s">
        <v>38</v>
      </c>
      <c r="J190" s="5">
        <v>1551260</v>
      </c>
      <c r="K190" s="5">
        <v>-1551260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</row>
    <row r="191" spans="1:20" x14ac:dyDescent="0.3">
      <c r="A191" s="1" t="s">
        <v>389</v>
      </c>
      <c r="B191" s="6" t="s">
        <v>745</v>
      </c>
      <c r="C191" s="1" t="s">
        <v>155</v>
      </c>
      <c r="D191" s="1" t="s">
        <v>364</v>
      </c>
      <c r="E191" s="1" t="s">
        <v>387</v>
      </c>
      <c r="F191" s="1" t="s">
        <v>388</v>
      </c>
      <c r="G191" s="1" t="s">
        <v>387</v>
      </c>
      <c r="H191" s="1" t="s">
        <v>388</v>
      </c>
      <c r="I191" s="1" t="s">
        <v>390</v>
      </c>
      <c r="J191" s="5">
        <v>0</v>
      </c>
      <c r="K191" s="5">
        <v>400000</v>
      </c>
      <c r="L191" s="5">
        <v>400000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400000</v>
      </c>
      <c r="S191" s="5">
        <v>0</v>
      </c>
      <c r="T191" s="5">
        <v>0</v>
      </c>
    </row>
    <row r="192" spans="1:20" x14ac:dyDescent="0.3">
      <c r="A192" s="1" t="s">
        <v>391</v>
      </c>
      <c r="B192" s="6" t="s">
        <v>844</v>
      </c>
      <c r="C192" s="1" t="s">
        <v>155</v>
      </c>
      <c r="D192" s="1" t="s">
        <v>364</v>
      </c>
      <c r="E192" s="1" t="s">
        <v>387</v>
      </c>
      <c r="F192" s="1" t="s">
        <v>388</v>
      </c>
      <c r="G192" s="1" t="s">
        <v>387</v>
      </c>
      <c r="H192" s="1" t="s">
        <v>388</v>
      </c>
      <c r="I192" s="1" t="s">
        <v>392</v>
      </c>
      <c r="J192" s="5">
        <v>5000</v>
      </c>
      <c r="K192" s="5">
        <v>0</v>
      </c>
      <c r="L192" s="5">
        <v>5000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5000</v>
      </c>
      <c r="S192" s="5">
        <v>0</v>
      </c>
      <c r="T192" s="5">
        <v>0</v>
      </c>
    </row>
    <row r="193" spans="1:20" x14ac:dyDescent="0.3">
      <c r="A193" s="1" t="s">
        <v>393</v>
      </c>
      <c r="B193" s="6" t="s">
        <v>845</v>
      </c>
      <c r="C193" s="1" t="s">
        <v>155</v>
      </c>
      <c r="D193" s="1" t="s">
        <v>364</v>
      </c>
      <c r="E193" s="1" t="s">
        <v>387</v>
      </c>
      <c r="F193" s="1" t="s">
        <v>388</v>
      </c>
      <c r="G193" s="1" t="s">
        <v>387</v>
      </c>
      <c r="H193" s="1" t="s">
        <v>388</v>
      </c>
      <c r="I193" s="1" t="s">
        <v>394</v>
      </c>
      <c r="J193" s="5">
        <v>40000</v>
      </c>
      <c r="K193" s="5">
        <v>0</v>
      </c>
      <c r="L193" s="5">
        <v>40000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40000</v>
      </c>
      <c r="S193" s="5">
        <v>0</v>
      </c>
      <c r="T193" s="5">
        <v>0</v>
      </c>
    </row>
    <row r="194" spans="1:20" x14ac:dyDescent="0.3">
      <c r="A194" s="1" t="s">
        <v>395</v>
      </c>
      <c r="B194" s="6" t="s">
        <v>846</v>
      </c>
      <c r="C194" s="1" t="s">
        <v>155</v>
      </c>
      <c r="D194" s="1" t="s">
        <v>364</v>
      </c>
      <c r="E194" s="1" t="s">
        <v>387</v>
      </c>
      <c r="F194" s="1" t="s">
        <v>388</v>
      </c>
      <c r="G194" s="1" t="s">
        <v>387</v>
      </c>
      <c r="H194" s="1" t="s">
        <v>388</v>
      </c>
      <c r="I194" s="1" t="s">
        <v>396</v>
      </c>
      <c r="J194" s="5">
        <v>40000</v>
      </c>
      <c r="K194" s="5">
        <v>0</v>
      </c>
      <c r="L194" s="5">
        <v>40000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40000</v>
      </c>
      <c r="S194" s="5">
        <v>0</v>
      </c>
      <c r="T194" s="5">
        <v>0</v>
      </c>
    </row>
    <row r="195" spans="1:20" x14ac:dyDescent="0.3">
      <c r="A195" s="1" t="s">
        <v>397</v>
      </c>
      <c r="B195" s="6" t="s">
        <v>834</v>
      </c>
      <c r="C195" s="1" t="s">
        <v>155</v>
      </c>
      <c r="D195" s="1" t="s">
        <v>364</v>
      </c>
      <c r="E195" s="1" t="s">
        <v>387</v>
      </c>
      <c r="F195" s="1" t="s">
        <v>388</v>
      </c>
      <c r="G195" s="1" t="s">
        <v>387</v>
      </c>
      <c r="H195" s="1" t="s">
        <v>388</v>
      </c>
      <c r="I195" s="1" t="s">
        <v>336</v>
      </c>
      <c r="J195" s="5">
        <v>3700000</v>
      </c>
      <c r="K195" s="5">
        <v>0</v>
      </c>
      <c r="L195" s="5">
        <v>3700000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3700000</v>
      </c>
      <c r="S195" s="5">
        <v>0</v>
      </c>
      <c r="T195" s="5">
        <v>0</v>
      </c>
    </row>
    <row r="196" spans="1:20" x14ac:dyDescent="0.3">
      <c r="A196" s="1" t="s">
        <v>398</v>
      </c>
      <c r="B196" s="6" t="s">
        <v>759</v>
      </c>
      <c r="C196" s="1" t="s">
        <v>155</v>
      </c>
      <c r="D196" s="1" t="s">
        <v>364</v>
      </c>
      <c r="E196" s="1" t="s">
        <v>387</v>
      </c>
      <c r="F196" s="1" t="s">
        <v>388</v>
      </c>
      <c r="G196" s="1" t="s">
        <v>387</v>
      </c>
      <c r="H196" s="1" t="s">
        <v>388</v>
      </c>
      <c r="I196" s="1" t="s">
        <v>84</v>
      </c>
      <c r="J196" s="5">
        <v>2400000</v>
      </c>
      <c r="K196" s="5">
        <v>0</v>
      </c>
      <c r="L196" s="5">
        <v>2400000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2400000</v>
      </c>
      <c r="S196" s="5">
        <v>0</v>
      </c>
      <c r="T196" s="5">
        <v>0</v>
      </c>
    </row>
    <row r="197" spans="1:20" x14ac:dyDescent="0.3">
      <c r="A197" s="1" t="s">
        <v>399</v>
      </c>
      <c r="B197" s="6" t="s">
        <v>760</v>
      </c>
      <c r="C197" s="1" t="s">
        <v>155</v>
      </c>
      <c r="D197" s="1" t="s">
        <v>364</v>
      </c>
      <c r="E197" s="1" t="s">
        <v>387</v>
      </c>
      <c r="F197" s="1" t="s">
        <v>388</v>
      </c>
      <c r="G197" s="1" t="s">
        <v>387</v>
      </c>
      <c r="H197" s="1" t="s">
        <v>388</v>
      </c>
      <c r="I197" s="1" t="s">
        <v>86</v>
      </c>
      <c r="J197" s="5">
        <v>50000</v>
      </c>
      <c r="K197" s="5">
        <v>0</v>
      </c>
      <c r="L197" s="5">
        <v>50000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50000</v>
      </c>
      <c r="S197" s="5">
        <v>0</v>
      </c>
      <c r="T197" s="5">
        <v>0</v>
      </c>
    </row>
    <row r="198" spans="1:20" x14ac:dyDescent="0.3">
      <c r="A198" s="1" t="s">
        <v>400</v>
      </c>
      <c r="B198" s="6" t="s">
        <v>763</v>
      </c>
      <c r="C198" s="1" t="s">
        <v>155</v>
      </c>
      <c r="D198" s="1" t="s">
        <v>364</v>
      </c>
      <c r="E198" s="1" t="s">
        <v>387</v>
      </c>
      <c r="F198" s="1" t="s">
        <v>388</v>
      </c>
      <c r="G198" s="1" t="s">
        <v>387</v>
      </c>
      <c r="H198" s="1" t="s">
        <v>388</v>
      </c>
      <c r="I198" s="1" t="s">
        <v>92</v>
      </c>
      <c r="J198" s="5">
        <v>25000</v>
      </c>
      <c r="K198" s="5">
        <v>0</v>
      </c>
      <c r="L198" s="5">
        <v>25000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25000</v>
      </c>
      <c r="S198" s="5">
        <v>0</v>
      </c>
      <c r="T198" s="5">
        <v>0</v>
      </c>
    </row>
    <row r="199" spans="1:20" x14ac:dyDescent="0.3">
      <c r="A199" s="1" t="s">
        <v>401</v>
      </c>
      <c r="B199" s="6" t="s">
        <v>797</v>
      </c>
      <c r="C199" s="1" t="s">
        <v>155</v>
      </c>
      <c r="D199" s="1" t="s">
        <v>364</v>
      </c>
      <c r="E199" s="1" t="s">
        <v>387</v>
      </c>
      <c r="F199" s="1" t="s">
        <v>388</v>
      </c>
      <c r="G199" s="1" t="s">
        <v>387</v>
      </c>
      <c r="H199" s="1" t="s">
        <v>388</v>
      </c>
      <c r="I199" s="1" t="s">
        <v>402</v>
      </c>
      <c r="J199" s="5">
        <v>7000000</v>
      </c>
      <c r="K199" s="5">
        <v>0</v>
      </c>
      <c r="L199" s="5">
        <v>7000000</v>
      </c>
      <c r="M199" s="5">
        <v>0</v>
      </c>
      <c r="N199" s="5">
        <v>6907284.96</v>
      </c>
      <c r="O199" s="5">
        <v>0</v>
      </c>
      <c r="P199" s="5">
        <v>0</v>
      </c>
      <c r="Q199" s="5">
        <v>0</v>
      </c>
      <c r="R199" s="5">
        <v>7000000</v>
      </c>
      <c r="S199" s="5">
        <v>0</v>
      </c>
      <c r="T199" s="5">
        <v>0</v>
      </c>
    </row>
    <row r="200" spans="1:20" x14ac:dyDescent="0.3">
      <c r="A200" s="1" t="s">
        <v>403</v>
      </c>
      <c r="B200" s="6" t="s">
        <v>767</v>
      </c>
      <c r="C200" s="1" t="s">
        <v>155</v>
      </c>
      <c r="D200" s="1" t="s">
        <v>364</v>
      </c>
      <c r="E200" s="1" t="s">
        <v>387</v>
      </c>
      <c r="F200" s="1" t="s">
        <v>388</v>
      </c>
      <c r="G200" s="1" t="s">
        <v>387</v>
      </c>
      <c r="H200" s="1" t="s">
        <v>388</v>
      </c>
      <c r="I200" s="1" t="s">
        <v>404</v>
      </c>
      <c r="J200" s="5">
        <v>0</v>
      </c>
      <c r="K200" s="5">
        <v>3000000</v>
      </c>
      <c r="L200" s="5">
        <v>3000000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3000000</v>
      </c>
      <c r="S200" s="5">
        <v>0</v>
      </c>
      <c r="T200" s="5">
        <v>0</v>
      </c>
    </row>
    <row r="201" spans="1:20" x14ac:dyDescent="0.3">
      <c r="A201" s="1" t="s">
        <v>405</v>
      </c>
      <c r="B201" s="6" t="s">
        <v>804</v>
      </c>
      <c r="C201" s="1" t="s">
        <v>155</v>
      </c>
      <c r="D201" s="1" t="s">
        <v>364</v>
      </c>
      <c r="E201" s="1" t="s">
        <v>387</v>
      </c>
      <c r="F201" s="1" t="s">
        <v>388</v>
      </c>
      <c r="G201" s="1" t="s">
        <v>387</v>
      </c>
      <c r="H201" s="1" t="s">
        <v>388</v>
      </c>
      <c r="I201" s="1" t="s">
        <v>209</v>
      </c>
      <c r="J201" s="5">
        <v>15000</v>
      </c>
      <c r="K201" s="5">
        <v>0</v>
      </c>
      <c r="L201" s="5">
        <v>15000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15000</v>
      </c>
      <c r="S201" s="5">
        <v>0</v>
      </c>
      <c r="T201" s="5">
        <v>0</v>
      </c>
    </row>
    <row r="202" spans="1:20" x14ac:dyDescent="0.3">
      <c r="A202" s="1" t="s">
        <v>406</v>
      </c>
      <c r="B202" s="6" t="s">
        <v>771</v>
      </c>
      <c r="C202" s="1" t="s">
        <v>155</v>
      </c>
      <c r="D202" s="1" t="s">
        <v>364</v>
      </c>
      <c r="E202" s="1" t="s">
        <v>387</v>
      </c>
      <c r="F202" s="1" t="s">
        <v>388</v>
      </c>
      <c r="G202" s="1" t="s">
        <v>387</v>
      </c>
      <c r="H202" s="1" t="s">
        <v>388</v>
      </c>
      <c r="I202" s="1" t="s">
        <v>213</v>
      </c>
      <c r="J202" s="5">
        <v>100000</v>
      </c>
      <c r="K202" s="5">
        <v>0</v>
      </c>
      <c r="L202" s="5">
        <v>100000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100000</v>
      </c>
      <c r="S202" s="5">
        <v>0</v>
      </c>
      <c r="T202" s="5">
        <v>0</v>
      </c>
    </row>
    <row r="203" spans="1:20" x14ac:dyDescent="0.3">
      <c r="A203" s="1" t="s">
        <v>407</v>
      </c>
      <c r="B203" s="6" t="s">
        <v>806</v>
      </c>
      <c r="C203" s="1" t="s">
        <v>155</v>
      </c>
      <c r="D203" s="1" t="s">
        <v>364</v>
      </c>
      <c r="E203" s="1" t="s">
        <v>387</v>
      </c>
      <c r="F203" s="1" t="s">
        <v>388</v>
      </c>
      <c r="G203" s="1" t="s">
        <v>387</v>
      </c>
      <c r="H203" s="1" t="s">
        <v>388</v>
      </c>
      <c r="I203" s="1" t="s">
        <v>217</v>
      </c>
      <c r="J203" s="5">
        <v>250000</v>
      </c>
      <c r="K203" s="5">
        <v>0</v>
      </c>
      <c r="L203" s="5">
        <v>250000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250000</v>
      </c>
      <c r="S203" s="5">
        <v>0</v>
      </c>
      <c r="T203" s="5">
        <v>0</v>
      </c>
    </row>
    <row r="204" spans="1:20" x14ac:dyDescent="0.3">
      <c r="A204" s="1" t="s">
        <v>408</v>
      </c>
      <c r="B204" s="6" t="s">
        <v>847</v>
      </c>
      <c r="C204" s="1" t="s">
        <v>155</v>
      </c>
      <c r="D204" s="1" t="s">
        <v>364</v>
      </c>
      <c r="E204" s="1" t="s">
        <v>387</v>
      </c>
      <c r="F204" s="1" t="s">
        <v>388</v>
      </c>
      <c r="G204" s="1" t="s">
        <v>387</v>
      </c>
      <c r="H204" s="1" t="s">
        <v>388</v>
      </c>
      <c r="I204" s="1" t="s">
        <v>409</v>
      </c>
      <c r="J204" s="5">
        <v>800000</v>
      </c>
      <c r="K204" s="5">
        <v>0</v>
      </c>
      <c r="L204" s="5">
        <v>800000</v>
      </c>
      <c r="M204" s="5">
        <v>500055.4</v>
      </c>
      <c r="N204" s="5">
        <v>0</v>
      </c>
      <c r="O204" s="5">
        <v>0</v>
      </c>
      <c r="P204" s="5">
        <v>0</v>
      </c>
      <c r="Q204" s="5">
        <v>0</v>
      </c>
      <c r="R204" s="5">
        <v>800000</v>
      </c>
      <c r="S204" s="5">
        <v>0</v>
      </c>
      <c r="T204" s="5">
        <v>0</v>
      </c>
    </row>
    <row r="205" spans="1:20" x14ac:dyDescent="0.3">
      <c r="A205" s="1" t="s">
        <v>410</v>
      </c>
      <c r="B205" s="6" t="s">
        <v>848</v>
      </c>
      <c r="C205" s="1" t="s">
        <v>155</v>
      </c>
      <c r="D205" s="1" t="s">
        <v>364</v>
      </c>
      <c r="E205" s="1" t="s">
        <v>387</v>
      </c>
      <c r="F205" s="1" t="s">
        <v>388</v>
      </c>
      <c r="G205" s="1" t="s">
        <v>387</v>
      </c>
      <c r="H205" s="1" t="s">
        <v>388</v>
      </c>
      <c r="I205" s="1" t="s">
        <v>411</v>
      </c>
      <c r="J205" s="5">
        <v>2000000</v>
      </c>
      <c r="K205" s="5">
        <v>0</v>
      </c>
      <c r="L205" s="5">
        <v>2000000</v>
      </c>
      <c r="M205" s="5">
        <v>1489952.34</v>
      </c>
      <c r="N205" s="5">
        <v>0</v>
      </c>
      <c r="O205" s="5">
        <v>0</v>
      </c>
      <c r="P205" s="5">
        <v>0</v>
      </c>
      <c r="Q205" s="5">
        <v>0</v>
      </c>
      <c r="R205" s="5">
        <v>2000000</v>
      </c>
      <c r="S205" s="5">
        <v>0</v>
      </c>
      <c r="T205" s="5">
        <v>0</v>
      </c>
    </row>
    <row r="206" spans="1:20" x14ac:dyDescent="0.3">
      <c r="A206" s="1" t="s">
        <v>412</v>
      </c>
      <c r="B206" s="6" t="s">
        <v>778</v>
      </c>
      <c r="C206" s="1" t="s">
        <v>155</v>
      </c>
      <c r="D206" s="1" t="s">
        <v>364</v>
      </c>
      <c r="E206" s="1" t="s">
        <v>387</v>
      </c>
      <c r="F206" s="1" t="s">
        <v>388</v>
      </c>
      <c r="G206" s="1" t="s">
        <v>387</v>
      </c>
      <c r="H206" s="1" t="s">
        <v>388</v>
      </c>
      <c r="I206" s="1" t="s">
        <v>127</v>
      </c>
      <c r="J206" s="5">
        <v>0</v>
      </c>
      <c r="K206" s="5">
        <v>7000000</v>
      </c>
      <c r="L206" s="5">
        <v>7000000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7000000</v>
      </c>
      <c r="S206" s="5">
        <v>0</v>
      </c>
      <c r="T206" s="5">
        <v>0</v>
      </c>
    </row>
    <row r="207" spans="1:20" x14ac:dyDescent="0.3">
      <c r="A207" s="1" t="s">
        <v>415</v>
      </c>
      <c r="B207" s="6" t="s">
        <v>755</v>
      </c>
      <c r="C207" s="1" t="s">
        <v>155</v>
      </c>
      <c r="D207" s="1" t="s">
        <v>364</v>
      </c>
      <c r="E207" s="1" t="s">
        <v>413</v>
      </c>
      <c r="F207" s="1" t="s">
        <v>414</v>
      </c>
      <c r="G207" s="1" t="s">
        <v>413</v>
      </c>
      <c r="H207" s="1" t="s">
        <v>414</v>
      </c>
      <c r="I207" s="1" t="s">
        <v>74</v>
      </c>
      <c r="J207" s="5">
        <v>400000</v>
      </c>
      <c r="K207" s="5">
        <v>0</v>
      </c>
      <c r="L207" s="5">
        <v>400000</v>
      </c>
      <c r="M207" s="5">
        <v>393804.48</v>
      </c>
      <c r="N207" s="5">
        <v>0</v>
      </c>
      <c r="O207" s="5">
        <v>0</v>
      </c>
      <c r="P207" s="5">
        <v>0</v>
      </c>
      <c r="Q207" s="5">
        <v>0</v>
      </c>
      <c r="R207" s="5">
        <v>400000</v>
      </c>
      <c r="S207" s="5">
        <v>0</v>
      </c>
      <c r="T207" s="5">
        <v>0</v>
      </c>
    </row>
    <row r="208" spans="1:20" x14ac:dyDescent="0.3">
      <c r="A208" s="1" t="s">
        <v>416</v>
      </c>
      <c r="B208" s="6" t="s">
        <v>849</v>
      </c>
      <c r="C208" s="1" t="s">
        <v>155</v>
      </c>
      <c r="D208" s="1" t="s">
        <v>364</v>
      </c>
      <c r="E208" s="1" t="s">
        <v>413</v>
      </c>
      <c r="F208" s="1" t="s">
        <v>414</v>
      </c>
      <c r="G208" s="1" t="s">
        <v>413</v>
      </c>
      <c r="H208" s="1" t="s">
        <v>414</v>
      </c>
      <c r="I208" s="1" t="s">
        <v>417</v>
      </c>
      <c r="J208" s="5">
        <v>900000</v>
      </c>
      <c r="K208" s="5">
        <v>0</v>
      </c>
      <c r="L208" s="5">
        <v>900000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900000</v>
      </c>
      <c r="S208" s="5">
        <v>0</v>
      </c>
      <c r="T208" s="5">
        <v>0</v>
      </c>
    </row>
    <row r="209" spans="1:20" x14ac:dyDescent="0.3">
      <c r="A209" s="1" t="s">
        <v>418</v>
      </c>
      <c r="B209" s="6" t="s">
        <v>845</v>
      </c>
      <c r="C209" s="1" t="s">
        <v>155</v>
      </c>
      <c r="D209" s="1" t="s">
        <v>364</v>
      </c>
      <c r="E209" s="1" t="s">
        <v>413</v>
      </c>
      <c r="F209" s="1" t="s">
        <v>414</v>
      </c>
      <c r="G209" s="1" t="s">
        <v>413</v>
      </c>
      <c r="H209" s="1" t="s">
        <v>414</v>
      </c>
      <c r="I209" s="1" t="s">
        <v>394</v>
      </c>
      <c r="J209" s="5">
        <v>5000000</v>
      </c>
      <c r="K209" s="5">
        <v>0</v>
      </c>
      <c r="L209" s="5">
        <v>5000000</v>
      </c>
      <c r="M209" s="5">
        <v>53745.46</v>
      </c>
      <c r="N209" s="5">
        <v>787949.67</v>
      </c>
      <c r="O209" s="5">
        <v>0</v>
      </c>
      <c r="P209" s="5">
        <v>0</v>
      </c>
      <c r="Q209" s="5">
        <v>0</v>
      </c>
      <c r="R209" s="5">
        <v>5000000</v>
      </c>
      <c r="S209" s="5">
        <v>0</v>
      </c>
      <c r="T209" s="5">
        <v>0</v>
      </c>
    </row>
    <row r="210" spans="1:20" x14ac:dyDescent="0.3">
      <c r="A210" s="1" t="s">
        <v>419</v>
      </c>
      <c r="B210" s="6" t="s">
        <v>846</v>
      </c>
      <c r="C210" s="1" t="s">
        <v>155</v>
      </c>
      <c r="D210" s="1" t="s">
        <v>364</v>
      </c>
      <c r="E210" s="1" t="s">
        <v>413</v>
      </c>
      <c r="F210" s="1" t="s">
        <v>414</v>
      </c>
      <c r="G210" s="1" t="s">
        <v>413</v>
      </c>
      <c r="H210" s="1" t="s">
        <v>414</v>
      </c>
      <c r="I210" s="1" t="s">
        <v>396</v>
      </c>
      <c r="J210" s="5">
        <v>5200000</v>
      </c>
      <c r="K210" s="5">
        <v>0</v>
      </c>
      <c r="L210" s="5">
        <v>5200000</v>
      </c>
      <c r="M210" s="5">
        <v>459793.05</v>
      </c>
      <c r="N210" s="5">
        <v>2369332.59</v>
      </c>
      <c r="O210" s="5">
        <v>0</v>
      </c>
      <c r="P210" s="5">
        <v>0</v>
      </c>
      <c r="Q210" s="5">
        <v>0</v>
      </c>
      <c r="R210" s="5">
        <v>5200000</v>
      </c>
      <c r="S210" s="5">
        <v>0</v>
      </c>
      <c r="T210" s="5">
        <v>0</v>
      </c>
    </row>
    <row r="211" spans="1:20" x14ac:dyDescent="0.3">
      <c r="A211" s="1" t="s">
        <v>420</v>
      </c>
      <c r="B211" s="6" t="s">
        <v>834</v>
      </c>
      <c r="C211" s="1" t="s">
        <v>155</v>
      </c>
      <c r="D211" s="1" t="s">
        <v>364</v>
      </c>
      <c r="E211" s="1" t="s">
        <v>413</v>
      </c>
      <c r="F211" s="1" t="s">
        <v>414</v>
      </c>
      <c r="G211" s="1" t="s">
        <v>413</v>
      </c>
      <c r="H211" s="1" t="s">
        <v>414</v>
      </c>
      <c r="I211" s="1" t="s">
        <v>336</v>
      </c>
      <c r="J211" s="5">
        <v>500000</v>
      </c>
      <c r="K211" s="5">
        <v>0</v>
      </c>
      <c r="L211" s="5">
        <v>500000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500000</v>
      </c>
      <c r="S211" s="5">
        <v>0</v>
      </c>
      <c r="T211" s="5">
        <v>0</v>
      </c>
    </row>
    <row r="212" spans="1:20" x14ac:dyDescent="0.3">
      <c r="A212" s="1" t="s">
        <v>421</v>
      </c>
      <c r="B212" s="6" t="s">
        <v>759</v>
      </c>
      <c r="C212" s="1" t="s">
        <v>155</v>
      </c>
      <c r="D212" s="1" t="s">
        <v>364</v>
      </c>
      <c r="E212" s="1" t="s">
        <v>413</v>
      </c>
      <c r="F212" s="1" t="s">
        <v>414</v>
      </c>
      <c r="G212" s="1" t="s">
        <v>413</v>
      </c>
      <c r="H212" s="1" t="s">
        <v>414</v>
      </c>
      <c r="I212" s="1" t="s">
        <v>84</v>
      </c>
      <c r="J212" s="5">
        <v>250000</v>
      </c>
      <c r="K212" s="5">
        <v>0</v>
      </c>
      <c r="L212" s="5">
        <v>250000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250000</v>
      </c>
      <c r="S212" s="5">
        <v>0</v>
      </c>
      <c r="T212" s="5">
        <v>0</v>
      </c>
    </row>
    <row r="213" spans="1:20" x14ac:dyDescent="0.3">
      <c r="A213" s="1" t="s">
        <v>422</v>
      </c>
      <c r="B213" s="6" t="s">
        <v>767</v>
      </c>
      <c r="C213" s="1" t="s">
        <v>155</v>
      </c>
      <c r="D213" s="1" t="s">
        <v>364</v>
      </c>
      <c r="E213" s="1" t="s">
        <v>413</v>
      </c>
      <c r="F213" s="1" t="s">
        <v>414</v>
      </c>
      <c r="G213" s="1" t="s">
        <v>413</v>
      </c>
      <c r="H213" s="1" t="s">
        <v>414</v>
      </c>
      <c r="I213" s="1" t="s">
        <v>101</v>
      </c>
      <c r="J213" s="5">
        <v>10000000</v>
      </c>
      <c r="K213" s="5">
        <v>4500000</v>
      </c>
      <c r="L213" s="5">
        <v>14500000</v>
      </c>
      <c r="M213" s="5">
        <v>609322.48</v>
      </c>
      <c r="N213" s="5">
        <v>3905550.64</v>
      </c>
      <c r="O213" s="5">
        <v>0</v>
      </c>
      <c r="P213" s="5">
        <v>0</v>
      </c>
      <c r="Q213" s="5">
        <v>0</v>
      </c>
      <c r="R213" s="5">
        <v>14500000</v>
      </c>
      <c r="S213" s="5">
        <v>0</v>
      </c>
      <c r="T213" s="5">
        <v>0</v>
      </c>
    </row>
    <row r="214" spans="1:20" x14ac:dyDescent="0.3">
      <c r="A214" s="1" t="s">
        <v>423</v>
      </c>
      <c r="B214" s="6" t="s">
        <v>850</v>
      </c>
      <c r="C214" s="1" t="s">
        <v>155</v>
      </c>
      <c r="D214" s="1" t="s">
        <v>364</v>
      </c>
      <c r="E214" s="1" t="s">
        <v>413</v>
      </c>
      <c r="F214" s="1" t="s">
        <v>414</v>
      </c>
      <c r="G214" s="1" t="s">
        <v>413</v>
      </c>
      <c r="H214" s="1" t="s">
        <v>414</v>
      </c>
      <c r="I214" s="1" t="s">
        <v>424</v>
      </c>
      <c r="J214" s="5">
        <v>700000</v>
      </c>
      <c r="K214" s="5">
        <v>-15000</v>
      </c>
      <c r="L214" s="5">
        <v>685000</v>
      </c>
      <c r="M214" s="5">
        <v>537802.68000000005</v>
      </c>
      <c r="N214" s="5">
        <v>125377.44</v>
      </c>
      <c r="O214" s="5">
        <v>0</v>
      </c>
      <c r="P214" s="5">
        <v>0</v>
      </c>
      <c r="Q214" s="5">
        <v>0</v>
      </c>
      <c r="R214" s="5">
        <v>685000</v>
      </c>
      <c r="S214" s="5">
        <v>0</v>
      </c>
      <c r="T214" s="5">
        <v>0</v>
      </c>
    </row>
    <row r="215" spans="1:20" x14ac:dyDescent="0.3">
      <c r="A215" s="1" t="s">
        <v>425</v>
      </c>
      <c r="B215" s="6" t="s">
        <v>833</v>
      </c>
      <c r="C215" s="1" t="s">
        <v>155</v>
      </c>
      <c r="D215" s="1" t="s">
        <v>364</v>
      </c>
      <c r="E215" s="1" t="s">
        <v>413</v>
      </c>
      <c r="F215" s="1" t="s">
        <v>414</v>
      </c>
      <c r="G215" s="1" t="s">
        <v>413</v>
      </c>
      <c r="H215" s="1" t="s">
        <v>414</v>
      </c>
      <c r="I215" s="1" t="s">
        <v>426</v>
      </c>
      <c r="J215" s="5">
        <v>1202000</v>
      </c>
      <c r="K215" s="5">
        <v>15000</v>
      </c>
      <c r="L215" s="5">
        <v>1217000</v>
      </c>
      <c r="M215" s="5">
        <v>0</v>
      </c>
      <c r="N215" s="5">
        <v>1214735.2</v>
      </c>
      <c r="O215" s="5">
        <v>0</v>
      </c>
      <c r="P215" s="5">
        <v>0</v>
      </c>
      <c r="Q215" s="5">
        <v>0</v>
      </c>
      <c r="R215" s="5">
        <v>1217000</v>
      </c>
      <c r="S215" s="5">
        <v>0</v>
      </c>
      <c r="T215" s="5">
        <v>0</v>
      </c>
    </row>
    <row r="216" spans="1:20" x14ac:dyDescent="0.3">
      <c r="A216" s="1" t="s">
        <v>427</v>
      </c>
      <c r="B216" s="6" t="s">
        <v>851</v>
      </c>
      <c r="C216" s="1" t="s">
        <v>155</v>
      </c>
      <c r="D216" s="1" t="s">
        <v>364</v>
      </c>
      <c r="E216" s="1" t="s">
        <v>413</v>
      </c>
      <c r="F216" s="1" t="s">
        <v>414</v>
      </c>
      <c r="G216" s="1" t="s">
        <v>413</v>
      </c>
      <c r="H216" s="1" t="s">
        <v>414</v>
      </c>
      <c r="I216" s="1" t="s">
        <v>428</v>
      </c>
      <c r="J216" s="5">
        <v>13000000</v>
      </c>
      <c r="K216" s="5">
        <v>17000000</v>
      </c>
      <c r="L216" s="5">
        <v>30000000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30000000</v>
      </c>
      <c r="S216" s="5">
        <v>0</v>
      </c>
      <c r="T216" s="5">
        <v>0</v>
      </c>
    </row>
    <row r="217" spans="1:20" x14ac:dyDescent="0.3">
      <c r="A217" s="1" t="s">
        <v>429</v>
      </c>
      <c r="B217" s="6" t="s">
        <v>852</v>
      </c>
      <c r="C217" s="1" t="s">
        <v>155</v>
      </c>
      <c r="D217" s="1" t="s">
        <v>364</v>
      </c>
      <c r="E217" s="1" t="s">
        <v>413</v>
      </c>
      <c r="F217" s="1" t="s">
        <v>414</v>
      </c>
      <c r="G217" s="1" t="s">
        <v>413</v>
      </c>
      <c r="H217" s="1" t="s">
        <v>414</v>
      </c>
      <c r="I217" s="1" t="s">
        <v>430</v>
      </c>
      <c r="J217" s="5">
        <v>300000</v>
      </c>
      <c r="K217" s="5">
        <v>0</v>
      </c>
      <c r="L217" s="5">
        <v>300000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300000</v>
      </c>
      <c r="S217" s="5">
        <v>0</v>
      </c>
      <c r="T217" s="5">
        <v>0</v>
      </c>
    </row>
    <row r="218" spans="1:20" x14ac:dyDescent="0.3">
      <c r="A218" s="1" t="s">
        <v>431</v>
      </c>
      <c r="B218" s="6" t="s">
        <v>853</v>
      </c>
      <c r="C218" s="1" t="s">
        <v>155</v>
      </c>
      <c r="D218" s="1" t="s">
        <v>364</v>
      </c>
      <c r="E218" s="1" t="s">
        <v>413</v>
      </c>
      <c r="F218" s="1" t="s">
        <v>414</v>
      </c>
      <c r="G218" s="1" t="s">
        <v>413</v>
      </c>
      <c r="H218" s="1" t="s">
        <v>414</v>
      </c>
      <c r="I218" s="1" t="s">
        <v>235</v>
      </c>
      <c r="J218" s="5">
        <v>500000</v>
      </c>
      <c r="K218" s="5">
        <v>0</v>
      </c>
      <c r="L218" s="5">
        <v>500000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500000</v>
      </c>
      <c r="S218" s="5">
        <v>0</v>
      </c>
      <c r="T218" s="5">
        <v>0</v>
      </c>
    </row>
    <row r="219" spans="1:20" x14ac:dyDescent="0.3">
      <c r="A219" s="1" t="s">
        <v>435</v>
      </c>
      <c r="B219" s="6" t="s">
        <v>834</v>
      </c>
      <c r="C219" s="1" t="s">
        <v>155</v>
      </c>
      <c r="D219" s="1" t="s">
        <v>364</v>
      </c>
      <c r="E219" s="1" t="s">
        <v>432</v>
      </c>
      <c r="F219" s="1" t="s">
        <v>433</v>
      </c>
      <c r="G219" s="1" t="s">
        <v>432</v>
      </c>
      <c r="H219" s="1" t="s">
        <v>434</v>
      </c>
      <c r="I219" s="1" t="s">
        <v>336</v>
      </c>
      <c r="J219" s="5">
        <v>0</v>
      </c>
      <c r="K219" s="5">
        <v>1500000</v>
      </c>
      <c r="L219" s="5">
        <v>1500000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1500000</v>
      </c>
      <c r="S219" s="5">
        <v>0</v>
      </c>
      <c r="T219" s="5">
        <v>0</v>
      </c>
    </row>
    <row r="220" spans="1:20" x14ac:dyDescent="0.3">
      <c r="A220" s="1" t="s">
        <v>439</v>
      </c>
      <c r="B220" s="6" t="s">
        <v>755</v>
      </c>
      <c r="C220" s="1" t="s">
        <v>236</v>
      </c>
      <c r="D220" s="1" t="s">
        <v>436</v>
      </c>
      <c r="E220" s="1" t="s">
        <v>437</v>
      </c>
      <c r="F220" s="1" t="s">
        <v>438</v>
      </c>
      <c r="G220" s="1" t="s">
        <v>437</v>
      </c>
      <c r="H220" s="1" t="s">
        <v>438</v>
      </c>
      <c r="I220" s="1" t="s">
        <v>74</v>
      </c>
      <c r="J220" s="5">
        <v>1000000</v>
      </c>
      <c r="K220" s="5">
        <v>0</v>
      </c>
      <c r="L220" s="5">
        <v>1000000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1000000</v>
      </c>
      <c r="S220" s="5">
        <v>0</v>
      </c>
      <c r="T220" s="5">
        <v>0</v>
      </c>
    </row>
    <row r="221" spans="1:20" x14ac:dyDescent="0.3">
      <c r="A221" s="1" t="s">
        <v>440</v>
      </c>
      <c r="B221" s="6" t="s">
        <v>787</v>
      </c>
      <c r="C221" s="1" t="s">
        <v>236</v>
      </c>
      <c r="D221" s="1" t="s">
        <v>436</v>
      </c>
      <c r="E221" s="1" t="s">
        <v>437</v>
      </c>
      <c r="F221" s="1" t="s">
        <v>438</v>
      </c>
      <c r="G221" s="1" t="s">
        <v>437</v>
      </c>
      <c r="H221" s="1" t="s">
        <v>438</v>
      </c>
      <c r="I221" s="1" t="s">
        <v>161</v>
      </c>
      <c r="J221" s="5">
        <v>1000000</v>
      </c>
      <c r="K221" s="5">
        <v>0</v>
      </c>
      <c r="L221" s="5">
        <v>1000000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1000000</v>
      </c>
      <c r="S221" s="5">
        <v>0</v>
      </c>
      <c r="T221" s="5">
        <v>0</v>
      </c>
    </row>
    <row r="222" spans="1:20" x14ac:dyDescent="0.3">
      <c r="A222" s="9" t="s">
        <v>441</v>
      </c>
      <c r="B222" s="10" t="s">
        <v>788</v>
      </c>
      <c r="C222" s="9" t="s">
        <v>236</v>
      </c>
      <c r="D222" s="9" t="s">
        <v>436</v>
      </c>
      <c r="E222" s="9" t="s">
        <v>437</v>
      </c>
      <c r="F222" s="9" t="s">
        <v>438</v>
      </c>
      <c r="G222" s="9" t="s">
        <v>437</v>
      </c>
      <c r="H222" s="9" t="s">
        <v>438</v>
      </c>
      <c r="I222" s="9" t="s">
        <v>163</v>
      </c>
      <c r="J222" s="11">
        <v>5000000</v>
      </c>
      <c r="K222" s="11">
        <v>0</v>
      </c>
      <c r="L222" s="11">
        <v>5000000</v>
      </c>
      <c r="M222" s="11">
        <v>4507572.1500000004</v>
      </c>
      <c r="N222" s="11">
        <v>0</v>
      </c>
      <c r="O222" s="11">
        <v>0</v>
      </c>
      <c r="P222" s="11">
        <v>0</v>
      </c>
      <c r="Q222" s="11">
        <v>0</v>
      </c>
      <c r="R222" s="11">
        <v>5000000</v>
      </c>
      <c r="S222" s="11">
        <v>0</v>
      </c>
      <c r="T222" s="11">
        <v>0</v>
      </c>
    </row>
    <row r="223" spans="1:20" x14ac:dyDescent="0.3">
      <c r="A223" s="1" t="s">
        <v>442</v>
      </c>
      <c r="B223" s="6" t="s">
        <v>758</v>
      </c>
      <c r="C223" s="1" t="s">
        <v>236</v>
      </c>
      <c r="D223" s="1" t="s">
        <v>436</v>
      </c>
      <c r="E223" s="1" t="s">
        <v>437</v>
      </c>
      <c r="F223" s="1" t="s">
        <v>438</v>
      </c>
      <c r="G223" s="1" t="s">
        <v>437</v>
      </c>
      <c r="H223" s="1" t="s">
        <v>438</v>
      </c>
      <c r="I223" s="1" t="s">
        <v>82</v>
      </c>
      <c r="J223" s="5">
        <v>800000</v>
      </c>
      <c r="K223" s="5">
        <v>0</v>
      </c>
      <c r="L223" s="5">
        <v>800000</v>
      </c>
      <c r="M223" s="5">
        <v>0</v>
      </c>
      <c r="N223" s="5">
        <v>186226.4</v>
      </c>
      <c r="O223" s="5">
        <v>0</v>
      </c>
      <c r="P223" s="5">
        <v>0</v>
      </c>
      <c r="Q223" s="5">
        <v>0</v>
      </c>
      <c r="R223" s="5">
        <v>800000</v>
      </c>
      <c r="S223" s="5">
        <v>0</v>
      </c>
      <c r="T223" s="5">
        <v>0</v>
      </c>
    </row>
    <row r="224" spans="1:20" x14ac:dyDescent="0.3">
      <c r="A224" s="1" t="s">
        <v>443</v>
      </c>
      <c r="B224" s="6" t="s">
        <v>790</v>
      </c>
      <c r="C224" s="1" t="s">
        <v>236</v>
      </c>
      <c r="D224" s="1" t="s">
        <v>436</v>
      </c>
      <c r="E224" s="1" t="s">
        <v>437</v>
      </c>
      <c r="F224" s="1" t="s">
        <v>438</v>
      </c>
      <c r="G224" s="1" t="s">
        <v>437</v>
      </c>
      <c r="H224" s="1" t="s">
        <v>438</v>
      </c>
      <c r="I224" s="1" t="s">
        <v>169</v>
      </c>
      <c r="J224" s="5">
        <v>6500000</v>
      </c>
      <c r="K224" s="5">
        <v>0</v>
      </c>
      <c r="L224" s="5">
        <v>6500000</v>
      </c>
      <c r="M224" s="5">
        <v>0</v>
      </c>
      <c r="N224" s="5">
        <v>60465</v>
      </c>
      <c r="O224" s="5">
        <v>0</v>
      </c>
      <c r="P224" s="5">
        <v>0</v>
      </c>
      <c r="Q224" s="5">
        <v>0</v>
      </c>
      <c r="R224" s="5">
        <v>6500000</v>
      </c>
      <c r="S224" s="5">
        <v>0</v>
      </c>
      <c r="T224" s="5">
        <v>0</v>
      </c>
    </row>
    <row r="225" spans="1:20" x14ac:dyDescent="0.3">
      <c r="A225" s="1" t="s">
        <v>444</v>
      </c>
      <c r="B225" s="6" t="s">
        <v>759</v>
      </c>
      <c r="C225" s="1" t="s">
        <v>236</v>
      </c>
      <c r="D225" s="1" t="s">
        <v>436</v>
      </c>
      <c r="E225" s="1" t="s">
        <v>437</v>
      </c>
      <c r="F225" s="1" t="s">
        <v>438</v>
      </c>
      <c r="G225" s="1" t="s">
        <v>437</v>
      </c>
      <c r="H225" s="1" t="s">
        <v>438</v>
      </c>
      <c r="I225" s="1" t="s">
        <v>84</v>
      </c>
      <c r="J225" s="5">
        <v>750000</v>
      </c>
      <c r="K225" s="5">
        <v>0</v>
      </c>
      <c r="L225" s="5">
        <v>750000</v>
      </c>
      <c r="M225" s="5">
        <v>147548.51999999999</v>
      </c>
      <c r="N225" s="5">
        <v>158908.4</v>
      </c>
      <c r="O225" s="5">
        <v>0</v>
      </c>
      <c r="P225" s="5">
        <v>0</v>
      </c>
      <c r="Q225" s="5">
        <v>0</v>
      </c>
      <c r="R225" s="5">
        <v>750000</v>
      </c>
      <c r="S225" s="5">
        <v>0</v>
      </c>
      <c r="T225" s="5">
        <v>0</v>
      </c>
    </row>
    <row r="226" spans="1:20" x14ac:dyDescent="0.3">
      <c r="A226" s="1" t="s">
        <v>445</v>
      </c>
      <c r="B226" s="6" t="s">
        <v>760</v>
      </c>
      <c r="C226" s="1" t="s">
        <v>236</v>
      </c>
      <c r="D226" s="1" t="s">
        <v>436</v>
      </c>
      <c r="E226" s="1" t="s">
        <v>437</v>
      </c>
      <c r="F226" s="1" t="s">
        <v>438</v>
      </c>
      <c r="G226" s="1" t="s">
        <v>437</v>
      </c>
      <c r="H226" s="1" t="s">
        <v>438</v>
      </c>
      <c r="I226" s="1" t="s">
        <v>86</v>
      </c>
      <c r="J226" s="5">
        <v>500000</v>
      </c>
      <c r="K226" s="5">
        <v>0</v>
      </c>
      <c r="L226" s="5">
        <v>500000</v>
      </c>
      <c r="M226" s="5">
        <v>0</v>
      </c>
      <c r="N226" s="5">
        <v>347913.79</v>
      </c>
      <c r="O226" s="5">
        <v>0</v>
      </c>
      <c r="P226" s="5">
        <v>0</v>
      </c>
      <c r="Q226" s="5">
        <v>0</v>
      </c>
      <c r="R226" s="5">
        <v>500000</v>
      </c>
      <c r="S226" s="5">
        <v>0</v>
      </c>
      <c r="T226" s="5">
        <v>0</v>
      </c>
    </row>
    <row r="227" spans="1:20" x14ac:dyDescent="0.3">
      <c r="A227" s="1" t="s">
        <v>446</v>
      </c>
      <c r="B227" s="6" t="s">
        <v>792</v>
      </c>
      <c r="C227" s="1" t="s">
        <v>236</v>
      </c>
      <c r="D227" s="1" t="s">
        <v>436</v>
      </c>
      <c r="E227" s="1" t="s">
        <v>437</v>
      </c>
      <c r="F227" s="1" t="s">
        <v>438</v>
      </c>
      <c r="G227" s="1" t="s">
        <v>437</v>
      </c>
      <c r="H227" s="1" t="s">
        <v>438</v>
      </c>
      <c r="I227" s="1" t="s">
        <v>179</v>
      </c>
      <c r="J227" s="5">
        <v>500000</v>
      </c>
      <c r="K227" s="5">
        <v>0</v>
      </c>
      <c r="L227" s="5">
        <v>500000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500000</v>
      </c>
      <c r="S227" s="5">
        <v>0</v>
      </c>
      <c r="T227" s="5">
        <v>0</v>
      </c>
    </row>
    <row r="228" spans="1:20" x14ac:dyDescent="0.3">
      <c r="A228" s="1" t="s">
        <v>447</v>
      </c>
      <c r="B228" s="6" t="s">
        <v>770</v>
      </c>
      <c r="C228" s="1" t="s">
        <v>236</v>
      </c>
      <c r="D228" s="1" t="s">
        <v>436</v>
      </c>
      <c r="E228" s="1" t="s">
        <v>437</v>
      </c>
      <c r="F228" s="1" t="s">
        <v>438</v>
      </c>
      <c r="G228" s="1" t="s">
        <v>437</v>
      </c>
      <c r="H228" s="1" t="s">
        <v>438</v>
      </c>
      <c r="I228" s="1" t="s">
        <v>207</v>
      </c>
      <c r="J228" s="5">
        <v>5000000</v>
      </c>
      <c r="K228" s="5">
        <v>8797564.8000000007</v>
      </c>
      <c r="L228" s="5">
        <v>13797564.800000001</v>
      </c>
      <c r="M228" s="5">
        <v>9983127.0399999991</v>
      </c>
      <c r="N228" s="5">
        <v>0</v>
      </c>
      <c r="O228" s="5">
        <v>0</v>
      </c>
      <c r="P228" s="5">
        <v>0</v>
      </c>
      <c r="Q228" s="5">
        <v>0</v>
      </c>
      <c r="R228" s="5">
        <v>13797564.800000001</v>
      </c>
      <c r="S228" s="5">
        <v>0</v>
      </c>
      <c r="T228" s="5">
        <v>0</v>
      </c>
    </row>
    <row r="229" spans="1:20" x14ac:dyDescent="0.3">
      <c r="A229" s="1" t="s">
        <v>448</v>
      </c>
      <c r="B229" s="6" t="s">
        <v>770</v>
      </c>
      <c r="C229" s="1" t="s">
        <v>236</v>
      </c>
      <c r="D229" s="1" t="s">
        <v>436</v>
      </c>
      <c r="E229" s="1" t="s">
        <v>437</v>
      </c>
      <c r="F229" s="1" t="s">
        <v>438</v>
      </c>
      <c r="G229" s="1" t="s">
        <v>437</v>
      </c>
      <c r="H229" s="1" t="s">
        <v>438</v>
      </c>
      <c r="I229" s="1" t="s">
        <v>449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</row>
    <row r="230" spans="1:20" x14ac:dyDescent="0.3">
      <c r="A230" s="1" t="s">
        <v>450</v>
      </c>
      <c r="B230" s="6" t="s">
        <v>771</v>
      </c>
      <c r="C230" s="1" t="s">
        <v>236</v>
      </c>
      <c r="D230" s="1" t="s">
        <v>436</v>
      </c>
      <c r="E230" s="1" t="s">
        <v>437</v>
      </c>
      <c r="F230" s="1" t="s">
        <v>438</v>
      </c>
      <c r="G230" s="1" t="s">
        <v>437</v>
      </c>
      <c r="H230" s="1" t="s">
        <v>438</v>
      </c>
      <c r="I230" s="1" t="s">
        <v>213</v>
      </c>
      <c r="J230" s="5">
        <v>2000000</v>
      </c>
      <c r="K230" s="5">
        <v>-2000000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</row>
    <row r="231" spans="1:20" x14ac:dyDescent="0.3">
      <c r="A231" s="1" t="s">
        <v>451</v>
      </c>
      <c r="B231" s="6" t="s">
        <v>854</v>
      </c>
      <c r="C231" s="1" t="s">
        <v>236</v>
      </c>
      <c r="D231" s="1" t="s">
        <v>436</v>
      </c>
      <c r="E231" s="1" t="s">
        <v>437</v>
      </c>
      <c r="F231" s="1" t="s">
        <v>438</v>
      </c>
      <c r="G231" s="1" t="s">
        <v>437</v>
      </c>
      <c r="H231" s="1" t="s">
        <v>438</v>
      </c>
      <c r="I231" s="1" t="s">
        <v>452</v>
      </c>
      <c r="J231" s="5">
        <v>0</v>
      </c>
      <c r="K231" s="5">
        <v>21202435.199999999</v>
      </c>
      <c r="L231" s="5">
        <v>21202435.199999999</v>
      </c>
      <c r="M231" s="5">
        <v>0</v>
      </c>
      <c r="N231" s="5">
        <v>3202435.2</v>
      </c>
      <c r="O231" s="5">
        <v>0</v>
      </c>
      <c r="P231" s="5">
        <v>0</v>
      </c>
      <c r="Q231" s="5">
        <v>0</v>
      </c>
      <c r="R231" s="5">
        <v>21202435.199999999</v>
      </c>
      <c r="S231" s="5">
        <v>0</v>
      </c>
      <c r="T231" s="5">
        <v>0</v>
      </c>
    </row>
    <row r="232" spans="1:20" x14ac:dyDescent="0.3">
      <c r="A232" s="1" t="s">
        <v>453</v>
      </c>
      <c r="B232" s="6" t="s">
        <v>840</v>
      </c>
      <c r="C232" s="1" t="s">
        <v>236</v>
      </c>
      <c r="D232" s="1" t="s">
        <v>436</v>
      </c>
      <c r="E232" s="1" t="s">
        <v>437</v>
      </c>
      <c r="F232" s="1" t="s">
        <v>438</v>
      </c>
      <c r="G232" s="1" t="s">
        <v>437</v>
      </c>
      <c r="H232" s="1" t="s">
        <v>438</v>
      </c>
      <c r="I232" s="1" t="s">
        <v>454</v>
      </c>
      <c r="J232" s="5">
        <v>1500000</v>
      </c>
      <c r="K232" s="5">
        <v>0</v>
      </c>
      <c r="L232" s="5">
        <v>1500000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1500000</v>
      </c>
      <c r="S232" s="5">
        <v>0</v>
      </c>
      <c r="T232" s="5">
        <v>0</v>
      </c>
    </row>
    <row r="233" spans="1:20" x14ac:dyDescent="0.3">
      <c r="A233" s="1" t="s">
        <v>457</v>
      </c>
      <c r="B233" s="6" t="s">
        <v>757</v>
      </c>
      <c r="C233" s="1" t="s">
        <v>236</v>
      </c>
      <c r="D233" s="1" t="s">
        <v>436</v>
      </c>
      <c r="E233" s="1" t="s">
        <v>455</v>
      </c>
      <c r="F233" s="1" t="s">
        <v>456</v>
      </c>
      <c r="G233" s="1" t="s">
        <v>455</v>
      </c>
      <c r="H233" s="1" t="s">
        <v>456</v>
      </c>
      <c r="I233" s="1" t="s">
        <v>80</v>
      </c>
      <c r="J233" s="5">
        <v>10000000</v>
      </c>
      <c r="K233" s="5">
        <v>0</v>
      </c>
      <c r="L233" s="5">
        <v>10000000</v>
      </c>
      <c r="M233" s="5">
        <v>9201208.1899999995</v>
      </c>
      <c r="N233" s="5">
        <v>0</v>
      </c>
      <c r="O233" s="5">
        <v>0</v>
      </c>
      <c r="P233" s="5">
        <v>0</v>
      </c>
      <c r="Q233" s="5">
        <v>0</v>
      </c>
      <c r="R233" s="5">
        <v>10000000</v>
      </c>
      <c r="S233" s="5">
        <v>0</v>
      </c>
      <c r="T233" s="5">
        <v>0</v>
      </c>
    </row>
    <row r="234" spans="1:20" x14ac:dyDescent="0.3">
      <c r="A234" s="1" t="s">
        <v>458</v>
      </c>
      <c r="B234" s="6" t="s">
        <v>757</v>
      </c>
      <c r="C234" s="1" t="s">
        <v>236</v>
      </c>
      <c r="D234" s="1" t="s">
        <v>436</v>
      </c>
      <c r="E234" s="1" t="s">
        <v>455</v>
      </c>
      <c r="F234" s="1" t="s">
        <v>456</v>
      </c>
      <c r="G234" s="1" t="s">
        <v>455</v>
      </c>
      <c r="H234" s="1" t="s">
        <v>456</v>
      </c>
      <c r="I234" s="1" t="s">
        <v>459</v>
      </c>
      <c r="J234" s="5">
        <v>20180000</v>
      </c>
      <c r="K234" s="5">
        <v>0</v>
      </c>
      <c r="L234" s="5">
        <v>20180000</v>
      </c>
      <c r="M234" s="5">
        <v>0</v>
      </c>
      <c r="N234" s="5">
        <v>20170196</v>
      </c>
      <c r="O234" s="5">
        <v>0</v>
      </c>
      <c r="P234" s="5">
        <v>0</v>
      </c>
      <c r="Q234" s="5">
        <v>0</v>
      </c>
      <c r="R234" s="5">
        <v>20180000</v>
      </c>
      <c r="S234" s="5">
        <v>0</v>
      </c>
      <c r="T234" s="5">
        <v>0</v>
      </c>
    </row>
    <row r="235" spans="1:20" x14ac:dyDescent="0.3">
      <c r="A235" s="1" t="s">
        <v>460</v>
      </c>
      <c r="B235" s="6" t="s">
        <v>757</v>
      </c>
      <c r="C235" s="1" t="s">
        <v>236</v>
      </c>
      <c r="D235" s="1" t="s">
        <v>436</v>
      </c>
      <c r="E235" s="1" t="s">
        <v>455</v>
      </c>
      <c r="F235" s="1" t="s">
        <v>456</v>
      </c>
      <c r="G235" s="1" t="s">
        <v>455</v>
      </c>
      <c r="H235" s="1" t="s">
        <v>456</v>
      </c>
      <c r="I235" s="1" t="s">
        <v>461</v>
      </c>
      <c r="J235" s="5">
        <v>1000000</v>
      </c>
      <c r="K235" s="5">
        <v>0</v>
      </c>
      <c r="L235" s="5">
        <v>1000000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1000000</v>
      </c>
      <c r="S235" s="5">
        <v>0</v>
      </c>
      <c r="T235" s="5">
        <v>0</v>
      </c>
    </row>
    <row r="236" spans="1:20" x14ac:dyDescent="0.3">
      <c r="A236" s="1" t="s">
        <v>462</v>
      </c>
      <c r="B236" s="6" t="s">
        <v>759</v>
      </c>
      <c r="C236" s="1" t="s">
        <v>236</v>
      </c>
      <c r="D236" s="1" t="s">
        <v>436</v>
      </c>
      <c r="E236" s="1" t="s">
        <v>455</v>
      </c>
      <c r="F236" s="1" t="s">
        <v>456</v>
      </c>
      <c r="G236" s="1" t="s">
        <v>455</v>
      </c>
      <c r="H236" s="1" t="s">
        <v>456</v>
      </c>
      <c r="I236" s="1" t="s">
        <v>84</v>
      </c>
      <c r="J236" s="5">
        <v>200000</v>
      </c>
      <c r="K236" s="5">
        <v>0</v>
      </c>
      <c r="L236" s="5">
        <v>200000</v>
      </c>
      <c r="M236" s="5">
        <v>189154.53</v>
      </c>
      <c r="N236" s="5">
        <v>0</v>
      </c>
      <c r="O236" s="5">
        <v>0</v>
      </c>
      <c r="P236" s="5">
        <v>0</v>
      </c>
      <c r="Q236" s="5">
        <v>0</v>
      </c>
      <c r="R236" s="5">
        <v>200000</v>
      </c>
      <c r="S236" s="5">
        <v>0</v>
      </c>
      <c r="T236" s="5">
        <v>0</v>
      </c>
    </row>
    <row r="237" spans="1:20" x14ac:dyDescent="0.3">
      <c r="A237" s="1" t="s">
        <v>463</v>
      </c>
      <c r="B237" s="6" t="s">
        <v>760</v>
      </c>
      <c r="C237" s="1" t="s">
        <v>236</v>
      </c>
      <c r="D237" s="1" t="s">
        <v>436</v>
      </c>
      <c r="E237" s="1" t="s">
        <v>455</v>
      </c>
      <c r="F237" s="1" t="s">
        <v>456</v>
      </c>
      <c r="G237" s="1" t="s">
        <v>455</v>
      </c>
      <c r="H237" s="1" t="s">
        <v>456</v>
      </c>
      <c r="I237" s="1" t="s">
        <v>86</v>
      </c>
      <c r="J237" s="5">
        <v>200000</v>
      </c>
      <c r="K237" s="5">
        <v>0</v>
      </c>
      <c r="L237" s="5">
        <v>200000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200000</v>
      </c>
      <c r="S237" s="5">
        <v>0</v>
      </c>
      <c r="T237" s="5">
        <v>0</v>
      </c>
    </row>
    <row r="238" spans="1:20" x14ac:dyDescent="0.3">
      <c r="A238" s="1" t="s">
        <v>464</v>
      </c>
      <c r="B238" s="6" t="s">
        <v>793</v>
      </c>
      <c r="C238" s="1" t="s">
        <v>236</v>
      </c>
      <c r="D238" s="1" t="s">
        <v>436</v>
      </c>
      <c r="E238" s="1" t="s">
        <v>455</v>
      </c>
      <c r="F238" s="1" t="s">
        <v>456</v>
      </c>
      <c r="G238" s="1" t="s">
        <v>455</v>
      </c>
      <c r="H238" s="1" t="s">
        <v>456</v>
      </c>
      <c r="I238" s="1" t="s">
        <v>465</v>
      </c>
      <c r="J238" s="5">
        <v>60000000</v>
      </c>
      <c r="K238" s="5">
        <v>3000000</v>
      </c>
      <c r="L238" s="5">
        <v>63000000</v>
      </c>
      <c r="M238" s="5">
        <v>10932355</v>
      </c>
      <c r="N238" s="5">
        <v>15838878.01</v>
      </c>
      <c r="O238" s="5">
        <v>10944067</v>
      </c>
      <c r="P238" s="5">
        <v>5501180</v>
      </c>
      <c r="Q238" s="5">
        <v>10944067</v>
      </c>
      <c r="R238" s="5">
        <v>52055933</v>
      </c>
      <c r="S238" s="5">
        <v>10944067</v>
      </c>
      <c r="T238" s="5">
        <v>0</v>
      </c>
    </row>
    <row r="239" spans="1:20" x14ac:dyDescent="0.3">
      <c r="A239" s="1" t="s">
        <v>466</v>
      </c>
      <c r="B239" s="6" t="s">
        <v>771</v>
      </c>
      <c r="C239" s="1" t="s">
        <v>236</v>
      </c>
      <c r="D239" s="1" t="s">
        <v>436</v>
      </c>
      <c r="E239" s="1" t="s">
        <v>455</v>
      </c>
      <c r="F239" s="1" t="s">
        <v>456</v>
      </c>
      <c r="G239" s="1" t="s">
        <v>455</v>
      </c>
      <c r="H239" s="1" t="s">
        <v>456</v>
      </c>
      <c r="I239" s="1" t="s">
        <v>213</v>
      </c>
      <c r="J239" s="5">
        <v>2100000</v>
      </c>
      <c r="K239" s="5">
        <v>0</v>
      </c>
      <c r="L239" s="5">
        <v>2100000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2100000</v>
      </c>
      <c r="S239" s="5">
        <v>0</v>
      </c>
      <c r="T239" s="5">
        <v>0</v>
      </c>
    </row>
    <row r="240" spans="1:20" x14ac:dyDescent="0.3">
      <c r="A240" s="1" t="s">
        <v>469</v>
      </c>
      <c r="B240" s="6" t="s">
        <v>755</v>
      </c>
      <c r="C240" s="1" t="s">
        <v>236</v>
      </c>
      <c r="D240" s="1" t="s">
        <v>436</v>
      </c>
      <c r="E240" s="1" t="s">
        <v>467</v>
      </c>
      <c r="F240" s="1" t="s">
        <v>468</v>
      </c>
      <c r="G240" s="1" t="s">
        <v>467</v>
      </c>
      <c r="H240" s="1" t="s">
        <v>468</v>
      </c>
      <c r="I240" s="1" t="s">
        <v>74</v>
      </c>
      <c r="J240" s="5">
        <v>170000</v>
      </c>
      <c r="K240" s="5">
        <v>0</v>
      </c>
      <c r="L240" s="5">
        <v>170000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170000</v>
      </c>
      <c r="S240" s="5">
        <v>0</v>
      </c>
      <c r="T240" s="5">
        <v>0</v>
      </c>
    </row>
    <row r="241" spans="1:20" x14ac:dyDescent="0.3">
      <c r="A241" s="1" t="s">
        <v>470</v>
      </c>
      <c r="B241" s="6" t="s">
        <v>759</v>
      </c>
      <c r="C241" s="1" t="s">
        <v>236</v>
      </c>
      <c r="D241" s="1" t="s">
        <v>436</v>
      </c>
      <c r="E241" s="1" t="s">
        <v>467</v>
      </c>
      <c r="F241" s="1" t="s">
        <v>468</v>
      </c>
      <c r="G241" s="1" t="s">
        <v>467</v>
      </c>
      <c r="H241" s="1" t="s">
        <v>468</v>
      </c>
      <c r="I241" s="1" t="s">
        <v>84</v>
      </c>
      <c r="J241" s="5">
        <v>100000</v>
      </c>
      <c r="K241" s="5">
        <v>0</v>
      </c>
      <c r="L241" s="5">
        <v>100000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100000</v>
      </c>
      <c r="S241" s="5">
        <v>0</v>
      </c>
      <c r="T241" s="5">
        <v>0</v>
      </c>
    </row>
    <row r="242" spans="1:20" x14ac:dyDescent="0.3">
      <c r="A242" s="1" t="s">
        <v>471</v>
      </c>
      <c r="B242" s="6" t="s">
        <v>760</v>
      </c>
      <c r="C242" s="1" t="s">
        <v>236</v>
      </c>
      <c r="D242" s="1" t="s">
        <v>436</v>
      </c>
      <c r="E242" s="1" t="s">
        <v>467</v>
      </c>
      <c r="F242" s="1" t="s">
        <v>468</v>
      </c>
      <c r="G242" s="1" t="s">
        <v>467</v>
      </c>
      <c r="H242" s="1" t="s">
        <v>468</v>
      </c>
      <c r="I242" s="1" t="s">
        <v>86</v>
      </c>
      <c r="J242" s="5">
        <v>100000</v>
      </c>
      <c r="K242" s="5">
        <v>0</v>
      </c>
      <c r="L242" s="5">
        <v>100000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100000</v>
      </c>
      <c r="S242" s="5">
        <v>0</v>
      </c>
      <c r="T242" s="5">
        <v>0</v>
      </c>
    </row>
    <row r="243" spans="1:20" x14ac:dyDescent="0.3">
      <c r="A243" s="1" t="s">
        <v>472</v>
      </c>
      <c r="B243" s="6" t="s">
        <v>833</v>
      </c>
      <c r="C243" s="1" t="s">
        <v>236</v>
      </c>
      <c r="D243" s="1" t="s">
        <v>436</v>
      </c>
      <c r="E243" s="1" t="s">
        <v>467</v>
      </c>
      <c r="F243" s="1" t="s">
        <v>468</v>
      </c>
      <c r="G243" s="1" t="s">
        <v>467</v>
      </c>
      <c r="H243" s="1" t="s">
        <v>468</v>
      </c>
      <c r="I243" s="1" t="s">
        <v>473</v>
      </c>
      <c r="J243" s="5">
        <v>216425740</v>
      </c>
      <c r="K243" s="5">
        <v>40000000</v>
      </c>
      <c r="L243" s="5">
        <v>256425740</v>
      </c>
      <c r="M243" s="5">
        <v>72755761.939999998</v>
      </c>
      <c r="N243" s="5">
        <v>90600219.370000005</v>
      </c>
      <c r="O243" s="5">
        <v>0</v>
      </c>
      <c r="P243" s="5">
        <v>0</v>
      </c>
      <c r="Q243" s="5">
        <v>0</v>
      </c>
      <c r="R243" s="5">
        <v>256425740</v>
      </c>
      <c r="S243" s="5">
        <v>0</v>
      </c>
      <c r="T243" s="5">
        <v>0</v>
      </c>
    </row>
    <row r="244" spans="1:20" x14ac:dyDescent="0.3">
      <c r="A244" s="1" t="s">
        <v>476</v>
      </c>
      <c r="B244" s="6" t="s">
        <v>834</v>
      </c>
      <c r="C244" s="1" t="s">
        <v>236</v>
      </c>
      <c r="D244" s="1" t="s">
        <v>436</v>
      </c>
      <c r="E244" s="1" t="s">
        <v>474</v>
      </c>
      <c r="F244" s="1" t="s">
        <v>475</v>
      </c>
      <c r="G244" s="1" t="s">
        <v>474</v>
      </c>
      <c r="H244" s="1" t="s">
        <v>475</v>
      </c>
      <c r="I244" s="1" t="s">
        <v>336</v>
      </c>
      <c r="J244" s="5">
        <v>1500000</v>
      </c>
      <c r="K244" s="5">
        <v>-1500000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</row>
    <row r="245" spans="1:20" x14ac:dyDescent="0.3">
      <c r="A245" s="1" t="s">
        <v>479</v>
      </c>
      <c r="B245" s="6" t="s">
        <v>755</v>
      </c>
      <c r="C245" s="1" t="s">
        <v>236</v>
      </c>
      <c r="D245" s="1" t="s">
        <v>436</v>
      </c>
      <c r="E245" s="1" t="s">
        <v>477</v>
      </c>
      <c r="F245" s="1" t="s">
        <v>478</v>
      </c>
      <c r="G245" s="1" t="s">
        <v>477</v>
      </c>
      <c r="H245" s="1" t="s">
        <v>478</v>
      </c>
      <c r="I245" s="1" t="s">
        <v>74</v>
      </c>
      <c r="J245" s="5">
        <v>50000</v>
      </c>
      <c r="K245" s="5">
        <v>0</v>
      </c>
      <c r="L245" s="5">
        <v>50000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50000</v>
      </c>
      <c r="S245" s="5">
        <v>0</v>
      </c>
      <c r="T245" s="5">
        <v>0</v>
      </c>
    </row>
    <row r="246" spans="1:20" x14ac:dyDescent="0.3">
      <c r="A246" s="1" t="s">
        <v>480</v>
      </c>
      <c r="B246" s="6" t="s">
        <v>855</v>
      </c>
      <c r="C246" s="1" t="s">
        <v>236</v>
      </c>
      <c r="D246" s="1" t="s">
        <v>436</v>
      </c>
      <c r="E246" s="1" t="s">
        <v>477</v>
      </c>
      <c r="F246" s="1" t="s">
        <v>478</v>
      </c>
      <c r="G246" s="1" t="s">
        <v>477</v>
      </c>
      <c r="H246" s="1" t="s">
        <v>478</v>
      </c>
      <c r="I246" s="1" t="s">
        <v>481</v>
      </c>
      <c r="J246" s="5">
        <v>40000</v>
      </c>
      <c r="K246" s="5">
        <v>0</v>
      </c>
      <c r="L246" s="5">
        <v>40000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40000</v>
      </c>
      <c r="S246" s="5">
        <v>0</v>
      </c>
      <c r="T246" s="5">
        <v>0</v>
      </c>
    </row>
    <row r="247" spans="1:20" x14ac:dyDescent="0.3">
      <c r="A247" s="1" t="s">
        <v>482</v>
      </c>
      <c r="B247" s="6" t="s">
        <v>849</v>
      </c>
      <c r="C247" s="1" t="s">
        <v>236</v>
      </c>
      <c r="D247" s="1" t="s">
        <v>436</v>
      </c>
      <c r="E247" s="1" t="s">
        <v>477</v>
      </c>
      <c r="F247" s="1" t="s">
        <v>478</v>
      </c>
      <c r="G247" s="1" t="s">
        <v>477</v>
      </c>
      <c r="H247" s="1" t="s">
        <v>478</v>
      </c>
      <c r="I247" s="1" t="s">
        <v>417</v>
      </c>
      <c r="J247" s="5">
        <v>40000</v>
      </c>
      <c r="K247" s="5">
        <v>0</v>
      </c>
      <c r="L247" s="5">
        <v>40000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40000</v>
      </c>
      <c r="S247" s="5">
        <v>0</v>
      </c>
      <c r="T247" s="5">
        <v>0</v>
      </c>
    </row>
    <row r="248" spans="1:20" x14ac:dyDescent="0.3">
      <c r="A248" s="1" t="s">
        <v>483</v>
      </c>
      <c r="B248" s="6" t="s">
        <v>759</v>
      </c>
      <c r="C248" s="1" t="s">
        <v>236</v>
      </c>
      <c r="D248" s="1" t="s">
        <v>436</v>
      </c>
      <c r="E248" s="1" t="s">
        <v>477</v>
      </c>
      <c r="F248" s="1" t="s">
        <v>478</v>
      </c>
      <c r="G248" s="1" t="s">
        <v>477</v>
      </c>
      <c r="H248" s="1" t="s">
        <v>478</v>
      </c>
      <c r="I248" s="1" t="s">
        <v>84</v>
      </c>
      <c r="J248" s="5">
        <v>90000</v>
      </c>
      <c r="K248" s="5">
        <v>0</v>
      </c>
      <c r="L248" s="5">
        <v>90000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90000</v>
      </c>
      <c r="S248" s="5">
        <v>0</v>
      </c>
      <c r="T248" s="5">
        <v>0</v>
      </c>
    </row>
    <row r="249" spans="1:20" x14ac:dyDescent="0.3">
      <c r="A249" s="1" t="s">
        <v>484</v>
      </c>
      <c r="B249" s="6" t="s">
        <v>760</v>
      </c>
      <c r="C249" s="1" t="s">
        <v>236</v>
      </c>
      <c r="D249" s="1" t="s">
        <v>436</v>
      </c>
      <c r="E249" s="1" t="s">
        <v>477</v>
      </c>
      <c r="F249" s="1" t="s">
        <v>478</v>
      </c>
      <c r="G249" s="1" t="s">
        <v>477</v>
      </c>
      <c r="H249" s="1" t="s">
        <v>478</v>
      </c>
      <c r="I249" s="1" t="s">
        <v>86</v>
      </c>
      <c r="J249" s="5">
        <v>200000</v>
      </c>
      <c r="K249" s="5">
        <v>0</v>
      </c>
      <c r="L249" s="5">
        <v>200000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200000</v>
      </c>
      <c r="S249" s="5">
        <v>0</v>
      </c>
      <c r="T249" s="5">
        <v>0</v>
      </c>
    </row>
    <row r="250" spans="1:20" x14ac:dyDescent="0.3">
      <c r="A250" s="1" t="s">
        <v>485</v>
      </c>
      <c r="B250" s="6" t="s">
        <v>771</v>
      </c>
      <c r="C250" s="1" t="s">
        <v>236</v>
      </c>
      <c r="D250" s="1" t="s">
        <v>436</v>
      </c>
      <c r="E250" s="1" t="s">
        <v>477</v>
      </c>
      <c r="F250" s="1" t="s">
        <v>478</v>
      </c>
      <c r="G250" s="1" t="s">
        <v>477</v>
      </c>
      <c r="H250" s="1" t="s">
        <v>478</v>
      </c>
      <c r="I250" s="1" t="s">
        <v>213</v>
      </c>
      <c r="J250" s="5">
        <v>400000</v>
      </c>
      <c r="K250" s="5">
        <v>0</v>
      </c>
      <c r="L250" s="5">
        <v>400000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400000</v>
      </c>
      <c r="S250" s="5">
        <v>0</v>
      </c>
      <c r="T250" s="5">
        <v>0</v>
      </c>
    </row>
    <row r="251" spans="1:20" x14ac:dyDescent="0.3">
      <c r="A251" s="1" t="s">
        <v>486</v>
      </c>
      <c r="B251" s="6" t="s">
        <v>856</v>
      </c>
      <c r="C251" s="1" t="s">
        <v>236</v>
      </c>
      <c r="D251" s="1" t="s">
        <v>436</v>
      </c>
      <c r="E251" s="1" t="s">
        <v>477</v>
      </c>
      <c r="F251" s="1" t="s">
        <v>478</v>
      </c>
      <c r="G251" s="1" t="s">
        <v>477</v>
      </c>
      <c r="H251" s="1" t="s">
        <v>478</v>
      </c>
      <c r="I251" s="1" t="s">
        <v>487</v>
      </c>
      <c r="J251" s="5">
        <v>180000</v>
      </c>
      <c r="K251" s="5">
        <v>0</v>
      </c>
      <c r="L251" s="5">
        <v>180000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180000</v>
      </c>
      <c r="S251" s="5">
        <v>0</v>
      </c>
      <c r="T251" s="5">
        <v>0</v>
      </c>
    </row>
    <row r="252" spans="1:20" x14ac:dyDescent="0.3">
      <c r="A252" s="1" t="s">
        <v>490</v>
      </c>
      <c r="B252" s="6" t="s">
        <v>855</v>
      </c>
      <c r="C252" s="1" t="s">
        <v>236</v>
      </c>
      <c r="D252" s="1" t="s">
        <v>436</v>
      </c>
      <c r="E252" s="1" t="s">
        <v>488</v>
      </c>
      <c r="F252" s="1" t="s">
        <v>489</v>
      </c>
      <c r="G252" s="1" t="s">
        <v>488</v>
      </c>
      <c r="H252" s="1" t="s">
        <v>489</v>
      </c>
      <c r="I252" s="1" t="s">
        <v>481</v>
      </c>
      <c r="J252" s="5">
        <v>800000</v>
      </c>
      <c r="K252" s="5">
        <v>0</v>
      </c>
      <c r="L252" s="5">
        <v>800000</v>
      </c>
      <c r="M252" s="5">
        <v>53134</v>
      </c>
      <c r="N252" s="5">
        <v>110230.8</v>
      </c>
      <c r="O252" s="5">
        <v>0</v>
      </c>
      <c r="P252" s="5">
        <v>0</v>
      </c>
      <c r="Q252" s="5">
        <v>0</v>
      </c>
      <c r="R252" s="5">
        <v>800000</v>
      </c>
      <c r="S252" s="5">
        <v>0</v>
      </c>
      <c r="T252" s="5">
        <v>0</v>
      </c>
    </row>
    <row r="253" spans="1:20" x14ac:dyDescent="0.3">
      <c r="A253" s="1" t="s">
        <v>491</v>
      </c>
      <c r="B253" s="6" t="s">
        <v>845</v>
      </c>
      <c r="C253" s="1" t="s">
        <v>236</v>
      </c>
      <c r="D253" s="1" t="s">
        <v>436</v>
      </c>
      <c r="E253" s="1" t="s">
        <v>488</v>
      </c>
      <c r="F253" s="1" t="s">
        <v>489</v>
      </c>
      <c r="G253" s="1" t="s">
        <v>488</v>
      </c>
      <c r="H253" s="1" t="s">
        <v>489</v>
      </c>
      <c r="I253" s="1" t="s">
        <v>394</v>
      </c>
      <c r="J253" s="5">
        <v>1000000</v>
      </c>
      <c r="K253" s="5">
        <v>0</v>
      </c>
      <c r="L253" s="5">
        <v>1000000</v>
      </c>
      <c r="M253" s="5">
        <v>0</v>
      </c>
      <c r="N253" s="5">
        <v>109524.92</v>
      </c>
      <c r="O253" s="5">
        <v>0</v>
      </c>
      <c r="P253" s="5">
        <v>0</v>
      </c>
      <c r="Q253" s="5">
        <v>0</v>
      </c>
      <c r="R253" s="5">
        <v>1000000</v>
      </c>
      <c r="S253" s="5">
        <v>0</v>
      </c>
      <c r="T253" s="5">
        <v>0</v>
      </c>
    </row>
    <row r="254" spans="1:20" x14ac:dyDescent="0.3">
      <c r="A254" s="1" t="s">
        <v>492</v>
      </c>
      <c r="B254" s="6" t="s">
        <v>846</v>
      </c>
      <c r="C254" s="1" t="s">
        <v>236</v>
      </c>
      <c r="D254" s="1" t="s">
        <v>436</v>
      </c>
      <c r="E254" s="1" t="s">
        <v>488</v>
      </c>
      <c r="F254" s="1" t="s">
        <v>489</v>
      </c>
      <c r="G254" s="1" t="s">
        <v>488</v>
      </c>
      <c r="H254" s="1" t="s">
        <v>489</v>
      </c>
      <c r="I254" s="1" t="s">
        <v>396</v>
      </c>
      <c r="J254" s="5">
        <v>500000</v>
      </c>
      <c r="K254" s="5">
        <v>0</v>
      </c>
      <c r="L254" s="5">
        <v>500000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500000</v>
      </c>
      <c r="S254" s="5">
        <v>0</v>
      </c>
      <c r="T254" s="5">
        <v>0</v>
      </c>
    </row>
    <row r="255" spans="1:20" x14ac:dyDescent="0.3">
      <c r="A255" s="1" t="s">
        <v>493</v>
      </c>
      <c r="B255" s="6" t="s">
        <v>759</v>
      </c>
      <c r="C255" s="1" t="s">
        <v>236</v>
      </c>
      <c r="D255" s="1" t="s">
        <v>436</v>
      </c>
      <c r="E255" s="1" t="s">
        <v>488</v>
      </c>
      <c r="F255" s="1" t="s">
        <v>489</v>
      </c>
      <c r="G255" s="1" t="s">
        <v>488</v>
      </c>
      <c r="H255" s="1" t="s">
        <v>489</v>
      </c>
      <c r="I255" s="1" t="s">
        <v>84</v>
      </c>
      <c r="J255" s="5">
        <v>50000</v>
      </c>
      <c r="K255" s="5">
        <v>0</v>
      </c>
      <c r="L255" s="5">
        <v>50000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50000</v>
      </c>
      <c r="S255" s="5">
        <v>0</v>
      </c>
      <c r="T255" s="5">
        <v>0</v>
      </c>
    </row>
    <row r="256" spans="1:20" x14ac:dyDescent="0.3">
      <c r="A256" s="1" t="s">
        <v>494</v>
      </c>
      <c r="B256" s="6" t="s">
        <v>760</v>
      </c>
      <c r="C256" s="1" t="s">
        <v>236</v>
      </c>
      <c r="D256" s="1" t="s">
        <v>436</v>
      </c>
      <c r="E256" s="1" t="s">
        <v>488</v>
      </c>
      <c r="F256" s="1" t="s">
        <v>489</v>
      </c>
      <c r="G256" s="1" t="s">
        <v>488</v>
      </c>
      <c r="H256" s="1" t="s">
        <v>489</v>
      </c>
      <c r="I256" s="1" t="s">
        <v>86</v>
      </c>
      <c r="J256" s="5">
        <v>50000</v>
      </c>
      <c r="K256" s="5">
        <v>0</v>
      </c>
      <c r="L256" s="5">
        <v>50000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50000</v>
      </c>
      <c r="S256" s="5">
        <v>0</v>
      </c>
      <c r="T256" s="5">
        <v>0</v>
      </c>
    </row>
    <row r="257" spans="1:20" x14ac:dyDescent="0.3">
      <c r="A257" s="1" t="s">
        <v>495</v>
      </c>
      <c r="B257" s="6" t="s">
        <v>806</v>
      </c>
      <c r="C257" s="1" t="s">
        <v>236</v>
      </c>
      <c r="D257" s="1" t="s">
        <v>436</v>
      </c>
      <c r="E257" s="1" t="s">
        <v>488</v>
      </c>
      <c r="F257" s="1" t="s">
        <v>489</v>
      </c>
      <c r="G257" s="1" t="s">
        <v>488</v>
      </c>
      <c r="H257" s="1" t="s">
        <v>489</v>
      </c>
      <c r="I257" s="1" t="s">
        <v>217</v>
      </c>
      <c r="J257" s="5">
        <v>200000</v>
      </c>
      <c r="K257" s="5">
        <v>0</v>
      </c>
      <c r="L257" s="5">
        <v>200000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200000</v>
      </c>
      <c r="S257" s="5">
        <v>0</v>
      </c>
      <c r="T257" s="5">
        <v>0</v>
      </c>
    </row>
    <row r="258" spans="1:20" x14ac:dyDescent="0.3">
      <c r="A258" s="1" t="s">
        <v>496</v>
      </c>
      <c r="B258" s="6" t="s">
        <v>851</v>
      </c>
      <c r="C258" s="1" t="s">
        <v>236</v>
      </c>
      <c r="D258" s="1" t="s">
        <v>436</v>
      </c>
      <c r="E258" s="1" t="s">
        <v>488</v>
      </c>
      <c r="F258" s="1" t="s">
        <v>489</v>
      </c>
      <c r="G258" s="1" t="s">
        <v>488</v>
      </c>
      <c r="H258" s="1" t="s">
        <v>489</v>
      </c>
      <c r="I258" s="1" t="s">
        <v>428</v>
      </c>
      <c r="J258" s="5">
        <v>500000</v>
      </c>
      <c r="K258" s="5">
        <v>0</v>
      </c>
      <c r="L258" s="5">
        <v>500000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500000</v>
      </c>
      <c r="S258" s="5">
        <v>0</v>
      </c>
      <c r="T258" s="5">
        <v>0</v>
      </c>
    </row>
    <row r="259" spans="1:20" x14ac:dyDescent="0.3">
      <c r="A259" s="1" t="s">
        <v>497</v>
      </c>
      <c r="B259" s="6" t="s">
        <v>848</v>
      </c>
      <c r="C259" s="1" t="s">
        <v>236</v>
      </c>
      <c r="D259" s="1" t="s">
        <v>436</v>
      </c>
      <c r="E259" s="1" t="s">
        <v>488</v>
      </c>
      <c r="F259" s="1" t="s">
        <v>489</v>
      </c>
      <c r="G259" s="1" t="s">
        <v>488</v>
      </c>
      <c r="H259" s="1" t="s">
        <v>489</v>
      </c>
      <c r="I259" s="1" t="s">
        <v>411</v>
      </c>
      <c r="J259" s="5">
        <v>150000</v>
      </c>
      <c r="K259" s="5">
        <v>0</v>
      </c>
      <c r="L259" s="5">
        <v>150000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150000</v>
      </c>
      <c r="S259" s="5">
        <v>0</v>
      </c>
      <c r="T259" s="5">
        <v>0</v>
      </c>
    </row>
    <row r="260" spans="1:20" x14ac:dyDescent="0.3">
      <c r="A260" s="1" t="s">
        <v>503</v>
      </c>
      <c r="B260" s="6" t="s">
        <v>806</v>
      </c>
      <c r="C260" s="1" t="s">
        <v>314</v>
      </c>
      <c r="D260" s="1" t="s">
        <v>498</v>
      </c>
      <c r="E260" s="1" t="s">
        <v>499</v>
      </c>
      <c r="F260" s="1" t="s">
        <v>500</v>
      </c>
      <c r="G260" s="1" t="s">
        <v>499</v>
      </c>
      <c r="H260" s="1" t="s">
        <v>500</v>
      </c>
      <c r="I260" s="1" t="s">
        <v>217</v>
      </c>
      <c r="J260" s="5">
        <v>400000</v>
      </c>
      <c r="K260" s="5">
        <v>0</v>
      </c>
      <c r="L260" s="5">
        <v>400000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400000</v>
      </c>
      <c r="S260" s="5">
        <v>0</v>
      </c>
      <c r="T260" s="5">
        <v>0</v>
      </c>
    </row>
    <row r="261" spans="1:20" x14ac:dyDescent="0.3">
      <c r="A261" s="1" t="s">
        <v>504</v>
      </c>
      <c r="B261" s="6" t="s">
        <v>806</v>
      </c>
      <c r="C261" s="1" t="s">
        <v>314</v>
      </c>
      <c r="D261" s="1" t="s">
        <v>498</v>
      </c>
      <c r="E261" s="1" t="s">
        <v>499</v>
      </c>
      <c r="F261" s="1" t="s">
        <v>500</v>
      </c>
      <c r="G261" s="1" t="s">
        <v>499</v>
      </c>
      <c r="H261" s="1" t="s">
        <v>500</v>
      </c>
      <c r="I261" s="1" t="s">
        <v>505</v>
      </c>
      <c r="J261" s="5">
        <v>450000</v>
      </c>
      <c r="K261" s="5">
        <v>0</v>
      </c>
      <c r="L261" s="5">
        <v>450000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450000</v>
      </c>
      <c r="S261" s="5">
        <v>0</v>
      </c>
      <c r="T261" s="5">
        <v>0</v>
      </c>
    </row>
    <row r="262" spans="1:20" x14ac:dyDescent="0.3">
      <c r="A262" s="1" t="s">
        <v>506</v>
      </c>
      <c r="B262" s="6" t="s">
        <v>742</v>
      </c>
      <c r="C262" s="1" t="s">
        <v>314</v>
      </c>
      <c r="D262" s="1" t="s">
        <v>498</v>
      </c>
      <c r="E262" s="1" t="s">
        <v>499</v>
      </c>
      <c r="F262" s="1" t="s">
        <v>500</v>
      </c>
      <c r="G262" s="1" t="s">
        <v>499</v>
      </c>
      <c r="H262" s="1" t="s">
        <v>500</v>
      </c>
      <c r="I262" s="1" t="s">
        <v>23</v>
      </c>
      <c r="J262" s="5">
        <v>2000000</v>
      </c>
      <c r="K262" s="5">
        <v>0</v>
      </c>
      <c r="L262" s="5">
        <v>2000000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2000000</v>
      </c>
      <c r="S262" s="5">
        <v>0</v>
      </c>
      <c r="T262" s="5">
        <v>0</v>
      </c>
    </row>
    <row r="263" spans="1:20" x14ac:dyDescent="0.3">
      <c r="A263" s="1" t="s">
        <v>509</v>
      </c>
      <c r="B263" s="6" t="s">
        <v>800</v>
      </c>
      <c r="C263" s="1" t="s">
        <v>314</v>
      </c>
      <c r="D263" s="1" t="s">
        <v>498</v>
      </c>
      <c r="E263" s="1" t="s">
        <v>507</v>
      </c>
      <c r="F263" s="1" t="s">
        <v>508</v>
      </c>
      <c r="G263" s="1" t="s">
        <v>507</v>
      </c>
      <c r="H263" s="1" t="s">
        <v>508</v>
      </c>
      <c r="I263" s="1" t="s">
        <v>198</v>
      </c>
      <c r="J263" s="5">
        <v>230000</v>
      </c>
      <c r="K263" s="5">
        <v>0</v>
      </c>
      <c r="L263" s="5">
        <v>230000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230000</v>
      </c>
      <c r="S263" s="5">
        <v>0</v>
      </c>
      <c r="T263" s="5">
        <v>0</v>
      </c>
    </row>
    <row r="264" spans="1:20" x14ac:dyDescent="0.3">
      <c r="A264" s="1" t="s">
        <v>510</v>
      </c>
      <c r="B264" s="6" t="s">
        <v>806</v>
      </c>
      <c r="C264" s="1" t="s">
        <v>314</v>
      </c>
      <c r="D264" s="1" t="s">
        <v>498</v>
      </c>
      <c r="E264" s="1" t="s">
        <v>507</v>
      </c>
      <c r="F264" s="1" t="s">
        <v>508</v>
      </c>
      <c r="G264" s="1" t="s">
        <v>507</v>
      </c>
      <c r="H264" s="1" t="s">
        <v>508</v>
      </c>
      <c r="I264" s="1" t="s">
        <v>217</v>
      </c>
      <c r="J264" s="5">
        <v>150000</v>
      </c>
      <c r="K264" s="5">
        <v>0</v>
      </c>
      <c r="L264" s="5">
        <v>150000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150000</v>
      </c>
      <c r="S264" s="5">
        <v>0</v>
      </c>
      <c r="T264" s="5">
        <v>0</v>
      </c>
    </row>
    <row r="265" spans="1:20" x14ac:dyDescent="0.3">
      <c r="A265" s="1" t="s">
        <v>511</v>
      </c>
      <c r="B265" s="6" t="s">
        <v>857</v>
      </c>
      <c r="C265" s="1" t="s">
        <v>314</v>
      </c>
      <c r="D265" s="1" t="s">
        <v>498</v>
      </c>
      <c r="E265" s="1" t="s">
        <v>507</v>
      </c>
      <c r="F265" s="1" t="s">
        <v>508</v>
      </c>
      <c r="G265" s="1" t="s">
        <v>507</v>
      </c>
      <c r="H265" s="1" t="s">
        <v>508</v>
      </c>
      <c r="I265" s="1" t="s">
        <v>512</v>
      </c>
      <c r="J265" s="5">
        <v>100000</v>
      </c>
      <c r="K265" s="5">
        <v>0</v>
      </c>
      <c r="L265" s="5">
        <v>100000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100000</v>
      </c>
      <c r="S265" s="5">
        <v>0</v>
      </c>
      <c r="T265" s="5">
        <v>0</v>
      </c>
    </row>
    <row r="266" spans="1:20" x14ac:dyDescent="0.3">
      <c r="A266" s="1" t="s">
        <v>515</v>
      </c>
      <c r="B266" s="6" t="s">
        <v>770</v>
      </c>
      <c r="C266" s="1" t="s">
        <v>314</v>
      </c>
      <c r="D266" s="1" t="s">
        <v>498</v>
      </c>
      <c r="E266" s="1" t="s">
        <v>513</v>
      </c>
      <c r="F266" s="1" t="s">
        <v>514</v>
      </c>
      <c r="G266" s="1" t="s">
        <v>513</v>
      </c>
      <c r="H266" s="1" t="s">
        <v>514</v>
      </c>
      <c r="I266" s="1" t="s">
        <v>207</v>
      </c>
      <c r="J266" s="5">
        <v>29232000</v>
      </c>
      <c r="K266" s="5">
        <v>0</v>
      </c>
      <c r="L266" s="5">
        <v>29232000</v>
      </c>
      <c r="M266" s="5">
        <v>0</v>
      </c>
      <c r="N266" s="5">
        <v>7308000</v>
      </c>
      <c r="O266" s="5">
        <v>0</v>
      </c>
      <c r="P266" s="5">
        <v>0</v>
      </c>
      <c r="Q266" s="5">
        <v>0</v>
      </c>
      <c r="R266" s="5">
        <v>29232000</v>
      </c>
      <c r="S266" s="5">
        <v>0</v>
      </c>
      <c r="T266" s="5">
        <v>0</v>
      </c>
    </row>
    <row r="267" spans="1:20" x14ac:dyDescent="0.3">
      <c r="A267" s="1" t="s">
        <v>516</v>
      </c>
      <c r="B267" s="6" t="s">
        <v>806</v>
      </c>
      <c r="C267" s="1" t="s">
        <v>314</v>
      </c>
      <c r="D267" s="1" t="s">
        <v>498</v>
      </c>
      <c r="E267" s="1" t="s">
        <v>513</v>
      </c>
      <c r="F267" s="1" t="s">
        <v>514</v>
      </c>
      <c r="G267" s="1" t="s">
        <v>513</v>
      </c>
      <c r="H267" s="1" t="s">
        <v>514</v>
      </c>
      <c r="I267" s="1" t="s">
        <v>217</v>
      </c>
      <c r="J267" s="5">
        <v>4500000</v>
      </c>
      <c r="K267" s="5">
        <v>0</v>
      </c>
      <c r="L267" s="5">
        <v>4500000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4500000</v>
      </c>
      <c r="S267" s="5">
        <v>0</v>
      </c>
      <c r="T267" s="5">
        <v>0</v>
      </c>
    </row>
    <row r="268" spans="1:20" x14ac:dyDescent="0.3">
      <c r="A268" s="1" t="s">
        <v>519</v>
      </c>
      <c r="B268" s="6" t="s">
        <v>790</v>
      </c>
      <c r="C268" s="1" t="s">
        <v>314</v>
      </c>
      <c r="D268" s="1" t="s">
        <v>498</v>
      </c>
      <c r="E268" s="1" t="s">
        <v>517</v>
      </c>
      <c r="F268" s="1" t="s">
        <v>518</v>
      </c>
      <c r="G268" s="1" t="s">
        <v>517</v>
      </c>
      <c r="H268" s="1" t="s">
        <v>518</v>
      </c>
      <c r="I268" s="1" t="s">
        <v>169</v>
      </c>
      <c r="J268" s="5">
        <v>150000</v>
      </c>
      <c r="K268" s="5">
        <v>0</v>
      </c>
      <c r="L268" s="5">
        <v>150000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150000</v>
      </c>
      <c r="S268" s="5">
        <v>0</v>
      </c>
      <c r="T268" s="5">
        <v>0</v>
      </c>
    </row>
    <row r="269" spans="1:20" x14ac:dyDescent="0.3">
      <c r="A269" s="1" t="s">
        <v>520</v>
      </c>
      <c r="B269" s="6" t="s">
        <v>849</v>
      </c>
      <c r="C269" s="1" t="s">
        <v>314</v>
      </c>
      <c r="D269" s="1" t="s">
        <v>498</v>
      </c>
      <c r="E269" s="1" t="s">
        <v>517</v>
      </c>
      <c r="F269" s="1" t="s">
        <v>518</v>
      </c>
      <c r="G269" s="1" t="s">
        <v>517</v>
      </c>
      <c r="H269" s="1" t="s">
        <v>518</v>
      </c>
      <c r="I269" s="1" t="s">
        <v>417</v>
      </c>
      <c r="J269" s="5">
        <v>50000</v>
      </c>
      <c r="K269" s="5">
        <v>0</v>
      </c>
      <c r="L269" s="5">
        <v>50000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50000</v>
      </c>
      <c r="S269" s="5">
        <v>0</v>
      </c>
      <c r="T269" s="5">
        <v>0</v>
      </c>
    </row>
    <row r="270" spans="1:20" x14ac:dyDescent="0.3">
      <c r="A270" s="1" t="s">
        <v>521</v>
      </c>
      <c r="B270" s="6" t="s">
        <v>806</v>
      </c>
      <c r="C270" s="1" t="s">
        <v>314</v>
      </c>
      <c r="D270" s="1" t="s">
        <v>498</v>
      </c>
      <c r="E270" s="1" t="s">
        <v>517</v>
      </c>
      <c r="F270" s="1" t="s">
        <v>518</v>
      </c>
      <c r="G270" s="1" t="s">
        <v>517</v>
      </c>
      <c r="H270" s="1" t="s">
        <v>518</v>
      </c>
      <c r="I270" s="1" t="s">
        <v>217</v>
      </c>
      <c r="J270" s="5">
        <v>50000</v>
      </c>
      <c r="K270" s="5">
        <v>0</v>
      </c>
      <c r="L270" s="5">
        <v>50000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50000</v>
      </c>
      <c r="S270" s="5">
        <v>0</v>
      </c>
      <c r="T270" s="5">
        <v>0</v>
      </c>
    </row>
    <row r="271" spans="1:20" x14ac:dyDescent="0.3">
      <c r="A271" s="1" t="s">
        <v>522</v>
      </c>
      <c r="B271" s="6" t="s">
        <v>806</v>
      </c>
      <c r="C271" s="1" t="s">
        <v>314</v>
      </c>
      <c r="D271" s="1" t="s">
        <v>498</v>
      </c>
      <c r="E271" s="1" t="s">
        <v>517</v>
      </c>
      <c r="F271" s="1" t="s">
        <v>518</v>
      </c>
      <c r="G271" s="1" t="s">
        <v>517</v>
      </c>
      <c r="H271" s="1" t="s">
        <v>518</v>
      </c>
      <c r="I271" s="1" t="s">
        <v>523</v>
      </c>
      <c r="J271" s="5">
        <v>1000000</v>
      </c>
      <c r="K271" s="5">
        <v>0</v>
      </c>
      <c r="L271" s="5">
        <v>1000000</v>
      </c>
      <c r="M271" s="5">
        <v>1000000</v>
      </c>
      <c r="N271" s="5">
        <v>0</v>
      </c>
      <c r="O271" s="5">
        <v>0</v>
      </c>
      <c r="P271" s="5">
        <v>0</v>
      </c>
      <c r="Q271" s="5">
        <v>0</v>
      </c>
      <c r="R271" s="5">
        <v>1000000</v>
      </c>
      <c r="S271" s="5">
        <v>0</v>
      </c>
      <c r="T271" s="5">
        <v>0</v>
      </c>
    </row>
    <row r="272" spans="1:20" x14ac:dyDescent="0.3">
      <c r="A272" s="1" t="s">
        <v>524</v>
      </c>
      <c r="B272" s="6" t="s">
        <v>858</v>
      </c>
      <c r="C272" s="1" t="s">
        <v>314</v>
      </c>
      <c r="D272" s="1" t="s">
        <v>498</v>
      </c>
      <c r="E272" s="1" t="s">
        <v>517</v>
      </c>
      <c r="F272" s="1" t="s">
        <v>518</v>
      </c>
      <c r="G272" s="1" t="s">
        <v>517</v>
      </c>
      <c r="H272" s="1" t="s">
        <v>518</v>
      </c>
      <c r="I272" s="1" t="s">
        <v>525</v>
      </c>
      <c r="J272" s="5">
        <v>3900000</v>
      </c>
      <c r="K272" s="5">
        <v>0</v>
      </c>
      <c r="L272" s="5">
        <v>3900000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3900000</v>
      </c>
      <c r="S272" s="5">
        <v>0</v>
      </c>
      <c r="T272" s="5">
        <v>0</v>
      </c>
    </row>
    <row r="273" spans="1:20" x14ac:dyDescent="0.3">
      <c r="A273" s="1" t="s">
        <v>526</v>
      </c>
      <c r="B273" s="6" t="s">
        <v>840</v>
      </c>
      <c r="C273" s="1" t="s">
        <v>314</v>
      </c>
      <c r="D273" s="1" t="s">
        <v>498</v>
      </c>
      <c r="E273" s="1" t="s">
        <v>517</v>
      </c>
      <c r="F273" s="1" t="s">
        <v>518</v>
      </c>
      <c r="G273" s="1" t="s">
        <v>517</v>
      </c>
      <c r="H273" s="1" t="s">
        <v>518</v>
      </c>
      <c r="I273" s="1" t="s">
        <v>454</v>
      </c>
      <c r="J273" s="5">
        <v>50000</v>
      </c>
      <c r="K273" s="5">
        <v>0</v>
      </c>
      <c r="L273" s="5">
        <v>50000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50000</v>
      </c>
      <c r="S273" s="5">
        <v>0</v>
      </c>
      <c r="T273" s="5">
        <v>0</v>
      </c>
    </row>
    <row r="274" spans="1:20" x14ac:dyDescent="0.3">
      <c r="A274" s="1" t="s">
        <v>529</v>
      </c>
      <c r="B274" s="6" t="s">
        <v>790</v>
      </c>
      <c r="C274" s="1" t="s">
        <v>314</v>
      </c>
      <c r="D274" s="1" t="s">
        <v>498</v>
      </c>
      <c r="E274" s="1" t="s">
        <v>527</v>
      </c>
      <c r="F274" s="1" t="s">
        <v>528</v>
      </c>
      <c r="G274" s="1" t="s">
        <v>527</v>
      </c>
      <c r="H274" s="1" t="s">
        <v>528</v>
      </c>
      <c r="I274" s="1" t="s">
        <v>169</v>
      </c>
      <c r="J274" s="5">
        <v>1175000</v>
      </c>
      <c r="K274" s="5">
        <v>0</v>
      </c>
      <c r="L274" s="5">
        <v>1175000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1175000</v>
      </c>
      <c r="S274" s="5">
        <v>0</v>
      </c>
      <c r="T274" s="5">
        <v>0</v>
      </c>
    </row>
    <row r="275" spans="1:20" x14ac:dyDescent="0.3">
      <c r="A275" s="1" t="s">
        <v>530</v>
      </c>
      <c r="B275" s="6" t="s">
        <v>742</v>
      </c>
      <c r="C275" s="1" t="s">
        <v>314</v>
      </c>
      <c r="D275" s="1" t="s">
        <v>498</v>
      </c>
      <c r="E275" s="1" t="s">
        <v>527</v>
      </c>
      <c r="F275" s="1" t="s">
        <v>528</v>
      </c>
      <c r="G275" s="1" t="s">
        <v>527</v>
      </c>
      <c r="H275" s="1" t="s">
        <v>528</v>
      </c>
      <c r="I275" s="1" t="s">
        <v>23</v>
      </c>
      <c r="J275" s="5">
        <v>20000000</v>
      </c>
      <c r="K275" s="5">
        <v>0</v>
      </c>
      <c r="L275" s="5">
        <v>20000000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20000000</v>
      </c>
      <c r="S275" s="5">
        <v>0</v>
      </c>
      <c r="T275" s="5">
        <v>0</v>
      </c>
    </row>
    <row r="276" spans="1:20" x14ac:dyDescent="0.3">
      <c r="A276" s="1" t="s">
        <v>531</v>
      </c>
      <c r="B276" s="6" t="s">
        <v>742</v>
      </c>
      <c r="C276" s="1" t="s">
        <v>314</v>
      </c>
      <c r="D276" s="1" t="s">
        <v>498</v>
      </c>
      <c r="E276" s="1" t="s">
        <v>527</v>
      </c>
      <c r="F276" s="1" t="s">
        <v>528</v>
      </c>
      <c r="G276" s="1" t="s">
        <v>527</v>
      </c>
      <c r="H276" s="1" t="s">
        <v>528</v>
      </c>
      <c r="I276" s="1" t="s">
        <v>532</v>
      </c>
      <c r="J276" s="5">
        <v>2000000</v>
      </c>
      <c r="K276" s="5">
        <v>0</v>
      </c>
      <c r="L276" s="5">
        <v>2000000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2000000</v>
      </c>
      <c r="S276" s="5">
        <v>0</v>
      </c>
      <c r="T276" s="5">
        <v>0</v>
      </c>
    </row>
    <row r="277" spans="1:20" x14ac:dyDescent="0.3">
      <c r="A277" s="1" t="s">
        <v>533</v>
      </c>
      <c r="B277" s="6" t="s">
        <v>742</v>
      </c>
      <c r="C277" s="1" t="s">
        <v>314</v>
      </c>
      <c r="D277" s="1" t="s">
        <v>498</v>
      </c>
      <c r="E277" s="1" t="s">
        <v>527</v>
      </c>
      <c r="F277" s="1" t="s">
        <v>528</v>
      </c>
      <c r="G277" s="1" t="s">
        <v>527</v>
      </c>
      <c r="H277" s="1" t="s">
        <v>528</v>
      </c>
      <c r="I277" s="1" t="s">
        <v>534</v>
      </c>
      <c r="J277" s="5">
        <v>100738501.97</v>
      </c>
      <c r="K277" s="5">
        <v>0</v>
      </c>
      <c r="L277" s="5">
        <v>100738501.97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100738501.97</v>
      </c>
      <c r="S277" s="5">
        <v>0</v>
      </c>
      <c r="T277" s="5">
        <v>0</v>
      </c>
    </row>
    <row r="278" spans="1:20" x14ac:dyDescent="0.3">
      <c r="A278" s="1" t="s">
        <v>535</v>
      </c>
      <c r="B278" s="6" t="s">
        <v>742</v>
      </c>
      <c r="C278" s="1" t="s">
        <v>314</v>
      </c>
      <c r="D278" s="1" t="s">
        <v>498</v>
      </c>
      <c r="E278" s="1" t="s">
        <v>527</v>
      </c>
      <c r="F278" s="1" t="s">
        <v>528</v>
      </c>
      <c r="G278" s="1" t="s">
        <v>527</v>
      </c>
      <c r="H278" s="1" t="s">
        <v>528</v>
      </c>
      <c r="I278" s="1" t="s">
        <v>536</v>
      </c>
      <c r="J278" s="5">
        <v>12000000</v>
      </c>
      <c r="K278" s="5">
        <v>0</v>
      </c>
      <c r="L278" s="5">
        <v>12000000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12000000</v>
      </c>
      <c r="S278" s="5">
        <v>0</v>
      </c>
      <c r="T278" s="5">
        <v>0</v>
      </c>
    </row>
    <row r="279" spans="1:20" x14ac:dyDescent="0.3">
      <c r="A279" s="1" t="s">
        <v>537</v>
      </c>
      <c r="B279" s="6" t="s">
        <v>742</v>
      </c>
      <c r="C279" s="1" t="s">
        <v>314</v>
      </c>
      <c r="D279" s="1" t="s">
        <v>498</v>
      </c>
      <c r="E279" s="1" t="s">
        <v>527</v>
      </c>
      <c r="F279" s="1" t="s">
        <v>528</v>
      </c>
      <c r="G279" s="1" t="s">
        <v>527</v>
      </c>
      <c r="H279" s="1" t="s">
        <v>528</v>
      </c>
      <c r="I279" s="1" t="s">
        <v>538</v>
      </c>
      <c r="J279" s="5">
        <v>0</v>
      </c>
      <c r="K279" s="5">
        <v>6000000</v>
      </c>
      <c r="L279" s="5">
        <v>6000000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6000000</v>
      </c>
      <c r="S279" s="5">
        <v>0</v>
      </c>
      <c r="T279" s="5">
        <v>0</v>
      </c>
    </row>
    <row r="280" spans="1:20" x14ac:dyDescent="0.3">
      <c r="A280" s="1" t="s">
        <v>539</v>
      </c>
      <c r="B280" s="6" t="s">
        <v>859</v>
      </c>
      <c r="C280" s="1" t="s">
        <v>314</v>
      </c>
      <c r="D280" s="1" t="s">
        <v>498</v>
      </c>
      <c r="E280" s="1" t="s">
        <v>527</v>
      </c>
      <c r="F280" s="1" t="s">
        <v>528</v>
      </c>
      <c r="G280" s="1" t="s">
        <v>527</v>
      </c>
      <c r="H280" s="1" t="s">
        <v>528</v>
      </c>
      <c r="I280" s="1" t="s">
        <v>540</v>
      </c>
      <c r="J280" s="5">
        <v>200000</v>
      </c>
      <c r="K280" s="5">
        <v>0</v>
      </c>
      <c r="L280" s="5">
        <v>200000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200000</v>
      </c>
      <c r="S280" s="5">
        <v>0</v>
      </c>
      <c r="T280" s="5">
        <v>0</v>
      </c>
    </row>
    <row r="281" spans="1:20" x14ac:dyDescent="0.3">
      <c r="A281" s="1" t="s">
        <v>543</v>
      </c>
      <c r="B281" s="6" t="s">
        <v>860</v>
      </c>
      <c r="C281" s="1" t="s">
        <v>314</v>
      </c>
      <c r="D281" s="1" t="s">
        <v>498</v>
      </c>
      <c r="E281" s="1" t="s">
        <v>541</v>
      </c>
      <c r="F281" s="1" t="s">
        <v>542</v>
      </c>
      <c r="G281" s="1" t="s">
        <v>541</v>
      </c>
      <c r="H281" s="1" t="s">
        <v>542</v>
      </c>
      <c r="I281" s="1" t="s">
        <v>544</v>
      </c>
      <c r="J281" s="5">
        <v>200000</v>
      </c>
      <c r="K281" s="5">
        <v>0</v>
      </c>
      <c r="L281" s="5">
        <v>200000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200000</v>
      </c>
      <c r="S281" s="5">
        <v>0</v>
      </c>
      <c r="T281" s="5">
        <v>0</v>
      </c>
    </row>
    <row r="282" spans="1:20" x14ac:dyDescent="0.3">
      <c r="A282" s="1" t="s">
        <v>545</v>
      </c>
      <c r="B282" s="6" t="s">
        <v>806</v>
      </c>
      <c r="C282" s="1" t="s">
        <v>314</v>
      </c>
      <c r="D282" s="1" t="s">
        <v>498</v>
      </c>
      <c r="E282" s="1" t="s">
        <v>541</v>
      </c>
      <c r="F282" s="1" t="s">
        <v>542</v>
      </c>
      <c r="G282" s="1" t="s">
        <v>541</v>
      </c>
      <c r="H282" s="1" t="s">
        <v>542</v>
      </c>
      <c r="I282" s="1" t="s">
        <v>217</v>
      </c>
      <c r="J282" s="5">
        <v>1500000</v>
      </c>
      <c r="K282" s="5">
        <v>0</v>
      </c>
      <c r="L282" s="5">
        <v>1500000</v>
      </c>
      <c r="M282" s="5">
        <v>1223800</v>
      </c>
      <c r="N282" s="5">
        <v>0</v>
      </c>
      <c r="O282" s="5">
        <v>0</v>
      </c>
      <c r="P282" s="5">
        <v>0</v>
      </c>
      <c r="Q282" s="5">
        <v>0</v>
      </c>
      <c r="R282" s="5">
        <v>1500000</v>
      </c>
      <c r="S282" s="5">
        <v>0</v>
      </c>
      <c r="T282" s="5">
        <v>0</v>
      </c>
    </row>
    <row r="283" spans="1:20" x14ac:dyDescent="0.3">
      <c r="A283" s="1" t="s">
        <v>546</v>
      </c>
      <c r="B283" s="6" t="s">
        <v>840</v>
      </c>
      <c r="C283" s="1" t="s">
        <v>314</v>
      </c>
      <c r="D283" s="1" t="s">
        <v>498</v>
      </c>
      <c r="E283" s="1" t="s">
        <v>541</v>
      </c>
      <c r="F283" s="1" t="s">
        <v>542</v>
      </c>
      <c r="G283" s="1" t="s">
        <v>541</v>
      </c>
      <c r="H283" s="1" t="s">
        <v>542</v>
      </c>
      <c r="I283" s="1" t="s">
        <v>454</v>
      </c>
      <c r="J283" s="5">
        <v>150000</v>
      </c>
      <c r="K283" s="5">
        <v>0</v>
      </c>
      <c r="L283" s="5">
        <v>150000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150000</v>
      </c>
      <c r="S283" s="5">
        <v>0</v>
      </c>
      <c r="T283" s="5">
        <v>0</v>
      </c>
    </row>
    <row r="284" spans="1:20" x14ac:dyDescent="0.3">
      <c r="A284" s="1" t="s">
        <v>550</v>
      </c>
      <c r="B284" s="6" t="s">
        <v>787</v>
      </c>
      <c r="C284" s="1" t="s">
        <v>318</v>
      </c>
      <c r="D284" s="1" t="s">
        <v>547</v>
      </c>
      <c r="E284" s="1" t="s">
        <v>548</v>
      </c>
      <c r="F284" s="1" t="s">
        <v>549</v>
      </c>
      <c r="G284" s="1" t="s">
        <v>548</v>
      </c>
      <c r="H284" s="1" t="s">
        <v>549</v>
      </c>
      <c r="I284" s="1" t="s">
        <v>161</v>
      </c>
      <c r="J284" s="5">
        <v>50000</v>
      </c>
      <c r="K284" s="5">
        <v>0</v>
      </c>
      <c r="L284" s="5">
        <v>50000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50000</v>
      </c>
      <c r="S284" s="5">
        <v>0</v>
      </c>
      <c r="T284" s="5">
        <v>0</v>
      </c>
    </row>
    <row r="285" spans="1:20" x14ac:dyDescent="0.3">
      <c r="A285" s="1" t="s">
        <v>551</v>
      </c>
      <c r="B285" s="6" t="s">
        <v>788</v>
      </c>
      <c r="C285" s="1" t="s">
        <v>318</v>
      </c>
      <c r="D285" s="1" t="s">
        <v>547</v>
      </c>
      <c r="E285" s="1" t="s">
        <v>548</v>
      </c>
      <c r="F285" s="1" t="s">
        <v>549</v>
      </c>
      <c r="G285" s="1" t="s">
        <v>548</v>
      </c>
      <c r="H285" s="1" t="s">
        <v>549</v>
      </c>
      <c r="I285" s="1" t="s">
        <v>163</v>
      </c>
      <c r="J285" s="5">
        <v>900000</v>
      </c>
      <c r="K285" s="5">
        <v>0</v>
      </c>
      <c r="L285" s="5">
        <v>900000</v>
      </c>
      <c r="M285" s="5">
        <v>891811.48</v>
      </c>
      <c r="N285" s="5">
        <v>0</v>
      </c>
      <c r="O285" s="5">
        <v>0</v>
      </c>
      <c r="P285" s="5">
        <v>0</v>
      </c>
      <c r="Q285" s="5">
        <v>0</v>
      </c>
      <c r="R285" s="5">
        <v>900000</v>
      </c>
      <c r="S285" s="5">
        <v>0</v>
      </c>
      <c r="T285" s="5">
        <v>0</v>
      </c>
    </row>
    <row r="286" spans="1:20" x14ac:dyDescent="0.3">
      <c r="A286" s="1" t="s">
        <v>552</v>
      </c>
      <c r="B286" s="6" t="s">
        <v>757</v>
      </c>
      <c r="C286" s="1" t="s">
        <v>318</v>
      </c>
      <c r="D286" s="1" t="s">
        <v>547</v>
      </c>
      <c r="E286" s="1" t="s">
        <v>548</v>
      </c>
      <c r="F286" s="1" t="s">
        <v>549</v>
      </c>
      <c r="G286" s="1" t="s">
        <v>548</v>
      </c>
      <c r="H286" s="1" t="s">
        <v>549</v>
      </c>
      <c r="I286" s="1" t="s">
        <v>80</v>
      </c>
      <c r="J286" s="5">
        <v>1000000</v>
      </c>
      <c r="K286" s="5">
        <v>0</v>
      </c>
      <c r="L286" s="5">
        <v>1000000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1000000</v>
      </c>
      <c r="S286" s="5">
        <v>0</v>
      </c>
      <c r="T286" s="5">
        <v>0</v>
      </c>
    </row>
    <row r="287" spans="1:20" x14ac:dyDescent="0.3">
      <c r="A287" s="1" t="s">
        <v>553</v>
      </c>
      <c r="B287" s="6" t="s">
        <v>758</v>
      </c>
      <c r="C287" s="1" t="s">
        <v>318</v>
      </c>
      <c r="D287" s="1" t="s">
        <v>547</v>
      </c>
      <c r="E287" s="1" t="s">
        <v>548</v>
      </c>
      <c r="F287" s="1" t="s">
        <v>549</v>
      </c>
      <c r="G287" s="1" t="s">
        <v>548</v>
      </c>
      <c r="H287" s="1" t="s">
        <v>549</v>
      </c>
      <c r="I287" s="1" t="s">
        <v>82</v>
      </c>
      <c r="J287" s="5">
        <v>2500000</v>
      </c>
      <c r="K287" s="5">
        <v>0</v>
      </c>
      <c r="L287" s="5">
        <v>2500000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2500000</v>
      </c>
      <c r="S287" s="5">
        <v>0</v>
      </c>
      <c r="T287" s="5">
        <v>0</v>
      </c>
    </row>
    <row r="288" spans="1:20" x14ac:dyDescent="0.3">
      <c r="A288" s="1" t="s">
        <v>554</v>
      </c>
      <c r="B288" s="6" t="s">
        <v>861</v>
      </c>
      <c r="C288" s="1" t="s">
        <v>318</v>
      </c>
      <c r="D288" s="1" t="s">
        <v>547</v>
      </c>
      <c r="E288" s="1" t="s">
        <v>548</v>
      </c>
      <c r="F288" s="1" t="s">
        <v>549</v>
      </c>
      <c r="G288" s="1" t="s">
        <v>548</v>
      </c>
      <c r="H288" s="1" t="s">
        <v>549</v>
      </c>
      <c r="I288" s="1" t="s">
        <v>555</v>
      </c>
      <c r="J288" s="5">
        <v>2000000</v>
      </c>
      <c r="K288" s="5">
        <v>0</v>
      </c>
      <c r="L288" s="5">
        <v>2000000</v>
      </c>
      <c r="M288" s="5">
        <v>0</v>
      </c>
      <c r="N288" s="5">
        <v>1911297.37</v>
      </c>
      <c r="O288" s="5">
        <v>0</v>
      </c>
      <c r="P288" s="5">
        <v>0</v>
      </c>
      <c r="Q288" s="5">
        <v>0</v>
      </c>
      <c r="R288" s="5">
        <v>2000000</v>
      </c>
      <c r="S288" s="5">
        <v>0</v>
      </c>
      <c r="T288" s="5">
        <v>0</v>
      </c>
    </row>
    <row r="289" spans="1:20" x14ac:dyDescent="0.3">
      <c r="A289" s="1" t="s">
        <v>556</v>
      </c>
      <c r="B289" s="6" t="s">
        <v>862</v>
      </c>
      <c r="C289" s="1" t="s">
        <v>318</v>
      </c>
      <c r="D289" s="1" t="s">
        <v>547</v>
      </c>
      <c r="E289" s="1" t="s">
        <v>548</v>
      </c>
      <c r="F289" s="1" t="s">
        <v>549</v>
      </c>
      <c r="G289" s="1" t="s">
        <v>548</v>
      </c>
      <c r="H289" s="1" t="s">
        <v>549</v>
      </c>
      <c r="I289" s="1" t="s">
        <v>557</v>
      </c>
      <c r="J289" s="5">
        <v>2500000</v>
      </c>
      <c r="K289" s="5">
        <v>0</v>
      </c>
      <c r="L289" s="5">
        <v>2500000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2500000</v>
      </c>
      <c r="S289" s="5">
        <v>0</v>
      </c>
      <c r="T289" s="5">
        <v>0</v>
      </c>
    </row>
    <row r="290" spans="1:20" x14ac:dyDescent="0.3">
      <c r="A290" s="1" t="s">
        <v>558</v>
      </c>
      <c r="B290" s="6" t="s">
        <v>759</v>
      </c>
      <c r="C290" s="1" t="s">
        <v>318</v>
      </c>
      <c r="D290" s="1" t="s">
        <v>547</v>
      </c>
      <c r="E290" s="1" t="s">
        <v>548</v>
      </c>
      <c r="F290" s="1" t="s">
        <v>549</v>
      </c>
      <c r="G290" s="1" t="s">
        <v>548</v>
      </c>
      <c r="H290" s="1" t="s">
        <v>549</v>
      </c>
      <c r="I290" s="1" t="s">
        <v>84</v>
      </c>
      <c r="J290" s="5">
        <v>400000</v>
      </c>
      <c r="K290" s="5">
        <v>0</v>
      </c>
      <c r="L290" s="5">
        <v>400000</v>
      </c>
      <c r="M290" s="5">
        <v>385737.98</v>
      </c>
      <c r="N290" s="5">
        <v>0</v>
      </c>
      <c r="O290" s="5">
        <v>0</v>
      </c>
      <c r="P290" s="5">
        <v>0</v>
      </c>
      <c r="Q290" s="5">
        <v>0</v>
      </c>
      <c r="R290" s="5">
        <v>400000</v>
      </c>
      <c r="S290" s="5">
        <v>0</v>
      </c>
      <c r="T290" s="5">
        <v>0</v>
      </c>
    </row>
    <row r="291" spans="1:20" x14ac:dyDescent="0.3">
      <c r="A291" s="1" t="s">
        <v>559</v>
      </c>
      <c r="B291" s="6" t="s">
        <v>760</v>
      </c>
      <c r="C291" s="1" t="s">
        <v>318</v>
      </c>
      <c r="D291" s="1" t="s">
        <v>547</v>
      </c>
      <c r="E291" s="1" t="s">
        <v>548</v>
      </c>
      <c r="F291" s="1" t="s">
        <v>549</v>
      </c>
      <c r="G291" s="1" t="s">
        <v>548</v>
      </c>
      <c r="H291" s="1" t="s">
        <v>549</v>
      </c>
      <c r="I291" s="1" t="s">
        <v>86</v>
      </c>
      <c r="J291" s="5">
        <v>500000</v>
      </c>
      <c r="K291" s="5">
        <v>0</v>
      </c>
      <c r="L291" s="5">
        <v>500000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500000</v>
      </c>
      <c r="S291" s="5">
        <v>0</v>
      </c>
      <c r="T291" s="5">
        <v>0</v>
      </c>
    </row>
    <row r="292" spans="1:20" x14ac:dyDescent="0.3">
      <c r="A292" s="1" t="s">
        <v>560</v>
      </c>
      <c r="B292" s="6" t="s">
        <v>792</v>
      </c>
      <c r="C292" s="1" t="s">
        <v>318</v>
      </c>
      <c r="D292" s="1" t="s">
        <v>547</v>
      </c>
      <c r="E292" s="1" t="s">
        <v>548</v>
      </c>
      <c r="F292" s="1" t="s">
        <v>549</v>
      </c>
      <c r="G292" s="1" t="s">
        <v>548</v>
      </c>
      <c r="H292" s="1" t="s">
        <v>549</v>
      </c>
      <c r="I292" s="1" t="s">
        <v>179</v>
      </c>
      <c r="J292" s="5">
        <v>500000</v>
      </c>
      <c r="K292" s="5">
        <v>0</v>
      </c>
      <c r="L292" s="5">
        <v>500000</v>
      </c>
      <c r="M292" s="5">
        <v>499653.76</v>
      </c>
      <c r="N292" s="5">
        <v>0</v>
      </c>
      <c r="O292" s="5">
        <v>0</v>
      </c>
      <c r="P292" s="5">
        <v>0</v>
      </c>
      <c r="Q292" s="5">
        <v>0</v>
      </c>
      <c r="R292" s="5">
        <v>500000</v>
      </c>
      <c r="S292" s="5">
        <v>0</v>
      </c>
      <c r="T292" s="5">
        <v>0</v>
      </c>
    </row>
    <row r="293" spans="1:20" x14ac:dyDescent="0.3">
      <c r="A293" s="1" t="s">
        <v>561</v>
      </c>
      <c r="B293" s="6" t="s">
        <v>793</v>
      </c>
      <c r="C293" s="1" t="s">
        <v>318</v>
      </c>
      <c r="D293" s="1" t="s">
        <v>547</v>
      </c>
      <c r="E293" s="1" t="s">
        <v>548</v>
      </c>
      <c r="F293" s="1" t="s">
        <v>549</v>
      </c>
      <c r="G293" s="1" t="s">
        <v>548</v>
      </c>
      <c r="H293" s="1" t="s">
        <v>549</v>
      </c>
      <c r="I293" s="1" t="s">
        <v>181</v>
      </c>
      <c r="J293" s="5">
        <v>43803489.270000003</v>
      </c>
      <c r="K293" s="5">
        <v>201121269.78</v>
      </c>
      <c r="L293" s="5">
        <v>244924759.05000001</v>
      </c>
      <c r="M293" s="5">
        <v>39710177.009999998</v>
      </c>
      <c r="N293" s="5">
        <v>58222890.990000002</v>
      </c>
      <c r="O293" s="5">
        <v>40814490</v>
      </c>
      <c r="P293" s="5">
        <v>40814490</v>
      </c>
      <c r="Q293" s="5">
        <v>40814490</v>
      </c>
      <c r="R293" s="5">
        <v>204110269.05000001</v>
      </c>
      <c r="S293" s="5">
        <v>40814490</v>
      </c>
      <c r="T293" s="5">
        <v>0</v>
      </c>
    </row>
    <row r="294" spans="1:20" x14ac:dyDescent="0.3">
      <c r="A294" s="1" t="s">
        <v>562</v>
      </c>
      <c r="B294" s="6" t="s">
        <v>793</v>
      </c>
      <c r="C294" s="1" t="s">
        <v>318</v>
      </c>
      <c r="D294" s="1" t="s">
        <v>547</v>
      </c>
      <c r="E294" s="1" t="s">
        <v>548</v>
      </c>
      <c r="F294" s="1" t="s">
        <v>549</v>
      </c>
      <c r="G294" s="1" t="s">
        <v>548</v>
      </c>
      <c r="H294" s="1" t="s">
        <v>549</v>
      </c>
      <c r="I294" s="1" t="s">
        <v>465</v>
      </c>
      <c r="J294" s="5">
        <v>164121269.78</v>
      </c>
      <c r="K294" s="5">
        <v>-164121269.78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</row>
    <row r="295" spans="1:20" x14ac:dyDescent="0.3">
      <c r="A295" s="1" t="s">
        <v>563</v>
      </c>
      <c r="B295" s="6" t="s">
        <v>798</v>
      </c>
      <c r="C295" s="1" t="s">
        <v>318</v>
      </c>
      <c r="D295" s="1" t="s">
        <v>547</v>
      </c>
      <c r="E295" s="1" t="s">
        <v>548</v>
      </c>
      <c r="F295" s="1" t="s">
        <v>549</v>
      </c>
      <c r="G295" s="1" t="s">
        <v>548</v>
      </c>
      <c r="H295" s="1" t="s">
        <v>549</v>
      </c>
      <c r="I295" s="1" t="s">
        <v>192</v>
      </c>
      <c r="J295" s="5">
        <v>50000000</v>
      </c>
      <c r="K295" s="5">
        <v>20000000</v>
      </c>
      <c r="L295" s="5">
        <v>70000000</v>
      </c>
      <c r="M295" s="5">
        <v>0</v>
      </c>
      <c r="N295" s="5">
        <v>19229976.100000001</v>
      </c>
      <c r="O295" s="5">
        <v>0</v>
      </c>
      <c r="P295" s="5">
        <v>0</v>
      </c>
      <c r="Q295" s="5">
        <v>0</v>
      </c>
      <c r="R295" s="5">
        <v>70000000</v>
      </c>
      <c r="S295" s="5">
        <v>0</v>
      </c>
      <c r="T295" s="5">
        <v>0</v>
      </c>
    </row>
    <row r="296" spans="1:20" x14ac:dyDescent="0.3">
      <c r="A296" s="1" t="s">
        <v>564</v>
      </c>
      <c r="B296" s="6" t="s">
        <v>746</v>
      </c>
      <c r="C296" s="1" t="s">
        <v>318</v>
      </c>
      <c r="D296" s="1" t="s">
        <v>547</v>
      </c>
      <c r="E296" s="1" t="s">
        <v>548</v>
      </c>
      <c r="F296" s="1" t="s">
        <v>549</v>
      </c>
      <c r="G296" s="1" t="s">
        <v>548</v>
      </c>
      <c r="H296" s="1" t="s">
        <v>549</v>
      </c>
      <c r="I296" s="1" t="s">
        <v>40</v>
      </c>
      <c r="J296" s="5">
        <v>2000000</v>
      </c>
      <c r="K296" s="5">
        <v>0</v>
      </c>
      <c r="L296" s="5">
        <v>2000000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2000000</v>
      </c>
      <c r="S296" s="5">
        <v>0</v>
      </c>
      <c r="T296" s="5">
        <v>0</v>
      </c>
    </row>
    <row r="297" spans="1:20" x14ac:dyDescent="0.3">
      <c r="A297" s="1" t="s">
        <v>565</v>
      </c>
      <c r="B297" s="6" t="s">
        <v>863</v>
      </c>
      <c r="C297" s="1" t="s">
        <v>318</v>
      </c>
      <c r="D297" s="1" t="s">
        <v>547</v>
      </c>
      <c r="E297" s="1" t="s">
        <v>548</v>
      </c>
      <c r="F297" s="1" t="s">
        <v>549</v>
      </c>
      <c r="G297" s="1" t="s">
        <v>548</v>
      </c>
      <c r="H297" s="1" t="s">
        <v>549</v>
      </c>
      <c r="I297" s="1" t="s">
        <v>566</v>
      </c>
      <c r="J297" s="5">
        <v>8500000</v>
      </c>
      <c r="K297" s="5">
        <v>0</v>
      </c>
      <c r="L297" s="5">
        <v>8500000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8500000</v>
      </c>
      <c r="S297" s="5">
        <v>0</v>
      </c>
      <c r="T297" s="5">
        <v>0</v>
      </c>
    </row>
    <row r="298" spans="1:20" x14ac:dyDescent="0.3">
      <c r="A298" s="1" t="s">
        <v>567</v>
      </c>
      <c r="B298" s="6" t="s">
        <v>771</v>
      </c>
      <c r="C298" s="1" t="s">
        <v>318</v>
      </c>
      <c r="D298" s="1" t="s">
        <v>547</v>
      </c>
      <c r="E298" s="1" t="s">
        <v>548</v>
      </c>
      <c r="F298" s="1" t="s">
        <v>549</v>
      </c>
      <c r="G298" s="1" t="s">
        <v>548</v>
      </c>
      <c r="H298" s="1" t="s">
        <v>549</v>
      </c>
      <c r="I298" s="1" t="s">
        <v>213</v>
      </c>
      <c r="J298" s="5">
        <v>170000000</v>
      </c>
      <c r="K298" s="5">
        <v>0</v>
      </c>
      <c r="L298" s="5">
        <v>170000000</v>
      </c>
      <c r="M298" s="5">
        <v>53613631.090000004</v>
      </c>
      <c r="N298" s="5">
        <v>82932456.469999999</v>
      </c>
      <c r="O298" s="5">
        <v>0</v>
      </c>
      <c r="P298" s="5">
        <v>0</v>
      </c>
      <c r="Q298" s="5">
        <v>0</v>
      </c>
      <c r="R298" s="5">
        <v>170000000</v>
      </c>
      <c r="S298" s="5">
        <v>0</v>
      </c>
      <c r="T298" s="5">
        <v>0</v>
      </c>
    </row>
    <row r="299" spans="1:20" x14ac:dyDescent="0.3">
      <c r="A299" s="1" t="s">
        <v>568</v>
      </c>
      <c r="B299" s="6" t="s">
        <v>771</v>
      </c>
      <c r="C299" s="1" t="s">
        <v>318</v>
      </c>
      <c r="D299" s="1" t="s">
        <v>547</v>
      </c>
      <c r="E299" s="1" t="s">
        <v>548</v>
      </c>
      <c r="F299" s="1" t="s">
        <v>549</v>
      </c>
      <c r="G299" s="1" t="s">
        <v>548</v>
      </c>
      <c r="H299" s="1" t="s">
        <v>549</v>
      </c>
      <c r="I299" s="1" t="s">
        <v>569</v>
      </c>
      <c r="J299" s="5">
        <v>0</v>
      </c>
      <c r="K299" s="5">
        <v>30000000</v>
      </c>
      <c r="L299" s="5">
        <v>30000000</v>
      </c>
      <c r="M299" s="5">
        <v>30000000</v>
      </c>
      <c r="N299" s="5">
        <v>0</v>
      </c>
      <c r="O299" s="5">
        <v>0</v>
      </c>
      <c r="P299" s="5">
        <v>0</v>
      </c>
      <c r="Q299" s="5">
        <v>0</v>
      </c>
      <c r="R299" s="5">
        <v>30000000</v>
      </c>
      <c r="S299" s="5">
        <v>0</v>
      </c>
      <c r="T299" s="5">
        <v>0</v>
      </c>
    </row>
    <row r="300" spans="1:20" x14ac:dyDescent="0.3">
      <c r="A300" s="1" t="s">
        <v>570</v>
      </c>
      <c r="B300" s="6" t="s">
        <v>771</v>
      </c>
      <c r="C300" s="1" t="s">
        <v>318</v>
      </c>
      <c r="D300" s="1" t="s">
        <v>547</v>
      </c>
      <c r="E300" s="1" t="s">
        <v>548</v>
      </c>
      <c r="F300" s="1" t="s">
        <v>549</v>
      </c>
      <c r="G300" s="1" t="s">
        <v>548</v>
      </c>
      <c r="H300" s="1" t="s">
        <v>549</v>
      </c>
      <c r="I300" s="1" t="s">
        <v>569</v>
      </c>
      <c r="J300" s="5">
        <v>50000000</v>
      </c>
      <c r="K300" s="5">
        <v>30000000</v>
      </c>
      <c r="L300" s="5">
        <v>80000000</v>
      </c>
      <c r="M300" s="5">
        <v>20951401.539999999</v>
      </c>
      <c r="N300" s="5">
        <v>0</v>
      </c>
      <c r="O300" s="5">
        <v>0</v>
      </c>
      <c r="P300" s="5">
        <v>0</v>
      </c>
      <c r="Q300" s="5">
        <v>0</v>
      </c>
      <c r="R300" s="5">
        <v>80000000</v>
      </c>
      <c r="S300" s="5">
        <v>0</v>
      </c>
      <c r="T300" s="5">
        <v>0</v>
      </c>
    </row>
    <row r="301" spans="1:20" x14ac:dyDescent="0.3">
      <c r="A301" s="1" t="s">
        <v>571</v>
      </c>
      <c r="B301" s="6" t="s">
        <v>771</v>
      </c>
      <c r="C301" s="1" t="s">
        <v>318</v>
      </c>
      <c r="D301" s="1" t="s">
        <v>547</v>
      </c>
      <c r="E301" s="1" t="s">
        <v>548</v>
      </c>
      <c r="F301" s="1" t="s">
        <v>549</v>
      </c>
      <c r="G301" s="1" t="s">
        <v>548</v>
      </c>
      <c r="H301" s="1" t="s">
        <v>549</v>
      </c>
      <c r="I301" s="1" t="s">
        <v>572</v>
      </c>
      <c r="J301" s="5">
        <v>50000000</v>
      </c>
      <c r="K301" s="5">
        <v>-50000000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</row>
    <row r="302" spans="1:20" x14ac:dyDescent="0.3">
      <c r="A302" s="1" t="s">
        <v>573</v>
      </c>
      <c r="B302" s="6" t="s">
        <v>807</v>
      </c>
      <c r="C302" s="1" t="s">
        <v>318</v>
      </c>
      <c r="D302" s="1" t="s">
        <v>547</v>
      </c>
      <c r="E302" s="1" t="s">
        <v>548</v>
      </c>
      <c r="F302" s="1" t="s">
        <v>549</v>
      </c>
      <c r="G302" s="1" t="s">
        <v>548</v>
      </c>
      <c r="H302" s="1" t="s">
        <v>549</v>
      </c>
      <c r="I302" s="1" t="s">
        <v>574</v>
      </c>
      <c r="J302" s="5">
        <v>11200000</v>
      </c>
      <c r="K302" s="5">
        <v>0</v>
      </c>
      <c r="L302" s="5">
        <v>11200000</v>
      </c>
      <c r="M302" s="5">
        <v>0</v>
      </c>
      <c r="N302" s="5">
        <v>0</v>
      </c>
      <c r="O302" s="5">
        <v>0</v>
      </c>
      <c r="P302" s="5">
        <v>2695495</v>
      </c>
      <c r="Q302" s="5">
        <v>2695495</v>
      </c>
      <c r="R302" s="5">
        <v>11200000</v>
      </c>
      <c r="S302" s="5">
        <v>2695495</v>
      </c>
      <c r="T302" s="5">
        <v>0</v>
      </c>
    </row>
    <row r="303" spans="1:20" x14ac:dyDescent="0.3">
      <c r="A303" s="1" t="s">
        <v>575</v>
      </c>
      <c r="B303" s="6" t="s">
        <v>853</v>
      </c>
      <c r="C303" s="1" t="s">
        <v>318</v>
      </c>
      <c r="D303" s="1" t="s">
        <v>547</v>
      </c>
      <c r="E303" s="1" t="s">
        <v>548</v>
      </c>
      <c r="F303" s="1" t="s">
        <v>549</v>
      </c>
      <c r="G303" s="1" t="s">
        <v>548</v>
      </c>
      <c r="H303" s="1" t="s">
        <v>549</v>
      </c>
      <c r="I303" s="1" t="s">
        <v>235</v>
      </c>
      <c r="J303" s="5">
        <v>0</v>
      </c>
      <c r="K303" s="5">
        <v>5000000</v>
      </c>
      <c r="L303" s="5">
        <v>5000000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5000000</v>
      </c>
      <c r="S303" s="5">
        <v>0</v>
      </c>
      <c r="T303" s="5">
        <v>0</v>
      </c>
    </row>
    <row r="304" spans="1:20" x14ac:dyDescent="0.3">
      <c r="A304" s="1" t="s">
        <v>578</v>
      </c>
      <c r="B304" s="6" t="s">
        <v>742</v>
      </c>
      <c r="C304" s="1" t="s">
        <v>318</v>
      </c>
      <c r="D304" s="1" t="s">
        <v>547</v>
      </c>
      <c r="E304" s="1" t="s">
        <v>576</v>
      </c>
      <c r="F304" s="1" t="s">
        <v>577</v>
      </c>
      <c r="G304" s="1" t="s">
        <v>576</v>
      </c>
      <c r="H304" s="1" t="s">
        <v>577</v>
      </c>
      <c r="I304" s="1" t="s">
        <v>579</v>
      </c>
      <c r="J304" s="5">
        <v>400000</v>
      </c>
      <c r="K304" s="5">
        <v>70000</v>
      </c>
      <c r="L304" s="5">
        <v>470000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470000</v>
      </c>
      <c r="S304" s="5">
        <v>0</v>
      </c>
      <c r="T304" s="5">
        <v>0</v>
      </c>
    </row>
    <row r="305" spans="1:20" x14ac:dyDescent="0.3">
      <c r="A305" s="1" t="s">
        <v>580</v>
      </c>
      <c r="B305" s="6" t="s">
        <v>864</v>
      </c>
      <c r="C305" s="1" t="s">
        <v>318</v>
      </c>
      <c r="D305" s="1" t="s">
        <v>547</v>
      </c>
      <c r="E305" s="1" t="s">
        <v>576</v>
      </c>
      <c r="F305" s="1" t="s">
        <v>577</v>
      </c>
      <c r="G305" s="1" t="s">
        <v>576</v>
      </c>
      <c r="H305" s="1" t="s">
        <v>577</v>
      </c>
      <c r="I305" s="1" t="s">
        <v>581</v>
      </c>
      <c r="J305" s="5">
        <v>200000</v>
      </c>
      <c r="K305" s="5">
        <v>0</v>
      </c>
      <c r="L305" s="5">
        <v>200000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200000</v>
      </c>
      <c r="S305" s="5">
        <v>0</v>
      </c>
      <c r="T305" s="5">
        <v>0</v>
      </c>
    </row>
    <row r="306" spans="1:20" x14ac:dyDescent="0.3">
      <c r="A306" s="1" t="s">
        <v>584</v>
      </c>
      <c r="B306" s="6" t="s">
        <v>865</v>
      </c>
      <c r="C306" s="1" t="s">
        <v>318</v>
      </c>
      <c r="D306" s="1" t="s">
        <v>547</v>
      </c>
      <c r="E306" s="1" t="s">
        <v>582</v>
      </c>
      <c r="F306" s="1" t="s">
        <v>583</v>
      </c>
      <c r="G306" s="1" t="s">
        <v>582</v>
      </c>
      <c r="H306" s="1" t="s">
        <v>583</v>
      </c>
      <c r="I306" s="1" t="s">
        <v>585</v>
      </c>
      <c r="J306" s="5">
        <v>221450365.80000001</v>
      </c>
      <c r="K306" s="5">
        <v>0</v>
      </c>
      <c r="L306" s="5">
        <v>221450365.80000001</v>
      </c>
      <c r="M306" s="5">
        <v>0</v>
      </c>
      <c r="N306" s="5">
        <v>221450365.80000001</v>
      </c>
      <c r="O306" s="5">
        <v>0</v>
      </c>
      <c r="P306" s="5">
        <v>0</v>
      </c>
      <c r="Q306" s="5">
        <v>0</v>
      </c>
      <c r="R306" s="5">
        <v>221450365.80000001</v>
      </c>
      <c r="S306" s="5">
        <v>0</v>
      </c>
      <c r="T306" s="5">
        <v>0</v>
      </c>
    </row>
    <row r="307" spans="1:20" x14ac:dyDescent="0.3">
      <c r="A307" s="1" t="s">
        <v>586</v>
      </c>
      <c r="B307" s="6" t="s">
        <v>865</v>
      </c>
      <c r="C307" s="1" t="s">
        <v>318</v>
      </c>
      <c r="D307" s="1" t="s">
        <v>547</v>
      </c>
      <c r="E307" s="1" t="s">
        <v>582</v>
      </c>
      <c r="F307" s="1" t="s">
        <v>583</v>
      </c>
      <c r="G307" s="1" t="s">
        <v>582</v>
      </c>
      <c r="H307" s="1" t="s">
        <v>583</v>
      </c>
      <c r="I307" s="1" t="s">
        <v>587</v>
      </c>
      <c r="J307" s="5">
        <v>37122359.280000001</v>
      </c>
      <c r="K307" s="5">
        <v>0</v>
      </c>
      <c r="L307" s="5">
        <v>37122359.280000001</v>
      </c>
      <c r="M307" s="5">
        <v>37122359.280000001</v>
      </c>
      <c r="N307" s="5">
        <v>0</v>
      </c>
      <c r="O307" s="5">
        <v>0</v>
      </c>
      <c r="P307" s="5">
        <v>0</v>
      </c>
      <c r="Q307" s="5">
        <v>0</v>
      </c>
      <c r="R307" s="5">
        <v>37122359.280000001</v>
      </c>
      <c r="S307" s="5">
        <v>0</v>
      </c>
      <c r="T307" s="5">
        <v>0</v>
      </c>
    </row>
    <row r="308" spans="1:20" x14ac:dyDescent="0.3">
      <c r="A308" s="1" t="s">
        <v>588</v>
      </c>
      <c r="B308" s="6" t="s">
        <v>865</v>
      </c>
      <c r="C308" s="1" t="s">
        <v>318</v>
      </c>
      <c r="D308" s="1" t="s">
        <v>547</v>
      </c>
      <c r="E308" s="1" t="s">
        <v>582</v>
      </c>
      <c r="F308" s="1" t="s">
        <v>583</v>
      </c>
      <c r="G308" s="1" t="s">
        <v>582</v>
      </c>
      <c r="H308" s="1" t="s">
        <v>583</v>
      </c>
      <c r="I308" s="1" t="s">
        <v>585</v>
      </c>
      <c r="J308" s="5">
        <v>24500000</v>
      </c>
      <c r="K308" s="5">
        <v>0</v>
      </c>
      <c r="L308" s="5">
        <v>24500000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24500000</v>
      </c>
      <c r="S308" s="5">
        <v>0</v>
      </c>
      <c r="T308" s="5">
        <v>0</v>
      </c>
    </row>
    <row r="309" spans="1:20" x14ac:dyDescent="0.3">
      <c r="A309" s="1" t="s">
        <v>589</v>
      </c>
      <c r="B309" s="6" t="s">
        <v>865</v>
      </c>
      <c r="C309" s="1" t="s">
        <v>318</v>
      </c>
      <c r="D309" s="1" t="s">
        <v>547</v>
      </c>
      <c r="E309" s="1" t="s">
        <v>582</v>
      </c>
      <c r="F309" s="1" t="s">
        <v>583</v>
      </c>
      <c r="G309" s="1" t="s">
        <v>582</v>
      </c>
      <c r="H309" s="1" t="s">
        <v>583</v>
      </c>
      <c r="I309" s="1" t="s">
        <v>585</v>
      </c>
      <c r="J309" s="5">
        <v>0</v>
      </c>
      <c r="K309" s="5">
        <v>7500000</v>
      </c>
      <c r="L309" s="5">
        <v>7500000</v>
      </c>
      <c r="M309" s="5">
        <v>7500000</v>
      </c>
      <c r="N309" s="5">
        <v>0</v>
      </c>
      <c r="O309" s="5">
        <v>0</v>
      </c>
      <c r="P309" s="5">
        <v>0</v>
      </c>
      <c r="Q309" s="5">
        <v>0</v>
      </c>
      <c r="R309" s="5">
        <v>7500000</v>
      </c>
      <c r="S309" s="5">
        <v>0</v>
      </c>
      <c r="T309" s="5">
        <v>0</v>
      </c>
    </row>
    <row r="310" spans="1:20" x14ac:dyDescent="0.3">
      <c r="A310" s="1" t="s">
        <v>590</v>
      </c>
      <c r="B310" s="6" t="s">
        <v>865</v>
      </c>
      <c r="C310" s="1" t="s">
        <v>318</v>
      </c>
      <c r="D310" s="1" t="s">
        <v>547</v>
      </c>
      <c r="E310" s="1" t="s">
        <v>582</v>
      </c>
      <c r="F310" s="1" t="s">
        <v>583</v>
      </c>
      <c r="G310" s="1" t="s">
        <v>582</v>
      </c>
      <c r="H310" s="1" t="s">
        <v>583</v>
      </c>
      <c r="I310" s="1" t="s">
        <v>591</v>
      </c>
      <c r="J310" s="5">
        <v>3110768.37</v>
      </c>
      <c r="K310" s="5">
        <v>-3110768.37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</row>
    <row r="311" spans="1:20" x14ac:dyDescent="0.3">
      <c r="A311" s="1" t="s">
        <v>592</v>
      </c>
      <c r="B311" s="6" t="s">
        <v>866</v>
      </c>
      <c r="C311" s="1" t="s">
        <v>318</v>
      </c>
      <c r="D311" s="1" t="s">
        <v>547</v>
      </c>
      <c r="E311" s="1" t="s">
        <v>582</v>
      </c>
      <c r="F311" s="1" t="s">
        <v>583</v>
      </c>
      <c r="G311" s="1" t="s">
        <v>582</v>
      </c>
      <c r="H311" s="1" t="s">
        <v>583</v>
      </c>
      <c r="I311" s="1" t="s">
        <v>593</v>
      </c>
      <c r="J311" s="5">
        <v>26624817.600000001</v>
      </c>
      <c r="K311" s="5">
        <v>0</v>
      </c>
      <c r="L311" s="5">
        <v>26624817.600000001</v>
      </c>
      <c r="M311" s="5">
        <v>0</v>
      </c>
      <c r="N311" s="5">
        <v>26624817.600000001</v>
      </c>
      <c r="O311" s="5">
        <v>0</v>
      </c>
      <c r="P311" s="5">
        <v>0</v>
      </c>
      <c r="Q311" s="5">
        <v>0</v>
      </c>
      <c r="R311" s="5">
        <v>26624817.600000001</v>
      </c>
      <c r="S311" s="5">
        <v>0</v>
      </c>
      <c r="T311" s="5">
        <v>0</v>
      </c>
    </row>
    <row r="312" spans="1:20" x14ac:dyDescent="0.3">
      <c r="A312" s="1" t="s">
        <v>594</v>
      </c>
      <c r="B312" s="6" t="s">
        <v>866</v>
      </c>
      <c r="C312" s="1" t="s">
        <v>318</v>
      </c>
      <c r="D312" s="1" t="s">
        <v>547</v>
      </c>
      <c r="E312" s="1" t="s">
        <v>582</v>
      </c>
      <c r="F312" s="1" t="s">
        <v>583</v>
      </c>
      <c r="G312" s="1" t="s">
        <v>582</v>
      </c>
      <c r="H312" s="1" t="s">
        <v>583</v>
      </c>
      <c r="I312" s="1" t="s">
        <v>595</v>
      </c>
      <c r="J312" s="5">
        <v>62500000</v>
      </c>
      <c r="K312" s="5">
        <v>345365.15</v>
      </c>
      <c r="L312" s="5">
        <v>62845365.149999999</v>
      </c>
      <c r="M312" s="5">
        <v>60909672.039999999</v>
      </c>
      <c r="N312" s="5">
        <v>0</v>
      </c>
      <c r="O312" s="5">
        <v>0</v>
      </c>
      <c r="P312" s="5">
        <v>0</v>
      </c>
      <c r="Q312" s="5">
        <v>0</v>
      </c>
      <c r="R312" s="5">
        <v>62845365.149999999</v>
      </c>
      <c r="S312" s="5">
        <v>0</v>
      </c>
      <c r="T312" s="5">
        <v>0</v>
      </c>
    </row>
    <row r="313" spans="1:20" x14ac:dyDescent="0.3">
      <c r="A313" s="1" t="s">
        <v>596</v>
      </c>
      <c r="B313" s="6" t="s">
        <v>866</v>
      </c>
      <c r="C313" s="1" t="s">
        <v>318</v>
      </c>
      <c r="D313" s="1" t="s">
        <v>547</v>
      </c>
      <c r="E313" s="1" t="s">
        <v>582</v>
      </c>
      <c r="F313" s="1" t="s">
        <v>583</v>
      </c>
      <c r="G313" s="1" t="s">
        <v>582</v>
      </c>
      <c r="H313" s="1" t="s">
        <v>583</v>
      </c>
      <c r="I313" s="1" t="s">
        <v>593</v>
      </c>
      <c r="J313" s="5">
        <v>4000000</v>
      </c>
      <c r="K313" s="5">
        <v>75489707.819999993</v>
      </c>
      <c r="L313" s="5">
        <v>79489707.819999993</v>
      </c>
      <c r="M313" s="5">
        <v>4600000</v>
      </c>
      <c r="N313" s="5">
        <v>0</v>
      </c>
      <c r="O313" s="5">
        <v>0</v>
      </c>
      <c r="P313" s="5">
        <v>0</v>
      </c>
      <c r="Q313" s="5">
        <v>0</v>
      </c>
      <c r="R313" s="5">
        <v>79489707.819999993</v>
      </c>
      <c r="S313" s="5">
        <v>0</v>
      </c>
      <c r="T313" s="5">
        <v>0</v>
      </c>
    </row>
    <row r="314" spans="1:20" x14ac:dyDescent="0.3">
      <c r="A314" s="1" t="s">
        <v>597</v>
      </c>
      <c r="B314" s="6" t="s">
        <v>866</v>
      </c>
      <c r="C314" s="1" t="s">
        <v>318</v>
      </c>
      <c r="D314" s="1" t="s">
        <v>547</v>
      </c>
      <c r="E314" s="1" t="s">
        <v>582</v>
      </c>
      <c r="F314" s="1" t="s">
        <v>583</v>
      </c>
      <c r="G314" s="1" t="s">
        <v>582</v>
      </c>
      <c r="H314" s="1" t="s">
        <v>583</v>
      </c>
      <c r="I314" s="1" t="s">
        <v>598</v>
      </c>
      <c r="J314" s="5">
        <v>37975438.600000001</v>
      </c>
      <c r="K314" s="5">
        <v>-1065939</v>
      </c>
      <c r="L314" s="5">
        <v>36909499.600000001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36909499.600000001</v>
      </c>
      <c r="S314" s="5">
        <v>0</v>
      </c>
      <c r="T314" s="5">
        <v>0</v>
      </c>
    </row>
    <row r="315" spans="1:20" x14ac:dyDescent="0.3">
      <c r="A315" s="1" t="s">
        <v>599</v>
      </c>
      <c r="B315" s="6" t="s">
        <v>866</v>
      </c>
      <c r="C315" s="1" t="s">
        <v>318</v>
      </c>
      <c r="D315" s="1" t="s">
        <v>547</v>
      </c>
      <c r="E315" s="1" t="s">
        <v>582</v>
      </c>
      <c r="F315" s="1" t="s">
        <v>583</v>
      </c>
      <c r="G315" s="1" t="s">
        <v>582</v>
      </c>
      <c r="H315" s="1" t="s">
        <v>583</v>
      </c>
      <c r="I315" s="1" t="s">
        <v>600</v>
      </c>
      <c r="J315" s="5">
        <v>0</v>
      </c>
      <c r="K315" s="5">
        <v>1065939</v>
      </c>
      <c r="L315" s="5">
        <v>1065939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1065939</v>
      </c>
      <c r="S315" s="5">
        <v>0</v>
      </c>
      <c r="T315" s="5">
        <v>0</v>
      </c>
    </row>
    <row r="316" spans="1:20" x14ac:dyDescent="0.3">
      <c r="A316" s="1" t="s">
        <v>601</v>
      </c>
      <c r="B316" s="6" t="s">
        <v>867</v>
      </c>
      <c r="C316" s="1" t="s">
        <v>318</v>
      </c>
      <c r="D316" s="1" t="s">
        <v>547</v>
      </c>
      <c r="E316" s="1" t="s">
        <v>582</v>
      </c>
      <c r="F316" s="1" t="s">
        <v>583</v>
      </c>
      <c r="G316" s="1" t="s">
        <v>582</v>
      </c>
      <c r="H316" s="1" t="s">
        <v>583</v>
      </c>
      <c r="I316" s="1" t="s">
        <v>602</v>
      </c>
      <c r="J316" s="5">
        <v>270180971.16000003</v>
      </c>
      <c r="K316" s="5">
        <v>0</v>
      </c>
      <c r="L316" s="5">
        <v>270180971.16000003</v>
      </c>
      <c r="M316" s="5">
        <v>0</v>
      </c>
      <c r="N316" s="5">
        <v>266523929.02000001</v>
      </c>
      <c r="O316" s="5">
        <v>3657042.14</v>
      </c>
      <c r="P316" s="5">
        <v>3657042.14</v>
      </c>
      <c r="Q316" s="5">
        <v>3657042.14</v>
      </c>
      <c r="R316" s="5">
        <v>266523929.02000001</v>
      </c>
      <c r="S316" s="5">
        <v>3657042.14</v>
      </c>
      <c r="T316" s="5">
        <v>0</v>
      </c>
    </row>
    <row r="317" spans="1:20" x14ac:dyDescent="0.3">
      <c r="A317" s="1" t="s">
        <v>603</v>
      </c>
      <c r="B317" s="6" t="s">
        <v>867</v>
      </c>
      <c r="C317" s="1" t="s">
        <v>318</v>
      </c>
      <c r="D317" s="1" t="s">
        <v>547</v>
      </c>
      <c r="E317" s="1" t="s">
        <v>582</v>
      </c>
      <c r="F317" s="1" t="s">
        <v>583</v>
      </c>
      <c r="G317" s="1" t="s">
        <v>582</v>
      </c>
      <c r="H317" s="1" t="s">
        <v>583</v>
      </c>
      <c r="I317" s="1" t="s">
        <v>602</v>
      </c>
      <c r="J317" s="5">
        <v>35000000</v>
      </c>
      <c r="K317" s="5">
        <v>0</v>
      </c>
      <c r="L317" s="5">
        <v>35000000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35000000</v>
      </c>
      <c r="S317" s="5">
        <v>0</v>
      </c>
      <c r="T317" s="5">
        <v>0</v>
      </c>
    </row>
    <row r="318" spans="1:20" x14ac:dyDescent="0.3">
      <c r="A318" s="1" t="s">
        <v>604</v>
      </c>
      <c r="B318" s="6" t="s">
        <v>867</v>
      </c>
      <c r="C318" s="1" t="s">
        <v>318</v>
      </c>
      <c r="D318" s="1" t="s">
        <v>547</v>
      </c>
      <c r="E318" s="1" t="s">
        <v>582</v>
      </c>
      <c r="F318" s="1" t="s">
        <v>583</v>
      </c>
      <c r="G318" s="1" t="s">
        <v>582</v>
      </c>
      <c r="H318" s="1" t="s">
        <v>583</v>
      </c>
      <c r="I318" s="1" t="s">
        <v>602</v>
      </c>
      <c r="J318" s="5">
        <v>46000000</v>
      </c>
      <c r="K318" s="5">
        <v>291900000</v>
      </c>
      <c r="L318" s="5">
        <v>337900000</v>
      </c>
      <c r="M318" s="5">
        <v>22250000</v>
      </c>
      <c r="N318" s="5">
        <v>15471074.189999999</v>
      </c>
      <c r="O318" s="5">
        <v>0</v>
      </c>
      <c r="P318" s="5">
        <v>0</v>
      </c>
      <c r="Q318" s="5">
        <v>0</v>
      </c>
      <c r="R318" s="5">
        <v>337900000</v>
      </c>
      <c r="S318" s="5">
        <v>0</v>
      </c>
      <c r="T318" s="5">
        <v>0</v>
      </c>
    </row>
    <row r="319" spans="1:20" x14ac:dyDescent="0.3">
      <c r="A319" s="1" t="s">
        <v>605</v>
      </c>
      <c r="B319" s="6" t="s">
        <v>867</v>
      </c>
      <c r="C319" s="1" t="s">
        <v>318</v>
      </c>
      <c r="D319" s="1" t="s">
        <v>547</v>
      </c>
      <c r="E319" s="1" t="s">
        <v>582</v>
      </c>
      <c r="F319" s="1" t="s">
        <v>583</v>
      </c>
      <c r="G319" s="1" t="s">
        <v>582</v>
      </c>
      <c r="H319" s="1" t="s">
        <v>583</v>
      </c>
      <c r="I319" s="1" t="s">
        <v>606</v>
      </c>
      <c r="J319" s="5">
        <v>66730231.399999999</v>
      </c>
      <c r="K319" s="5">
        <v>0</v>
      </c>
      <c r="L319" s="5">
        <v>66730231.399999999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66730231.399999999</v>
      </c>
      <c r="S319" s="5">
        <v>0</v>
      </c>
      <c r="T319" s="5">
        <v>0</v>
      </c>
    </row>
    <row r="320" spans="1:20" x14ac:dyDescent="0.3">
      <c r="A320" s="1" t="s">
        <v>607</v>
      </c>
      <c r="B320" s="6" t="s">
        <v>867</v>
      </c>
      <c r="C320" s="1" t="s">
        <v>318</v>
      </c>
      <c r="D320" s="1" t="s">
        <v>547</v>
      </c>
      <c r="E320" s="1" t="s">
        <v>582</v>
      </c>
      <c r="F320" s="1" t="s">
        <v>583</v>
      </c>
      <c r="G320" s="1" t="s">
        <v>582</v>
      </c>
      <c r="H320" s="1" t="s">
        <v>583</v>
      </c>
      <c r="I320" s="1" t="s">
        <v>606</v>
      </c>
      <c r="J320" s="5">
        <v>0</v>
      </c>
      <c r="K320" s="5">
        <v>215904622.18000001</v>
      </c>
      <c r="L320" s="5">
        <v>215904622.18000001</v>
      </c>
      <c r="M320" s="5">
        <v>3110768.25</v>
      </c>
      <c r="N320" s="5">
        <v>0</v>
      </c>
      <c r="O320" s="5">
        <v>0</v>
      </c>
      <c r="P320" s="5">
        <v>0</v>
      </c>
      <c r="Q320" s="5">
        <v>0</v>
      </c>
      <c r="R320" s="5">
        <v>215904622.18000001</v>
      </c>
      <c r="S320" s="5">
        <v>0</v>
      </c>
      <c r="T320" s="5">
        <v>0</v>
      </c>
    </row>
    <row r="321" spans="1:20" x14ac:dyDescent="0.3">
      <c r="A321" s="1" t="s">
        <v>611</v>
      </c>
      <c r="B321" s="6" t="s">
        <v>756</v>
      </c>
      <c r="C321" s="1" t="s">
        <v>330</v>
      </c>
      <c r="D321" s="1" t="s">
        <v>608</v>
      </c>
      <c r="E321" s="1" t="s">
        <v>609</v>
      </c>
      <c r="F321" s="1" t="s">
        <v>610</v>
      </c>
      <c r="G321" s="1" t="s">
        <v>609</v>
      </c>
      <c r="H321" s="1" t="s">
        <v>610</v>
      </c>
      <c r="I321" s="1" t="s">
        <v>78</v>
      </c>
      <c r="J321" s="5">
        <v>80000</v>
      </c>
      <c r="K321" s="5">
        <v>0</v>
      </c>
      <c r="L321" s="5">
        <v>80000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80000</v>
      </c>
      <c r="S321" s="5">
        <v>0</v>
      </c>
      <c r="T321" s="5">
        <v>0</v>
      </c>
    </row>
    <row r="322" spans="1:20" x14ac:dyDescent="0.3">
      <c r="A322" s="1" t="s">
        <v>612</v>
      </c>
      <c r="B322" s="6" t="s">
        <v>806</v>
      </c>
      <c r="C322" s="1" t="s">
        <v>330</v>
      </c>
      <c r="D322" s="1" t="s">
        <v>608</v>
      </c>
      <c r="E322" s="1" t="s">
        <v>609</v>
      </c>
      <c r="F322" s="1" t="s">
        <v>610</v>
      </c>
      <c r="G322" s="1" t="s">
        <v>609</v>
      </c>
      <c r="H322" s="1" t="s">
        <v>610</v>
      </c>
      <c r="I322" s="1" t="s">
        <v>613</v>
      </c>
      <c r="J322" s="5">
        <v>300000</v>
      </c>
      <c r="K322" s="5">
        <v>0</v>
      </c>
      <c r="L322" s="5">
        <v>300000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300000</v>
      </c>
      <c r="S322" s="5">
        <v>0</v>
      </c>
      <c r="T322" s="5">
        <v>0</v>
      </c>
    </row>
    <row r="323" spans="1:20" x14ac:dyDescent="0.3">
      <c r="A323" s="1" t="s">
        <v>614</v>
      </c>
      <c r="B323" s="6" t="s">
        <v>806</v>
      </c>
      <c r="C323" s="1" t="s">
        <v>330</v>
      </c>
      <c r="D323" s="1" t="s">
        <v>608</v>
      </c>
      <c r="E323" s="1" t="s">
        <v>609</v>
      </c>
      <c r="F323" s="1" t="s">
        <v>610</v>
      </c>
      <c r="G323" s="1" t="s">
        <v>609</v>
      </c>
      <c r="H323" s="1" t="s">
        <v>610</v>
      </c>
      <c r="I323" s="1" t="s">
        <v>615</v>
      </c>
      <c r="J323" s="5">
        <v>270000</v>
      </c>
      <c r="K323" s="5">
        <v>0</v>
      </c>
      <c r="L323" s="5">
        <v>270000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270000</v>
      </c>
      <c r="S323" s="5">
        <v>0</v>
      </c>
      <c r="T323" s="5">
        <v>0</v>
      </c>
    </row>
    <row r="324" spans="1:20" x14ac:dyDescent="0.3">
      <c r="A324" s="1" t="s">
        <v>616</v>
      </c>
      <c r="B324" s="6" t="s">
        <v>840</v>
      </c>
      <c r="C324" s="1" t="s">
        <v>330</v>
      </c>
      <c r="D324" s="1" t="s">
        <v>608</v>
      </c>
      <c r="E324" s="1" t="s">
        <v>609</v>
      </c>
      <c r="F324" s="1" t="s">
        <v>610</v>
      </c>
      <c r="G324" s="1" t="s">
        <v>609</v>
      </c>
      <c r="H324" s="1" t="s">
        <v>610</v>
      </c>
      <c r="I324" s="1" t="s">
        <v>454</v>
      </c>
      <c r="J324" s="5">
        <v>50000</v>
      </c>
      <c r="K324" s="5">
        <v>0</v>
      </c>
      <c r="L324" s="5">
        <v>50000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50000</v>
      </c>
      <c r="S324" s="5">
        <v>0</v>
      </c>
      <c r="T324" s="5">
        <v>0</v>
      </c>
    </row>
    <row r="325" spans="1:20" x14ac:dyDescent="0.3">
      <c r="A325" s="1" t="s">
        <v>619</v>
      </c>
      <c r="B325" s="6" t="s">
        <v>868</v>
      </c>
      <c r="C325" s="1" t="s">
        <v>330</v>
      </c>
      <c r="D325" s="1" t="s">
        <v>608</v>
      </c>
      <c r="E325" s="1" t="s">
        <v>617</v>
      </c>
      <c r="F325" s="1" t="s">
        <v>618</v>
      </c>
      <c r="G325" s="1" t="s">
        <v>617</v>
      </c>
      <c r="H325" s="1" t="s">
        <v>618</v>
      </c>
      <c r="I325" s="1" t="s">
        <v>620</v>
      </c>
      <c r="J325" s="5">
        <v>500000</v>
      </c>
      <c r="K325" s="5">
        <v>0</v>
      </c>
      <c r="L325" s="5">
        <v>500000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500000</v>
      </c>
      <c r="S325" s="5">
        <v>0</v>
      </c>
      <c r="T325" s="5">
        <v>0</v>
      </c>
    </row>
    <row r="326" spans="1:20" x14ac:dyDescent="0.3">
      <c r="A326" s="1" t="s">
        <v>621</v>
      </c>
      <c r="B326" s="6" t="s">
        <v>869</v>
      </c>
      <c r="C326" s="1" t="s">
        <v>330</v>
      </c>
      <c r="D326" s="1" t="s">
        <v>608</v>
      </c>
      <c r="E326" s="1" t="s">
        <v>617</v>
      </c>
      <c r="F326" s="1" t="s">
        <v>618</v>
      </c>
      <c r="G326" s="1" t="s">
        <v>617</v>
      </c>
      <c r="H326" s="1" t="s">
        <v>618</v>
      </c>
      <c r="I326" s="1" t="s">
        <v>622</v>
      </c>
      <c r="J326" s="5">
        <v>920000</v>
      </c>
      <c r="K326" s="5">
        <v>0</v>
      </c>
      <c r="L326" s="5">
        <v>920000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920000</v>
      </c>
      <c r="S326" s="5">
        <v>0</v>
      </c>
      <c r="T326" s="5">
        <v>0</v>
      </c>
    </row>
    <row r="327" spans="1:20" x14ac:dyDescent="0.3">
      <c r="A327" s="1" t="s">
        <v>623</v>
      </c>
      <c r="B327" s="6" t="s">
        <v>759</v>
      </c>
      <c r="C327" s="1" t="s">
        <v>330</v>
      </c>
      <c r="D327" s="1" t="s">
        <v>608</v>
      </c>
      <c r="E327" s="1" t="s">
        <v>617</v>
      </c>
      <c r="F327" s="1" t="s">
        <v>618</v>
      </c>
      <c r="G327" s="1" t="s">
        <v>617</v>
      </c>
      <c r="H327" s="1" t="s">
        <v>618</v>
      </c>
      <c r="I327" s="1" t="s">
        <v>84</v>
      </c>
      <c r="J327" s="5">
        <v>320000</v>
      </c>
      <c r="K327" s="5">
        <v>0</v>
      </c>
      <c r="L327" s="5">
        <v>320000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320000</v>
      </c>
      <c r="S327" s="5">
        <v>0</v>
      </c>
      <c r="T327" s="5">
        <v>0</v>
      </c>
    </row>
    <row r="328" spans="1:20" x14ac:dyDescent="0.3">
      <c r="A328" s="1" t="s">
        <v>624</v>
      </c>
      <c r="B328" s="6" t="s">
        <v>760</v>
      </c>
      <c r="C328" s="1" t="s">
        <v>330</v>
      </c>
      <c r="D328" s="1" t="s">
        <v>608</v>
      </c>
      <c r="E328" s="1" t="s">
        <v>617</v>
      </c>
      <c r="F328" s="1" t="s">
        <v>618</v>
      </c>
      <c r="G328" s="1" t="s">
        <v>617</v>
      </c>
      <c r="H328" s="1" t="s">
        <v>618</v>
      </c>
      <c r="I328" s="1" t="s">
        <v>86</v>
      </c>
      <c r="J328" s="5">
        <v>55000</v>
      </c>
      <c r="K328" s="5">
        <v>0</v>
      </c>
      <c r="L328" s="5">
        <v>55000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55000</v>
      </c>
      <c r="S328" s="5">
        <v>0</v>
      </c>
      <c r="T328" s="5">
        <v>0</v>
      </c>
    </row>
    <row r="329" spans="1:20" x14ac:dyDescent="0.3">
      <c r="A329" s="1" t="s">
        <v>625</v>
      </c>
      <c r="B329" s="6" t="s">
        <v>802</v>
      </c>
      <c r="C329" s="1" t="s">
        <v>330</v>
      </c>
      <c r="D329" s="1" t="s">
        <v>608</v>
      </c>
      <c r="E329" s="1" t="s">
        <v>617</v>
      </c>
      <c r="F329" s="1" t="s">
        <v>618</v>
      </c>
      <c r="G329" s="1" t="s">
        <v>617</v>
      </c>
      <c r="H329" s="1" t="s">
        <v>618</v>
      </c>
      <c r="I329" s="1" t="s">
        <v>203</v>
      </c>
      <c r="J329" s="5">
        <v>400000</v>
      </c>
      <c r="K329" s="5">
        <v>0</v>
      </c>
      <c r="L329" s="5">
        <v>400000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400000</v>
      </c>
      <c r="S329" s="5">
        <v>0</v>
      </c>
      <c r="T329" s="5">
        <v>0</v>
      </c>
    </row>
    <row r="330" spans="1:20" x14ac:dyDescent="0.3">
      <c r="A330" s="1" t="s">
        <v>626</v>
      </c>
      <c r="B330" s="6" t="s">
        <v>806</v>
      </c>
      <c r="C330" s="1" t="s">
        <v>330</v>
      </c>
      <c r="D330" s="1" t="s">
        <v>608</v>
      </c>
      <c r="E330" s="1" t="s">
        <v>617</v>
      </c>
      <c r="F330" s="1" t="s">
        <v>618</v>
      </c>
      <c r="G330" s="1" t="s">
        <v>617</v>
      </c>
      <c r="H330" s="1" t="s">
        <v>618</v>
      </c>
      <c r="I330" s="1" t="s">
        <v>627</v>
      </c>
      <c r="J330" s="5">
        <v>500000</v>
      </c>
      <c r="K330" s="5">
        <v>0</v>
      </c>
      <c r="L330" s="5">
        <v>500000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500000</v>
      </c>
      <c r="S330" s="5">
        <v>0</v>
      </c>
      <c r="T330" s="5">
        <v>0</v>
      </c>
    </row>
    <row r="331" spans="1:20" x14ac:dyDescent="0.3">
      <c r="A331" s="1" t="s">
        <v>628</v>
      </c>
      <c r="B331" s="6" t="s">
        <v>870</v>
      </c>
      <c r="C331" s="1" t="s">
        <v>330</v>
      </c>
      <c r="D331" s="1" t="s">
        <v>608</v>
      </c>
      <c r="E331" s="1" t="s">
        <v>617</v>
      </c>
      <c r="F331" s="1" t="s">
        <v>618</v>
      </c>
      <c r="G331" s="1" t="s">
        <v>617</v>
      </c>
      <c r="H331" s="1" t="s">
        <v>618</v>
      </c>
      <c r="I331" s="1" t="s">
        <v>629</v>
      </c>
      <c r="J331" s="5">
        <v>250000</v>
      </c>
      <c r="K331" s="5">
        <v>0</v>
      </c>
      <c r="L331" s="5">
        <v>250000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250000</v>
      </c>
      <c r="S331" s="5">
        <v>0</v>
      </c>
      <c r="T331" s="5">
        <v>0</v>
      </c>
    </row>
    <row r="332" spans="1:20" x14ac:dyDescent="0.3">
      <c r="A332" s="1" t="s">
        <v>630</v>
      </c>
      <c r="B332" s="6" t="s">
        <v>870</v>
      </c>
      <c r="C332" s="1" t="s">
        <v>330</v>
      </c>
      <c r="D332" s="1" t="s">
        <v>608</v>
      </c>
      <c r="E332" s="1" t="s">
        <v>617</v>
      </c>
      <c r="F332" s="1" t="s">
        <v>618</v>
      </c>
      <c r="G332" s="1" t="s">
        <v>617</v>
      </c>
      <c r="H332" s="1" t="s">
        <v>618</v>
      </c>
      <c r="I332" s="1" t="s">
        <v>631</v>
      </c>
      <c r="J332" s="5">
        <v>5000000</v>
      </c>
      <c r="K332" s="5">
        <v>0</v>
      </c>
      <c r="L332" s="5">
        <v>5000000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5000000</v>
      </c>
      <c r="S332" s="5">
        <v>0</v>
      </c>
      <c r="T332" s="5">
        <v>0</v>
      </c>
    </row>
    <row r="333" spans="1:20" x14ac:dyDescent="0.3">
      <c r="A333" s="1" t="s">
        <v>632</v>
      </c>
      <c r="B333" s="6" t="s">
        <v>870</v>
      </c>
      <c r="C333" s="1" t="s">
        <v>330</v>
      </c>
      <c r="D333" s="1" t="s">
        <v>608</v>
      </c>
      <c r="E333" s="1" t="s">
        <v>617</v>
      </c>
      <c r="F333" s="1" t="s">
        <v>618</v>
      </c>
      <c r="G333" s="1" t="s">
        <v>617</v>
      </c>
      <c r="H333" s="1" t="s">
        <v>618</v>
      </c>
      <c r="I333" s="1" t="s">
        <v>633</v>
      </c>
      <c r="J333" s="5">
        <v>2800000</v>
      </c>
      <c r="K333" s="5">
        <v>0</v>
      </c>
      <c r="L333" s="5">
        <v>2800000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2800000</v>
      </c>
      <c r="S333" s="5">
        <v>0</v>
      </c>
      <c r="T333" s="5">
        <v>0</v>
      </c>
    </row>
    <row r="334" spans="1:20" x14ac:dyDescent="0.3">
      <c r="A334" s="1" t="s">
        <v>634</v>
      </c>
      <c r="B334" s="6" t="s">
        <v>870</v>
      </c>
      <c r="C334" s="1" t="s">
        <v>330</v>
      </c>
      <c r="D334" s="1" t="s">
        <v>608</v>
      </c>
      <c r="E334" s="1" t="s">
        <v>617</v>
      </c>
      <c r="F334" s="1" t="s">
        <v>618</v>
      </c>
      <c r="G334" s="1" t="s">
        <v>617</v>
      </c>
      <c r="H334" s="1" t="s">
        <v>618</v>
      </c>
      <c r="I334" s="1" t="s">
        <v>635</v>
      </c>
      <c r="J334" s="5">
        <v>260000</v>
      </c>
      <c r="K334" s="5">
        <v>0</v>
      </c>
      <c r="L334" s="5">
        <v>260000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260000</v>
      </c>
      <c r="S334" s="5">
        <v>0</v>
      </c>
      <c r="T334" s="5">
        <v>0</v>
      </c>
    </row>
    <row r="335" spans="1:20" x14ac:dyDescent="0.3">
      <c r="A335" s="1" t="s">
        <v>636</v>
      </c>
      <c r="B335" s="6" t="s">
        <v>742</v>
      </c>
      <c r="C335" s="1" t="s">
        <v>330</v>
      </c>
      <c r="D335" s="1" t="s">
        <v>608</v>
      </c>
      <c r="E335" s="1" t="s">
        <v>617</v>
      </c>
      <c r="F335" s="1" t="s">
        <v>618</v>
      </c>
      <c r="G335" s="1" t="s">
        <v>617</v>
      </c>
      <c r="H335" s="1" t="s">
        <v>618</v>
      </c>
      <c r="I335" s="1" t="s">
        <v>637</v>
      </c>
      <c r="J335" s="5">
        <v>2200000</v>
      </c>
      <c r="K335" s="5">
        <v>0</v>
      </c>
      <c r="L335" s="5">
        <v>2200000</v>
      </c>
      <c r="M335" s="5">
        <v>0</v>
      </c>
      <c r="N335" s="5">
        <v>0</v>
      </c>
      <c r="O335" s="5">
        <v>150000</v>
      </c>
      <c r="P335" s="5">
        <v>150000</v>
      </c>
      <c r="Q335" s="5">
        <v>150000</v>
      </c>
      <c r="R335" s="5">
        <v>2050000</v>
      </c>
      <c r="S335" s="5">
        <v>150000</v>
      </c>
      <c r="T335" s="5">
        <v>0</v>
      </c>
    </row>
    <row r="336" spans="1:20" x14ac:dyDescent="0.3">
      <c r="A336" s="1" t="s">
        <v>638</v>
      </c>
      <c r="B336" s="6" t="s">
        <v>840</v>
      </c>
      <c r="C336" s="1" t="s">
        <v>330</v>
      </c>
      <c r="D336" s="1" t="s">
        <v>608</v>
      </c>
      <c r="E336" s="1" t="s">
        <v>617</v>
      </c>
      <c r="F336" s="1" t="s">
        <v>618</v>
      </c>
      <c r="G336" s="1" t="s">
        <v>617</v>
      </c>
      <c r="H336" s="1" t="s">
        <v>618</v>
      </c>
      <c r="I336" s="1" t="s">
        <v>454</v>
      </c>
      <c r="J336" s="5">
        <v>50000</v>
      </c>
      <c r="K336" s="5">
        <v>0</v>
      </c>
      <c r="L336" s="5">
        <v>50000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50000</v>
      </c>
      <c r="S336" s="5">
        <v>0</v>
      </c>
      <c r="T336" s="5">
        <v>0</v>
      </c>
    </row>
    <row r="337" spans="1:20" x14ac:dyDescent="0.3">
      <c r="A337" s="1" t="s">
        <v>641</v>
      </c>
      <c r="B337" s="6" t="s">
        <v>871</v>
      </c>
      <c r="C337" s="1" t="s">
        <v>330</v>
      </c>
      <c r="D337" s="1" t="s">
        <v>608</v>
      </c>
      <c r="E337" s="1" t="s">
        <v>639</v>
      </c>
      <c r="F337" s="1" t="s">
        <v>640</v>
      </c>
      <c r="G337" s="1" t="s">
        <v>639</v>
      </c>
      <c r="H337" s="1" t="s">
        <v>640</v>
      </c>
      <c r="I337" s="1" t="s">
        <v>642</v>
      </c>
      <c r="J337" s="5">
        <v>650000</v>
      </c>
      <c r="K337" s="5">
        <v>550000</v>
      </c>
      <c r="L337" s="5">
        <v>1200000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1200000</v>
      </c>
      <c r="S337" s="5">
        <v>0</v>
      </c>
      <c r="T337" s="5">
        <v>0</v>
      </c>
    </row>
    <row r="338" spans="1:20" x14ac:dyDescent="0.3">
      <c r="A338" s="1" t="s">
        <v>643</v>
      </c>
      <c r="B338" s="6" t="s">
        <v>871</v>
      </c>
      <c r="C338" s="1" t="s">
        <v>330</v>
      </c>
      <c r="D338" s="1" t="s">
        <v>608</v>
      </c>
      <c r="E338" s="1" t="s">
        <v>639</v>
      </c>
      <c r="F338" s="1" t="s">
        <v>640</v>
      </c>
      <c r="G338" s="1" t="s">
        <v>639</v>
      </c>
      <c r="H338" s="1" t="s">
        <v>640</v>
      </c>
      <c r="I338" s="1" t="s">
        <v>644</v>
      </c>
      <c r="J338" s="5">
        <v>0</v>
      </c>
      <c r="K338" s="5">
        <v>200000</v>
      </c>
      <c r="L338" s="5">
        <v>200000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200000</v>
      </c>
      <c r="S338" s="5">
        <v>0</v>
      </c>
      <c r="T338" s="5">
        <v>0</v>
      </c>
    </row>
    <row r="339" spans="1:20" x14ac:dyDescent="0.3">
      <c r="A339" s="1" t="s">
        <v>645</v>
      </c>
      <c r="B339" s="6" t="s">
        <v>742</v>
      </c>
      <c r="C339" s="1" t="s">
        <v>330</v>
      </c>
      <c r="D339" s="1" t="s">
        <v>608</v>
      </c>
      <c r="E339" s="1" t="s">
        <v>639</v>
      </c>
      <c r="F339" s="1" t="s">
        <v>640</v>
      </c>
      <c r="G339" s="1" t="s">
        <v>639</v>
      </c>
      <c r="H339" s="1" t="s">
        <v>640</v>
      </c>
      <c r="I339" s="1" t="s">
        <v>23</v>
      </c>
      <c r="J339" s="5">
        <v>5000000</v>
      </c>
      <c r="K339" s="5">
        <v>-3430000</v>
      </c>
      <c r="L339" s="5">
        <v>1570000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1570000</v>
      </c>
      <c r="S339" s="5">
        <v>0</v>
      </c>
      <c r="T339" s="5">
        <v>0</v>
      </c>
    </row>
    <row r="340" spans="1:20" x14ac:dyDescent="0.3">
      <c r="A340" s="1" t="s">
        <v>646</v>
      </c>
      <c r="B340" s="6" t="s">
        <v>742</v>
      </c>
      <c r="C340" s="1" t="s">
        <v>330</v>
      </c>
      <c r="D340" s="1" t="s">
        <v>608</v>
      </c>
      <c r="E340" s="1" t="s">
        <v>639</v>
      </c>
      <c r="F340" s="1" t="s">
        <v>640</v>
      </c>
      <c r="G340" s="1" t="s">
        <v>639</v>
      </c>
      <c r="H340" s="1" t="s">
        <v>640</v>
      </c>
      <c r="I340" s="1" t="s">
        <v>23</v>
      </c>
      <c r="J340" s="5">
        <v>0</v>
      </c>
      <c r="K340" s="5">
        <v>680000</v>
      </c>
      <c r="L340" s="5">
        <v>680000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680000</v>
      </c>
      <c r="S340" s="5">
        <v>0</v>
      </c>
      <c r="T340" s="5">
        <v>0</v>
      </c>
    </row>
    <row r="341" spans="1:20" x14ac:dyDescent="0.3">
      <c r="A341" s="1" t="s">
        <v>647</v>
      </c>
      <c r="B341" s="6" t="s">
        <v>742</v>
      </c>
      <c r="C341" s="1" t="s">
        <v>330</v>
      </c>
      <c r="D341" s="1" t="s">
        <v>608</v>
      </c>
      <c r="E341" s="1" t="s">
        <v>639</v>
      </c>
      <c r="F341" s="1" t="s">
        <v>640</v>
      </c>
      <c r="G341" s="1" t="s">
        <v>639</v>
      </c>
      <c r="H341" s="1" t="s">
        <v>640</v>
      </c>
      <c r="I341" s="1" t="s">
        <v>648</v>
      </c>
      <c r="J341" s="5">
        <v>0</v>
      </c>
      <c r="K341" s="5">
        <v>2000000</v>
      </c>
      <c r="L341" s="5">
        <v>2000000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2000000</v>
      </c>
      <c r="S341" s="5">
        <v>0</v>
      </c>
      <c r="T341" s="5">
        <v>0</v>
      </c>
    </row>
    <row r="342" spans="1:20" x14ac:dyDescent="0.3">
      <c r="A342" s="1" t="s">
        <v>651</v>
      </c>
      <c r="B342" s="6" t="s">
        <v>745</v>
      </c>
      <c r="C342" s="1" t="s">
        <v>330</v>
      </c>
      <c r="D342" s="1" t="s">
        <v>608</v>
      </c>
      <c r="E342" s="1" t="s">
        <v>649</v>
      </c>
      <c r="F342" s="1" t="s">
        <v>650</v>
      </c>
      <c r="G342" s="1" t="s">
        <v>649</v>
      </c>
      <c r="H342" s="1" t="s">
        <v>650</v>
      </c>
      <c r="I342" s="1" t="s">
        <v>652</v>
      </c>
      <c r="J342" s="5">
        <v>580000</v>
      </c>
      <c r="K342" s="5">
        <v>0</v>
      </c>
      <c r="L342" s="5">
        <v>580000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580000</v>
      </c>
      <c r="S342" s="5">
        <v>0</v>
      </c>
      <c r="T342" s="5">
        <v>0</v>
      </c>
    </row>
    <row r="343" spans="1:20" x14ac:dyDescent="0.3">
      <c r="A343" s="1" t="s">
        <v>653</v>
      </c>
      <c r="B343" s="6" t="s">
        <v>855</v>
      </c>
      <c r="C343" s="1" t="s">
        <v>330</v>
      </c>
      <c r="D343" s="1" t="s">
        <v>608</v>
      </c>
      <c r="E343" s="1" t="s">
        <v>649</v>
      </c>
      <c r="F343" s="1" t="s">
        <v>650</v>
      </c>
      <c r="G343" s="1" t="s">
        <v>649</v>
      </c>
      <c r="H343" s="1" t="s">
        <v>650</v>
      </c>
      <c r="I343" s="1" t="s">
        <v>481</v>
      </c>
      <c r="J343" s="5">
        <v>150000</v>
      </c>
      <c r="K343" s="5">
        <v>0</v>
      </c>
      <c r="L343" s="5">
        <v>150000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150000</v>
      </c>
      <c r="S343" s="5">
        <v>0</v>
      </c>
      <c r="T343" s="5">
        <v>0</v>
      </c>
    </row>
    <row r="344" spans="1:20" x14ac:dyDescent="0.3">
      <c r="A344" s="1" t="s">
        <v>654</v>
      </c>
      <c r="B344" s="6" t="s">
        <v>798</v>
      </c>
      <c r="C344" s="1" t="s">
        <v>330</v>
      </c>
      <c r="D344" s="1" t="s">
        <v>608</v>
      </c>
      <c r="E344" s="1" t="s">
        <v>649</v>
      </c>
      <c r="F344" s="1" t="s">
        <v>650</v>
      </c>
      <c r="G344" s="1" t="s">
        <v>649</v>
      </c>
      <c r="H344" s="1" t="s">
        <v>650</v>
      </c>
      <c r="I344" s="1" t="s">
        <v>655</v>
      </c>
      <c r="J344" s="5">
        <v>560000</v>
      </c>
      <c r="K344" s="5">
        <v>0</v>
      </c>
      <c r="L344" s="5">
        <v>560000</v>
      </c>
      <c r="M344" s="5">
        <v>559259.19999999995</v>
      </c>
      <c r="N344" s="5">
        <v>0</v>
      </c>
      <c r="O344" s="5">
        <v>0</v>
      </c>
      <c r="P344" s="5">
        <v>0</v>
      </c>
      <c r="Q344" s="5">
        <v>0</v>
      </c>
      <c r="R344" s="5">
        <v>560000</v>
      </c>
      <c r="S344" s="5">
        <v>0</v>
      </c>
      <c r="T344" s="5">
        <v>0</v>
      </c>
    </row>
    <row r="345" spans="1:20" x14ac:dyDescent="0.3">
      <c r="A345" s="1" t="s">
        <v>656</v>
      </c>
      <c r="B345" s="6" t="s">
        <v>806</v>
      </c>
      <c r="C345" s="1" t="s">
        <v>330</v>
      </c>
      <c r="D345" s="1" t="s">
        <v>608</v>
      </c>
      <c r="E345" s="1" t="s">
        <v>649</v>
      </c>
      <c r="F345" s="1" t="s">
        <v>650</v>
      </c>
      <c r="G345" s="1" t="s">
        <v>649</v>
      </c>
      <c r="H345" s="1" t="s">
        <v>650</v>
      </c>
      <c r="I345" s="1" t="s">
        <v>217</v>
      </c>
      <c r="J345" s="5">
        <v>1150000</v>
      </c>
      <c r="K345" s="5">
        <v>0</v>
      </c>
      <c r="L345" s="5">
        <v>1150000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1150000</v>
      </c>
      <c r="S345" s="5">
        <v>0</v>
      </c>
      <c r="T345" s="5">
        <v>0</v>
      </c>
    </row>
    <row r="346" spans="1:20" x14ac:dyDescent="0.3">
      <c r="A346" s="1" t="s">
        <v>657</v>
      </c>
      <c r="B346" s="6" t="s">
        <v>806</v>
      </c>
      <c r="C346" s="1" t="s">
        <v>330</v>
      </c>
      <c r="D346" s="1" t="s">
        <v>608</v>
      </c>
      <c r="E346" s="1" t="s">
        <v>649</v>
      </c>
      <c r="F346" s="1" t="s">
        <v>650</v>
      </c>
      <c r="G346" s="1" t="s">
        <v>649</v>
      </c>
      <c r="H346" s="1" t="s">
        <v>650</v>
      </c>
      <c r="I346" s="1" t="s">
        <v>658</v>
      </c>
      <c r="J346" s="5">
        <v>100000</v>
      </c>
      <c r="K346" s="5">
        <v>0</v>
      </c>
      <c r="L346" s="5">
        <v>100000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100000</v>
      </c>
      <c r="S346" s="5">
        <v>0</v>
      </c>
      <c r="T346" s="5">
        <v>0</v>
      </c>
    </row>
    <row r="347" spans="1:20" x14ac:dyDescent="0.3">
      <c r="A347" s="1" t="s">
        <v>659</v>
      </c>
      <c r="B347" s="6" t="s">
        <v>806</v>
      </c>
      <c r="C347" s="1" t="s">
        <v>330</v>
      </c>
      <c r="D347" s="1" t="s">
        <v>608</v>
      </c>
      <c r="E347" s="1" t="s">
        <v>649</v>
      </c>
      <c r="F347" s="1" t="s">
        <v>650</v>
      </c>
      <c r="G347" s="1" t="s">
        <v>649</v>
      </c>
      <c r="H347" s="1" t="s">
        <v>650</v>
      </c>
      <c r="I347" s="1" t="s">
        <v>217</v>
      </c>
      <c r="J347" s="5">
        <v>1500000</v>
      </c>
      <c r="K347" s="5">
        <v>-578840</v>
      </c>
      <c r="L347" s="5">
        <v>921160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921160</v>
      </c>
      <c r="S347" s="5">
        <v>0</v>
      </c>
      <c r="T347" s="5">
        <v>0</v>
      </c>
    </row>
    <row r="348" spans="1:20" x14ac:dyDescent="0.3">
      <c r="A348" s="1" t="s">
        <v>660</v>
      </c>
      <c r="B348" s="6" t="s">
        <v>806</v>
      </c>
      <c r="C348" s="1" t="s">
        <v>330</v>
      </c>
      <c r="D348" s="1" t="s">
        <v>608</v>
      </c>
      <c r="E348" s="1" t="s">
        <v>649</v>
      </c>
      <c r="F348" s="1" t="s">
        <v>650</v>
      </c>
      <c r="G348" s="1" t="s">
        <v>649</v>
      </c>
      <c r="H348" s="1" t="s">
        <v>650</v>
      </c>
      <c r="I348" s="1" t="s">
        <v>217</v>
      </c>
      <c r="J348" s="5">
        <v>0</v>
      </c>
      <c r="K348" s="5">
        <v>578840</v>
      </c>
      <c r="L348" s="5">
        <v>578840</v>
      </c>
      <c r="M348" s="5">
        <v>578840</v>
      </c>
      <c r="N348" s="5">
        <v>578840</v>
      </c>
      <c r="O348" s="5">
        <v>0</v>
      </c>
      <c r="P348" s="5">
        <v>0</v>
      </c>
      <c r="Q348" s="5">
        <v>0</v>
      </c>
      <c r="R348" s="5">
        <v>578840</v>
      </c>
      <c r="S348" s="5">
        <v>0</v>
      </c>
      <c r="T348" s="5">
        <v>0</v>
      </c>
    </row>
    <row r="349" spans="1:20" x14ac:dyDescent="0.3">
      <c r="A349" s="1" t="s">
        <v>661</v>
      </c>
      <c r="B349" s="6" t="s">
        <v>806</v>
      </c>
      <c r="C349" s="1" t="s">
        <v>330</v>
      </c>
      <c r="D349" s="1" t="s">
        <v>608</v>
      </c>
      <c r="E349" s="1" t="s">
        <v>649</v>
      </c>
      <c r="F349" s="1" t="s">
        <v>650</v>
      </c>
      <c r="G349" s="1" t="s">
        <v>649</v>
      </c>
      <c r="H349" s="1" t="s">
        <v>650</v>
      </c>
      <c r="I349" s="1" t="s">
        <v>662</v>
      </c>
      <c r="J349" s="5">
        <v>1500000</v>
      </c>
      <c r="K349" s="5">
        <v>0</v>
      </c>
      <c r="L349" s="5">
        <v>1500000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1500000</v>
      </c>
      <c r="S349" s="5">
        <v>0</v>
      </c>
      <c r="T349" s="5">
        <v>0</v>
      </c>
    </row>
    <row r="350" spans="1:20" x14ac:dyDescent="0.3">
      <c r="A350" s="1" t="s">
        <v>663</v>
      </c>
      <c r="B350" s="6" t="s">
        <v>806</v>
      </c>
      <c r="C350" s="1" t="s">
        <v>330</v>
      </c>
      <c r="D350" s="1" t="s">
        <v>608</v>
      </c>
      <c r="E350" s="1" t="s">
        <v>649</v>
      </c>
      <c r="F350" s="1" t="s">
        <v>650</v>
      </c>
      <c r="G350" s="1" t="s">
        <v>649</v>
      </c>
      <c r="H350" s="1" t="s">
        <v>650</v>
      </c>
      <c r="I350" s="1" t="s">
        <v>664</v>
      </c>
      <c r="J350" s="5">
        <v>500000</v>
      </c>
      <c r="K350" s="5">
        <v>0</v>
      </c>
      <c r="L350" s="5">
        <v>500000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500000</v>
      </c>
      <c r="S350" s="5">
        <v>0</v>
      </c>
      <c r="T350" s="5">
        <v>0</v>
      </c>
    </row>
    <row r="351" spans="1:20" x14ac:dyDescent="0.3">
      <c r="A351" s="1" t="s">
        <v>665</v>
      </c>
      <c r="B351" s="6" t="s">
        <v>806</v>
      </c>
      <c r="C351" s="1" t="s">
        <v>330</v>
      </c>
      <c r="D351" s="1" t="s">
        <v>608</v>
      </c>
      <c r="E351" s="1" t="s">
        <v>649</v>
      </c>
      <c r="F351" s="1" t="s">
        <v>650</v>
      </c>
      <c r="G351" s="1" t="s">
        <v>649</v>
      </c>
      <c r="H351" s="1" t="s">
        <v>650</v>
      </c>
      <c r="I351" s="1" t="s">
        <v>666</v>
      </c>
      <c r="J351" s="5">
        <v>500000</v>
      </c>
      <c r="K351" s="5">
        <v>0</v>
      </c>
      <c r="L351" s="5">
        <v>500000</v>
      </c>
      <c r="M351" s="5">
        <v>0</v>
      </c>
      <c r="N351" s="5">
        <v>495200.01</v>
      </c>
      <c r="O351" s="5">
        <v>0</v>
      </c>
      <c r="P351" s="5">
        <v>0</v>
      </c>
      <c r="Q351" s="5">
        <v>0</v>
      </c>
      <c r="R351" s="5">
        <v>500000</v>
      </c>
      <c r="S351" s="5">
        <v>0</v>
      </c>
      <c r="T351" s="5">
        <v>0</v>
      </c>
    </row>
    <row r="352" spans="1:20" x14ac:dyDescent="0.3">
      <c r="A352" s="1" t="s">
        <v>667</v>
      </c>
      <c r="B352" s="6" t="s">
        <v>806</v>
      </c>
      <c r="C352" s="1" t="s">
        <v>330</v>
      </c>
      <c r="D352" s="1" t="s">
        <v>608</v>
      </c>
      <c r="E352" s="1" t="s">
        <v>649</v>
      </c>
      <c r="F352" s="1" t="s">
        <v>650</v>
      </c>
      <c r="G352" s="1" t="s">
        <v>649</v>
      </c>
      <c r="H352" s="1" t="s">
        <v>650</v>
      </c>
      <c r="I352" s="1" t="s">
        <v>668</v>
      </c>
      <c r="J352" s="5">
        <v>387000</v>
      </c>
      <c r="K352" s="5">
        <v>0</v>
      </c>
      <c r="L352" s="5">
        <v>387000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387000</v>
      </c>
      <c r="S352" s="5">
        <v>0</v>
      </c>
      <c r="T352" s="5">
        <v>0</v>
      </c>
    </row>
    <row r="353" spans="1:20" x14ac:dyDescent="0.3">
      <c r="A353" s="1" t="s">
        <v>669</v>
      </c>
      <c r="B353" s="6" t="s">
        <v>806</v>
      </c>
      <c r="C353" s="1" t="s">
        <v>330</v>
      </c>
      <c r="D353" s="1" t="s">
        <v>608</v>
      </c>
      <c r="E353" s="1" t="s">
        <v>649</v>
      </c>
      <c r="F353" s="1" t="s">
        <v>650</v>
      </c>
      <c r="G353" s="1" t="s">
        <v>649</v>
      </c>
      <c r="H353" s="1" t="s">
        <v>650</v>
      </c>
      <c r="I353" s="1" t="s">
        <v>670</v>
      </c>
      <c r="J353" s="5">
        <v>250000</v>
      </c>
      <c r="K353" s="5">
        <v>0</v>
      </c>
      <c r="L353" s="5">
        <v>250000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250000</v>
      </c>
      <c r="S353" s="5">
        <v>0</v>
      </c>
      <c r="T353" s="5">
        <v>0</v>
      </c>
    </row>
    <row r="354" spans="1:20" x14ac:dyDescent="0.3">
      <c r="A354" s="1" t="s">
        <v>671</v>
      </c>
      <c r="B354" s="6" t="s">
        <v>806</v>
      </c>
      <c r="C354" s="1" t="s">
        <v>330</v>
      </c>
      <c r="D354" s="1" t="s">
        <v>608</v>
      </c>
      <c r="E354" s="1" t="s">
        <v>649</v>
      </c>
      <c r="F354" s="1" t="s">
        <v>650</v>
      </c>
      <c r="G354" s="1" t="s">
        <v>649</v>
      </c>
      <c r="H354" s="1" t="s">
        <v>650</v>
      </c>
      <c r="I354" s="1" t="s">
        <v>672</v>
      </c>
      <c r="J354" s="5">
        <v>240000</v>
      </c>
      <c r="K354" s="5">
        <v>0</v>
      </c>
      <c r="L354" s="5">
        <v>240000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240000</v>
      </c>
      <c r="S354" s="5">
        <v>0</v>
      </c>
      <c r="T354" s="5">
        <v>0</v>
      </c>
    </row>
    <row r="355" spans="1:20" x14ac:dyDescent="0.3">
      <c r="A355" s="1" t="s">
        <v>673</v>
      </c>
      <c r="B355" s="6" t="s">
        <v>806</v>
      </c>
      <c r="C355" s="1" t="s">
        <v>330</v>
      </c>
      <c r="D355" s="1" t="s">
        <v>608</v>
      </c>
      <c r="E355" s="1" t="s">
        <v>649</v>
      </c>
      <c r="F355" s="1" t="s">
        <v>650</v>
      </c>
      <c r="G355" s="1" t="s">
        <v>649</v>
      </c>
      <c r="H355" s="1" t="s">
        <v>650</v>
      </c>
      <c r="I355" s="1" t="s">
        <v>674</v>
      </c>
      <c r="J355" s="5">
        <v>200000</v>
      </c>
      <c r="K355" s="5">
        <v>0</v>
      </c>
      <c r="L355" s="5">
        <v>200000</v>
      </c>
      <c r="M355" s="5">
        <v>199636</v>
      </c>
      <c r="N355" s="5">
        <v>0</v>
      </c>
      <c r="O355" s="5">
        <v>0</v>
      </c>
      <c r="P355" s="5">
        <v>0</v>
      </c>
      <c r="Q355" s="5">
        <v>0</v>
      </c>
      <c r="R355" s="5">
        <v>200000</v>
      </c>
      <c r="S355" s="5">
        <v>0</v>
      </c>
      <c r="T355" s="5">
        <v>0</v>
      </c>
    </row>
    <row r="356" spans="1:20" x14ac:dyDescent="0.3">
      <c r="A356" s="1" t="s">
        <v>675</v>
      </c>
      <c r="B356" s="6" t="s">
        <v>806</v>
      </c>
      <c r="C356" s="1" t="s">
        <v>330</v>
      </c>
      <c r="D356" s="1" t="s">
        <v>608</v>
      </c>
      <c r="E356" s="1" t="s">
        <v>649</v>
      </c>
      <c r="F356" s="1" t="s">
        <v>650</v>
      </c>
      <c r="G356" s="1" t="s">
        <v>649</v>
      </c>
      <c r="H356" s="1" t="s">
        <v>650</v>
      </c>
      <c r="I356" s="1" t="s">
        <v>676</v>
      </c>
      <c r="J356" s="5">
        <v>196000</v>
      </c>
      <c r="K356" s="5">
        <v>0</v>
      </c>
      <c r="L356" s="5">
        <v>196000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196000</v>
      </c>
      <c r="S356" s="5">
        <v>0</v>
      </c>
      <c r="T356" s="5">
        <v>0</v>
      </c>
    </row>
    <row r="357" spans="1:20" x14ac:dyDescent="0.3">
      <c r="A357" s="1" t="s">
        <v>677</v>
      </c>
      <c r="B357" s="6" t="s">
        <v>783</v>
      </c>
      <c r="C357" s="1" t="s">
        <v>330</v>
      </c>
      <c r="D357" s="1" t="s">
        <v>608</v>
      </c>
      <c r="E357" s="1" t="s">
        <v>649</v>
      </c>
      <c r="F357" s="1" t="s">
        <v>650</v>
      </c>
      <c r="G357" s="1" t="s">
        <v>649</v>
      </c>
      <c r="H357" s="1" t="s">
        <v>650</v>
      </c>
      <c r="I357" s="1" t="s">
        <v>145</v>
      </c>
      <c r="J357" s="5">
        <v>2000000</v>
      </c>
      <c r="K357" s="5">
        <v>0</v>
      </c>
      <c r="L357" s="5">
        <v>2000000</v>
      </c>
      <c r="M357" s="5">
        <v>0</v>
      </c>
      <c r="N357" s="5">
        <v>0</v>
      </c>
      <c r="O357" s="5">
        <v>2000000</v>
      </c>
      <c r="P357" s="5">
        <v>2000000</v>
      </c>
      <c r="Q357" s="5">
        <v>2000000</v>
      </c>
      <c r="R357" s="5">
        <v>0</v>
      </c>
      <c r="S357" s="5">
        <v>2000000</v>
      </c>
      <c r="T357" s="5">
        <v>0</v>
      </c>
    </row>
    <row r="358" spans="1:20" x14ac:dyDescent="0.3">
      <c r="A358" s="1" t="s">
        <v>678</v>
      </c>
      <c r="B358" s="6" t="s">
        <v>742</v>
      </c>
      <c r="C358" s="1" t="s">
        <v>330</v>
      </c>
      <c r="D358" s="1" t="s">
        <v>608</v>
      </c>
      <c r="E358" s="1" t="s">
        <v>649</v>
      </c>
      <c r="F358" s="1" t="s">
        <v>650</v>
      </c>
      <c r="G358" s="1" t="s">
        <v>649</v>
      </c>
      <c r="H358" s="1" t="s">
        <v>650</v>
      </c>
      <c r="I358" s="1" t="s">
        <v>23</v>
      </c>
      <c r="J358" s="5">
        <v>200000</v>
      </c>
      <c r="K358" s="5">
        <v>0</v>
      </c>
      <c r="L358" s="5">
        <v>200000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200000</v>
      </c>
      <c r="S358" s="5">
        <v>0</v>
      </c>
      <c r="T358" s="5">
        <v>0</v>
      </c>
    </row>
    <row r="359" spans="1:20" x14ac:dyDescent="0.3">
      <c r="A359" s="1" t="s">
        <v>679</v>
      </c>
      <c r="B359" s="6" t="s">
        <v>742</v>
      </c>
      <c r="C359" s="1" t="s">
        <v>330</v>
      </c>
      <c r="D359" s="1" t="s">
        <v>608</v>
      </c>
      <c r="E359" s="1" t="s">
        <v>649</v>
      </c>
      <c r="F359" s="1" t="s">
        <v>650</v>
      </c>
      <c r="G359" s="1" t="s">
        <v>649</v>
      </c>
      <c r="H359" s="1" t="s">
        <v>650</v>
      </c>
      <c r="I359" s="1" t="s">
        <v>680</v>
      </c>
      <c r="J359" s="5">
        <v>100000</v>
      </c>
      <c r="K359" s="5">
        <v>0</v>
      </c>
      <c r="L359" s="5">
        <v>100000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100000</v>
      </c>
      <c r="S359" s="5">
        <v>0</v>
      </c>
      <c r="T359" s="5">
        <v>0</v>
      </c>
    </row>
    <row r="360" spans="1:20" x14ac:dyDescent="0.3">
      <c r="A360" s="1" t="s">
        <v>684</v>
      </c>
      <c r="B360" s="6" t="s">
        <v>754</v>
      </c>
      <c r="C360" s="1" t="s">
        <v>333</v>
      </c>
      <c r="D360" s="1" t="s">
        <v>681</v>
      </c>
      <c r="E360" s="1" t="s">
        <v>682</v>
      </c>
      <c r="F360" s="1" t="s">
        <v>683</v>
      </c>
      <c r="G360" s="1" t="s">
        <v>682</v>
      </c>
      <c r="H360" s="1" t="s">
        <v>683</v>
      </c>
      <c r="I360" s="1" t="s">
        <v>72</v>
      </c>
      <c r="J360" s="5">
        <v>30000</v>
      </c>
      <c r="K360" s="5">
        <v>0</v>
      </c>
      <c r="L360" s="5">
        <v>30000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30000</v>
      </c>
      <c r="S360" s="5">
        <v>0</v>
      </c>
      <c r="T360" s="5">
        <v>0</v>
      </c>
    </row>
    <row r="361" spans="1:20" x14ac:dyDescent="0.3">
      <c r="A361" s="1" t="s">
        <v>685</v>
      </c>
      <c r="B361" s="6" t="s">
        <v>757</v>
      </c>
      <c r="C361" s="1" t="s">
        <v>333</v>
      </c>
      <c r="D361" s="1" t="s">
        <v>681</v>
      </c>
      <c r="E361" s="1" t="s">
        <v>682</v>
      </c>
      <c r="F361" s="1" t="s">
        <v>683</v>
      </c>
      <c r="G361" s="1" t="s">
        <v>682</v>
      </c>
      <c r="H361" s="1" t="s">
        <v>683</v>
      </c>
      <c r="I361" s="1" t="s">
        <v>80</v>
      </c>
      <c r="J361" s="5">
        <v>100000</v>
      </c>
      <c r="K361" s="5">
        <v>0</v>
      </c>
      <c r="L361" s="5">
        <v>100000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100000</v>
      </c>
      <c r="S361" s="5">
        <v>0</v>
      </c>
      <c r="T361" s="5">
        <v>0</v>
      </c>
    </row>
    <row r="362" spans="1:20" x14ac:dyDescent="0.3">
      <c r="A362" s="1" t="s">
        <v>686</v>
      </c>
      <c r="B362" s="6" t="s">
        <v>762</v>
      </c>
      <c r="C362" s="1" t="s">
        <v>333</v>
      </c>
      <c r="D362" s="1" t="s">
        <v>681</v>
      </c>
      <c r="E362" s="1" t="s">
        <v>682</v>
      </c>
      <c r="F362" s="1" t="s">
        <v>683</v>
      </c>
      <c r="G362" s="1" t="s">
        <v>682</v>
      </c>
      <c r="H362" s="1" t="s">
        <v>683</v>
      </c>
      <c r="I362" s="1" t="s">
        <v>90</v>
      </c>
      <c r="J362" s="5">
        <v>500000</v>
      </c>
      <c r="K362" s="5">
        <v>0</v>
      </c>
      <c r="L362" s="5">
        <v>500000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500000</v>
      </c>
      <c r="S362" s="5">
        <v>0</v>
      </c>
      <c r="T362" s="5">
        <v>0</v>
      </c>
    </row>
    <row r="363" spans="1:20" x14ac:dyDescent="0.3">
      <c r="A363" s="1" t="s">
        <v>687</v>
      </c>
      <c r="B363" s="6" t="s">
        <v>794</v>
      </c>
      <c r="C363" s="1" t="s">
        <v>333</v>
      </c>
      <c r="D363" s="1" t="s">
        <v>681</v>
      </c>
      <c r="E363" s="1" t="s">
        <v>682</v>
      </c>
      <c r="F363" s="1" t="s">
        <v>683</v>
      </c>
      <c r="G363" s="1" t="s">
        <v>682</v>
      </c>
      <c r="H363" s="1" t="s">
        <v>683</v>
      </c>
      <c r="I363" s="1" t="s">
        <v>183</v>
      </c>
      <c r="J363" s="5">
        <v>120000</v>
      </c>
      <c r="K363" s="5">
        <v>0</v>
      </c>
      <c r="L363" s="5">
        <v>120000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120000</v>
      </c>
      <c r="S363" s="5">
        <v>0</v>
      </c>
      <c r="T363" s="5">
        <v>0</v>
      </c>
    </row>
    <row r="364" spans="1:20" x14ac:dyDescent="0.3">
      <c r="A364" s="1" t="s">
        <v>688</v>
      </c>
      <c r="B364" s="6" t="s">
        <v>795</v>
      </c>
      <c r="C364" s="1" t="s">
        <v>333</v>
      </c>
      <c r="D364" s="1" t="s">
        <v>681</v>
      </c>
      <c r="E364" s="1" t="s">
        <v>682</v>
      </c>
      <c r="F364" s="1" t="s">
        <v>683</v>
      </c>
      <c r="G364" s="1" t="s">
        <v>682</v>
      </c>
      <c r="H364" s="1" t="s">
        <v>683</v>
      </c>
      <c r="I364" s="1" t="s">
        <v>185</v>
      </c>
      <c r="J364" s="5">
        <v>1150000</v>
      </c>
      <c r="K364" s="5">
        <v>0</v>
      </c>
      <c r="L364" s="5">
        <v>1150000</v>
      </c>
      <c r="M364" s="5">
        <v>139200.01999999999</v>
      </c>
      <c r="N364" s="5">
        <v>0</v>
      </c>
      <c r="O364" s="5">
        <v>0</v>
      </c>
      <c r="P364" s="5">
        <v>0</v>
      </c>
      <c r="Q364" s="5">
        <v>0</v>
      </c>
      <c r="R364" s="5">
        <v>1150000</v>
      </c>
      <c r="S364" s="5">
        <v>0</v>
      </c>
      <c r="T364" s="5">
        <v>0</v>
      </c>
    </row>
    <row r="365" spans="1:20" x14ac:dyDescent="0.3">
      <c r="A365" s="1" t="s">
        <v>689</v>
      </c>
      <c r="B365" s="6" t="s">
        <v>872</v>
      </c>
      <c r="C365" s="1" t="s">
        <v>333</v>
      </c>
      <c r="D365" s="1" t="s">
        <v>681</v>
      </c>
      <c r="E365" s="1" t="s">
        <v>682</v>
      </c>
      <c r="F365" s="1" t="s">
        <v>683</v>
      </c>
      <c r="G365" s="1" t="s">
        <v>682</v>
      </c>
      <c r="H365" s="1" t="s">
        <v>683</v>
      </c>
      <c r="I365" s="1" t="s">
        <v>690</v>
      </c>
      <c r="J365" s="5">
        <v>6000000</v>
      </c>
      <c r="K365" s="5">
        <v>15000000</v>
      </c>
      <c r="L365" s="5">
        <v>21000000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21000000</v>
      </c>
      <c r="S365" s="5">
        <v>0</v>
      </c>
      <c r="T365" s="5">
        <v>0</v>
      </c>
    </row>
    <row r="366" spans="1:20" x14ac:dyDescent="0.3">
      <c r="A366" s="1" t="s">
        <v>691</v>
      </c>
      <c r="B366" s="6" t="s">
        <v>872</v>
      </c>
      <c r="C366" s="1" t="s">
        <v>333</v>
      </c>
      <c r="D366" s="1" t="s">
        <v>681</v>
      </c>
      <c r="E366" s="1" t="s">
        <v>682</v>
      </c>
      <c r="F366" s="1" t="s">
        <v>683</v>
      </c>
      <c r="G366" s="1" t="s">
        <v>682</v>
      </c>
      <c r="H366" s="1" t="s">
        <v>683</v>
      </c>
      <c r="I366" s="1" t="s">
        <v>692</v>
      </c>
      <c r="J366" s="5">
        <v>40000000</v>
      </c>
      <c r="K366" s="5">
        <v>0</v>
      </c>
      <c r="L366" s="5">
        <v>40000000</v>
      </c>
      <c r="M366" s="5">
        <v>139200.01999999999</v>
      </c>
      <c r="N366" s="5">
        <v>0</v>
      </c>
      <c r="O366" s="5">
        <v>0</v>
      </c>
      <c r="P366" s="5">
        <v>0</v>
      </c>
      <c r="Q366" s="5">
        <v>0</v>
      </c>
      <c r="R366" s="5">
        <v>40000000</v>
      </c>
      <c r="S366" s="5">
        <v>0</v>
      </c>
      <c r="T366" s="5">
        <v>0</v>
      </c>
    </row>
    <row r="367" spans="1:20" x14ac:dyDescent="0.3">
      <c r="A367" s="1" t="s">
        <v>693</v>
      </c>
      <c r="B367" s="6" t="s">
        <v>873</v>
      </c>
      <c r="C367" s="1" t="s">
        <v>333</v>
      </c>
      <c r="D367" s="1" t="s">
        <v>681</v>
      </c>
      <c r="E367" s="1" t="s">
        <v>682</v>
      </c>
      <c r="F367" s="1" t="s">
        <v>683</v>
      </c>
      <c r="G367" s="1" t="s">
        <v>682</v>
      </c>
      <c r="H367" s="1" t="s">
        <v>683</v>
      </c>
      <c r="I367" s="1" t="s">
        <v>694</v>
      </c>
      <c r="J367" s="5">
        <v>37000000</v>
      </c>
      <c r="K367" s="5">
        <v>0</v>
      </c>
      <c r="L367" s="5">
        <v>37000000</v>
      </c>
      <c r="M367" s="5">
        <v>0</v>
      </c>
      <c r="N367" s="5">
        <v>19479204.859999999</v>
      </c>
      <c r="O367" s="5">
        <v>0</v>
      </c>
      <c r="P367" s="5">
        <v>0</v>
      </c>
      <c r="Q367" s="5">
        <v>0</v>
      </c>
      <c r="R367" s="5">
        <v>37000000</v>
      </c>
      <c r="S367" s="5">
        <v>0</v>
      </c>
      <c r="T367" s="5">
        <v>0</v>
      </c>
    </row>
    <row r="368" spans="1:20" x14ac:dyDescent="0.3">
      <c r="A368" s="1" t="s">
        <v>695</v>
      </c>
      <c r="B368" s="6" t="s">
        <v>873</v>
      </c>
      <c r="C368" s="1" t="s">
        <v>333</v>
      </c>
      <c r="D368" s="1" t="s">
        <v>681</v>
      </c>
      <c r="E368" s="1" t="s">
        <v>682</v>
      </c>
      <c r="F368" s="1" t="s">
        <v>683</v>
      </c>
      <c r="G368" s="1" t="s">
        <v>682</v>
      </c>
      <c r="H368" s="1" t="s">
        <v>683</v>
      </c>
      <c r="I368" s="1" t="s">
        <v>696</v>
      </c>
      <c r="J368" s="5">
        <v>4200000</v>
      </c>
      <c r="K368" s="5">
        <v>0</v>
      </c>
      <c r="L368" s="5">
        <v>4200000</v>
      </c>
      <c r="M368" s="5">
        <v>0</v>
      </c>
      <c r="N368" s="5">
        <v>4199999.87</v>
      </c>
      <c r="O368" s="5">
        <v>0</v>
      </c>
      <c r="P368" s="5">
        <v>0</v>
      </c>
      <c r="Q368" s="5">
        <v>0</v>
      </c>
      <c r="R368" s="5">
        <v>4200000</v>
      </c>
      <c r="S368" s="5">
        <v>0</v>
      </c>
      <c r="T368" s="5">
        <v>0</v>
      </c>
    </row>
    <row r="369" spans="1:20" x14ac:dyDescent="0.3">
      <c r="A369" s="1" t="s">
        <v>697</v>
      </c>
      <c r="B369" s="6" t="s">
        <v>765</v>
      </c>
      <c r="C369" s="1" t="s">
        <v>333</v>
      </c>
      <c r="D369" s="1" t="s">
        <v>681</v>
      </c>
      <c r="E369" s="1" t="s">
        <v>682</v>
      </c>
      <c r="F369" s="1" t="s">
        <v>683</v>
      </c>
      <c r="G369" s="1" t="s">
        <v>682</v>
      </c>
      <c r="H369" s="1" t="s">
        <v>683</v>
      </c>
      <c r="I369" s="1" t="s">
        <v>97</v>
      </c>
      <c r="J369" s="5">
        <v>5150000</v>
      </c>
      <c r="K369" s="5">
        <v>0</v>
      </c>
      <c r="L369" s="5">
        <v>5150000</v>
      </c>
      <c r="M369" s="5">
        <v>2695144.83</v>
      </c>
      <c r="N369" s="5">
        <v>0</v>
      </c>
      <c r="O369" s="5">
        <v>0</v>
      </c>
      <c r="P369" s="5">
        <v>0</v>
      </c>
      <c r="Q369" s="5">
        <v>0</v>
      </c>
      <c r="R369" s="5">
        <v>5150000</v>
      </c>
      <c r="S369" s="5">
        <v>0</v>
      </c>
      <c r="T369" s="5">
        <v>0</v>
      </c>
    </row>
    <row r="370" spans="1:20" x14ac:dyDescent="0.3">
      <c r="A370" s="1" t="s">
        <v>698</v>
      </c>
      <c r="B370" s="6" t="s">
        <v>767</v>
      </c>
      <c r="C370" s="1" t="s">
        <v>333</v>
      </c>
      <c r="D370" s="1" t="s">
        <v>681</v>
      </c>
      <c r="E370" s="1" t="s">
        <v>682</v>
      </c>
      <c r="F370" s="1" t="s">
        <v>683</v>
      </c>
      <c r="G370" s="1" t="s">
        <v>682</v>
      </c>
      <c r="H370" s="1" t="s">
        <v>683</v>
      </c>
      <c r="I370" s="1" t="s">
        <v>101</v>
      </c>
      <c r="J370" s="5">
        <v>1800000</v>
      </c>
      <c r="K370" s="5">
        <v>0</v>
      </c>
      <c r="L370" s="5">
        <v>1800000</v>
      </c>
      <c r="M370" s="5">
        <v>8274.66</v>
      </c>
      <c r="N370" s="5">
        <v>0</v>
      </c>
      <c r="O370" s="5">
        <v>0</v>
      </c>
      <c r="P370" s="5">
        <v>0</v>
      </c>
      <c r="Q370" s="5">
        <v>0</v>
      </c>
      <c r="R370" s="5">
        <v>1800000</v>
      </c>
      <c r="S370" s="5">
        <v>0</v>
      </c>
      <c r="T370" s="5">
        <v>0</v>
      </c>
    </row>
    <row r="371" spans="1:20" x14ac:dyDescent="0.3">
      <c r="A371" s="1" t="s">
        <v>699</v>
      </c>
      <c r="B371" s="6" t="s">
        <v>804</v>
      </c>
      <c r="C371" s="1" t="s">
        <v>333</v>
      </c>
      <c r="D371" s="1" t="s">
        <v>681</v>
      </c>
      <c r="E371" s="1" t="s">
        <v>682</v>
      </c>
      <c r="F371" s="1" t="s">
        <v>683</v>
      </c>
      <c r="G371" s="1" t="s">
        <v>682</v>
      </c>
      <c r="H371" s="1" t="s">
        <v>683</v>
      </c>
      <c r="I371" s="1" t="s">
        <v>209</v>
      </c>
      <c r="J371" s="5">
        <v>30000</v>
      </c>
      <c r="K371" s="5">
        <v>0</v>
      </c>
      <c r="L371" s="5">
        <v>30000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30000</v>
      </c>
      <c r="S371" s="5">
        <v>0</v>
      </c>
      <c r="T371" s="5">
        <v>0</v>
      </c>
    </row>
    <row r="372" spans="1:20" x14ac:dyDescent="0.3">
      <c r="A372" s="1" t="s">
        <v>700</v>
      </c>
      <c r="B372" s="6" t="s">
        <v>874</v>
      </c>
      <c r="C372" s="1" t="s">
        <v>333</v>
      </c>
      <c r="D372" s="1" t="s">
        <v>681</v>
      </c>
      <c r="E372" s="1" t="s">
        <v>682</v>
      </c>
      <c r="F372" s="1" t="s">
        <v>683</v>
      </c>
      <c r="G372" s="1" t="s">
        <v>682</v>
      </c>
      <c r="H372" s="1" t="s">
        <v>683</v>
      </c>
      <c r="I372" s="1" t="s">
        <v>701</v>
      </c>
      <c r="J372" s="5">
        <v>1500000</v>
      </c>
      <c r="K372" s="5">
        <v>0</v>
      </c>
      <c r="L372" s="5">
        <v>1500000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1500000</v>
      </c>
      <c r="S372" s="5">
        <v>0</v>
      </c>
      <c r="T372" s="5">
        <v>0</v>
      </c>
    </row>
    <row r="373" spans="1:20" x14ac:dyDescent="0.3">
      <c r="A373" s="1" t="s">
        <v>702</v>
      </c>
      <c r="B373" s="6" t="s">
        <v>875</v>
      </c>
      <c r="C373" s="1" t="s">
        <v>333</v>
      </c>
      <c r="D373" s="1" t="s">
        <v>681</v>
      </c>
      <c r="E373" s="1" t="s">
        <v>682</v>
      </c>
      <c r="F373" s="1" t="s">
        <v>683</v>
      </c>
      <c r="G373" s="1" t="s">
        <v>682</v>
      </c>
      <c r="H373" s="1" t="s">
        <v>683</v>
      </c>
      <c r="I373" s="1" t="s">
        <v>703</v>
      </c>
      <c r="J373" s="5">
        <v>100000</v>
      </c>
      <c r="K373" s="5">
        <v>0</v>
      </c>
      <c r="L373" s="5">
        <v>100000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100000</v>
      </c>
      <c r="S373" s="5">
        <v>0</v>
      </c>
      <c r="T373" s="5">
        <v>0</v>
      </c>
    </row>
    <row r="374" spans="1:20" x14ac:dyDescent="0.3">
      <c r="A374" s="1" t="s">
        <v>704</v>
      </c>
      <c r="B374" s="6" t="s">
        <v>847</v>
      </c>
      <c r="C374" s="1" t="s">
        <v>333</v>
      </c>
      <c r="D374" s="1" t="s">
        <v>681</v>
      </c>
      <c r="E374" s="1" t="s">
        <v>682</v>
      </c>
      <c r="F374" s="1" t="s">
        <v>683</v>
      </c>
      <c r="G374" s="1" t="s">
        <v>682</v>
      </c>
      <c r="H374" s="1" t="s">
        <v>683</v>
      </c>
      <c r="I374" s="1" t="s">
        <v>409</v>
      </c>
      <c r="J374" s="5">
        <v>1500000</v>
      </c>
      <c r="K374" s="5">
        <v>0</v>
      </c>
      <c r="L374" s="5">
        <v>1500000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1500000</v>
      </c>
      <c r="S374" s="5">
        <v>0</v>
      </c>
      <c r="T374" s="5">
        <v>0</v>
      </c>
    </row>
    <row r="375" spans="1:20" x14ac:dyDescent="0.3">
      <c r="A375" s="1" t="s">
        <v>705</v>
      </c>
      <c r="B375" s="6" t="s">
        <v>847</v>
      </c>
      <c r="C375" s="1" t="s">
        <v>333</v>
      </c>
      <c r="D375" s="1" t="s">
        <v>681</v>
      </c>
      <c r="E375" s="1" t="s">
        <v>682</v>
      </c>
      <c r="F375" s="1" t="s">
        <v>683</v>
      </c>
      <c r="G375" s="1" t="s">
        <v>682</v>
      </c>
      <c r="H375" s="1" t="s">
        <v>683</v>
      </c>
      <c r="I375" s="1" t="s">
        <v>706</v>
      </c>
      <c r="J375" s="5">
        <v>0</v>
      </c>
      <c r="K375" s="5">
        <v>5000000</v>
      </c>
      <c r="L375" s="5">
        <v>5000000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5000000</v>
      </c>
      <c r="S375" s="5">
        <v>0</v>
      </c>
      <c r="T375" s="5">
        <v>0</v>
      </c>
    </row>
    <row r="376" spans="1:20" x14ac:dyDescent="0.3">
      <c r="A376" s="1" t="s">
        <v>707</v>
      </c>
      <c r="B376" s="6" t="s">
        <v>848</v>
      </c>
      <c r="C376" s="1" t="s">
        <v>333</v>
      </c>
      <c r="D376" s="1" t="s">
        <v>681</v>
      </c>
      <c r="E376" s="1" t="s">
        <v>682</v>
      </c>
      <c r="F376" s="1" t="s">
        <v>683</v>
      </c>
      <c r="G376" s="1" t="s">
        <v>682</v>
      </c>
      <c r="H376" s="1" t="s">
        <v>683</v>
      </c>
      <c r="I376" s="1" t="s">
        <v>708</v>
      </c>
      <c r="J376" s="5">
        <v>145000000</v>
      </c>
      <c r="K376" s="5">
        <v>0</v>
      </c>
      <c r="L376" s="5">
        <v>145000000</v>
      </c>
      <c r="M376" s="5">
        <v>0</v>
      </c>
      <c r="N376" s="5">
        <v>144999999.77000001</v>
      </c>
      <c r="O376" s="5">
        <v>0</v>
      </c>
      <c r="P376" s="5">
        <v>0</v>
      </c>
      <c r="Q376" s="5">
        <v>0</v>
      </c>
      <c r="R376" s="5">
        <v>145000000</v>
      </c>
      <c r="S376" s="5">
        <v>0</v>
      </c>
      <c r="T376" s="5">
        <v>0</v>
      </c>
    </row>
    <row r="377" spans="1:20" x14ac:dyDescent="0.3">
      <c r="A377" s="1" t="s">
        <v>709</v>
      </c>
      <c r="B377" s="6" t="s">
        <v>778</v>
      </c>
      <c r="C377" s="1" t="s">
        <v>333</v>
      </c>
      <c r="D377" s="1" t="s">
        <v>681</v>
      </c>
      <c r="E377" s="1" t="s">
        <v>682</v>
      </c>
      <c r="F377" s="1" t="s">
        <v>683</v>
      </c>
      <c r="G377" s="1" t="s">
        <v>682</v>
      </c>
      <c r="H377" s="1" t="s">
        <v>683</v>
      </c>
      <c r="I377" s="1" t="s">
        <v>127</v>
      </c>
      <c r="J377" s="5">
        <v>9650000</v>
      </c>
      <c r="K377" s="5">
        <v>0</v>
      </c>
      <c r="L377" s="5">
        <v>9650000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9650000</v>
      </c>
      <c r="S377" s="5">
        <v>0</v>
      </c>
      <c r="T377" s="5">
        <v>0</v>
      </c>
    </row>
    <row r="378" spans="1:20" x14ac:dyDescent="0.3">
      <c r="A378" s="1" t="s">
        <v>710</v>
      </c>
      <c r="B378" s="6" t="s">
        <v>778</v>
      </c>
      <c r="C378" s="1" t="s">
        <v>333</v>
      </c>
      <c r="D378" s="1" t="s">
        <v>681</v>
      </c>
      <c r="E378" s="1" t="s">
        <v>682</v>
      </c>
      <c r="F378" s="1" t="s">
        <v>683</v>
      </c>
      <c r="G378" s="1" t="s">
        <v>682</v>
      </c>
      <c r="H378" s="1" t="s">
        <v>683</v>
      </c>
      <c r="I378" s="1" t="s">
        <v>711</v>
      </c>
      <c r="J378" s="5">
        <v>1400000</v>
      </c>
      <c r="K378" s="5">
        <v>0</v>
      </c>
      <c r="L378" s="5">
        <v>1400000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1400000</v>
      </c>
      <c r="S378" s="5">
        <v>0</v>
      </c>
      <c r="T378" s="5">
        <v>0</v>
      </c>
    </row>
    <row r="379" spans="1:20" x14ac:dyDescent="0.3">
      <c r="A379" s="1" t="s">
        <v>712</v>
      </c>
      <c r="B379" s="6" t="s">
        <v>779</v>
      </c>
      <c r="C379" s="1" t="s">
        <v>333</v>
      </c>
      <c r="D379" s="1" t="s">
        <v>681</v>
      </c>
      <c r="E379" s="1" t="s">
        <v>682</v>
      </c>
      <c r="F379" s="1" t="s">
        <v>683</v>
      </c>
      <c r="G379" s="1" t="s">
        <v>682</v>
      </c>
      <c r="H379" s="1" t="s">
        <v>683</v>
      </c>
      <c r="I379" s="1" t="s">
        <v>129</v>
      </c>
      <c r="J379" s="5">
        <v>10000000</v>
      </c>
      <c r="K379" s="5">
        <v>0</v>
      </c>
      <c r="L379" s="5">
        <v>10000000</v>
      </c>
      <c r="M379" s="5">
        <v>795735.48</v>
      </c>
      <c r="N379" s="5">
        <v>522000</v>
      </c>
      <c r="O379" s="5">
        <v>0</v>
      </c>
      <c r="P379" s="5">
        <v>0</v>
      </c>
      <c r="Q379" s="5">
        <v>0</v>
      </c>
      <c r="R379" s="5">
        <v>10000000</v>
      </c>
      <c r="S379" s="5">
        <v>0</v>
      </c>
      <c r="T379" s="5">
        <v>0</v>
      </c>
    </row>
    <row r="380" spans="1:20" x14ac:dyDescent="0.3">
      <c r="A380" s="1" t="s">
        <v>716</v>
      </c>
      <c r="B380" s="6" t="s">
        <v>783</v>
      </c>
      <c r="C380" s="1" t="s">
        <v>342</v>
      </c>
      <c r="D380" s="1" t="s">
        <v>713</v>
      </c>
      <c r="E380" s="1" t="s">
        <v>714</v>
      </c>
      <c r="F380" s="1" t="s">
        <v>715</v>
      </c>
      <c r="G380" s="1" t="s">
        <v>714</v>
      </c>
      <c r="H380" s="1" t="s">
        <v>715</v>
      </c>
      <c r="I380" s="1" t="s">
        <v>145</v>
      </c>
      <c r="J380" s="5">
        <v>14767344.140000001</v>
      </c>
      <c r="K380" s="5">
        <v>0</v>
      </c>
      <c r="L380" s="5">
        <v>14767344.140000001</v>
      </c>
      <c r="M380" s="5">
        <v>0</v>
      </c>
      <c r="N380" s="5">
        <v>0</v>
      </c>
      <c r="O380" s="5">
        <v>0</v>
      </c>
      <c r="P380" s="5">
        <v>1230612.01</v>
      </c>
      <c r="Q380" s="5">
        <v>1230612.01</v>
      </c>
      <c r="R380" s="5">
        <v>14767344.140000001</v>
      </c>
      <c r="S380" s="5">
        <v>1230612.01</v>
      </c>
      <c r="T380" s="5">
        <v>0</v>
      </c>
    </row>
    <row r="381" spans="1:20" x14ac:dyDescent="0.3">
      <c r="A381" s="1" t="s">
        <v>720</v>
      </c>
      <c r="B381" s="6" t="s">
        <v>783</v>
      </c>
      <c r="C381" s="1" t="s">
        <v>354</v>
      </c>
      <c r="D381" s="1" t="s">
        <v>717</v>
      </c>
      <c r="E381" s="1" t="s">
        <v>718</v>
      </c>
      <c r="F381" s="1" t="s">
        <v>719</v>
      </c>
      <c r="G381" s="1" t="s">
        <v>718</v>
      </c>
      <c r="H381" s="1" t="s">
        <v>719</v>
      </c>
      <c r="I381" s="1" t="s">
        <v>145</v>
      </c>
      <c r="J381" s="5">
        <v>20803650</v>
      </c>
      <c r="K381" s="5">
        <v>0</v>
      </c>
      <c r="L381" s="5">
        <v>20803650</v>
      </c>
      <c r="M381" s="5">
        <v>0</v>
      </c>
      <c r="N381" s="5">
        <v>0</v>
      </c>
      <c r="O381" s="5">
        <v>1778001.05</v>
      </c>
      <c r="P381" s="5">
        <v>3557160.02</v>
      </c>
      <c r="Q381" s="5">
        <v>3557160.02</v>
      </c>
      <c r="R381" s="5">
        <v>19025648.949999999</v>
      </c>
      <c r="S381" s="5">
        <v>3557160.02</v>
      </c>
      <c r="T381" s="5">
        <v>0</v>
      </c>
    </row>
    <row r="382" spans="1:20" x14ac:dyDescent="0.3">
      <c r="A382" s="1" t="s">
        <v>724</v>
      </c>
      <c r="B382" s="6" t="s">
        <v>783</v>
      </c>
      <c r="C382" s="1" t="s">
        <v>365</v>
      </c>
      <c r="D382" s="1" t="s">
        <v>721</v>
      </c>
      <c r="E382" s="1" t="s">
        <v>722</v>
      </c>
      <c r="F382" s="1" t="s">
        <v>723</v>
      </c>
      <c r="G382" s="1" t="s">
        <v>722</v>
      </c>
      <c r="H382" s="1" t="s">
        <v>723</v>
      </c>
      <c r="I382" s="1" t="s">
        <v>145</v>
      </c>
      <c r="J382" s="5">
        <v>9828000</v>
      </c>
      <c r="K382" s="5">
        <v>0</v>
      </c>
      <c r="L382" s="5">
        <v>9828000</v>
      </c>
      <c r="M382" s="5">
        <v>0</v>
      </c>
      <c r="N382" s="5">
        <v>0</v>
      </c>
      <c r="O382" s="5">
        <v>13491.39</v>
      </c>
      <c r="P382" s="5">
        <v>27334.92</v>
      </c>
      <c r="Q382" s="5">
        <v>27334.92</v>
      </c>
      <c r="R382" s="5">
        <v>9814508.6099999994</v>
      </c>
      <c r="S382" s="5">
        <v>27334.92</v>
      </c>
      <c r="T382" s="5">
        <v>0</v>
      </c>
    </row>
    <row r="383" spans="1:20" x14ac:dyDescent="0.3">
      <c r="A383" s="1" t="s">
        <v>728</v>
      </c>
      <c r="B383" s="6" t="s">
        <v>783</v>
      </c>
      <c r="C383" s="1" t="s">
        <v>384</v>
      </c>
      <c r="D383" s="1" t="s">
        <v>725</v>
      </c>
      <c r="E383" s="1" t="s">
        <v>726</v>
      </c>
      <c r="F383" s="1" t="s">
        <v>727</v>
      </c>
      <c r="G383" s="1" t="s">
        <v>726</v>
      </c>
      <c r="H383" s="1" t="s">
        <v>727</v>
      </c>
      <c r="I383" s="1" t="s">
        <v>145</v>
      </c>
      <c r="J383" s="5">
        <v>7750016.75</v>
      </c>
      <c r="K383" s="5">
        <v>0</v>
      </c>
      <c r="L383" s="5">
        <v>7750016.75</v>
      </c>
      <c r="M383" s="5">
        <v>0</v>
      </c>
      <c r="N383" s="5">
        <v>0</v>
      </c>
      <c r="O383" s="5">
        <v>1819459.21</v>
      </c>
      <c r="P383" s="5">
        <v>1839619.25</v>
      </c>
      <c r="Q383" s="5">
        <v>1039619.25</v>
      </c>
      <c r="R383" s="5">
        <v>5930557.54</v>
      </c>
      <c r="S383" s="5">
        <v>1839619.25</v>
      </c>
      <c r="T383" s="5">
        <v>0</v>
      </c>
    </row>
    <row r="384" spans="1:20" x14ac:dyDescent="0.3">
      <c r="A384" s="1" t="s">
        <v>732</v>
      </c>
      <c r="B384" s="6" t="s">
        <v>783</v>
      </c>
      <c r="C384" s="1" t="s">
        <v>387</v>
      </c>
      <c r="D384" s="1" t="s">
        <v>729</v>
      </c>
      <c r="E384" s="1" t="s">
        <v>730</v>
      </c>
      <c r="F384" s="1" t="s">
        <v>731</v>
      </c>
      <c r="G384" s="1" t="s">
        <v>730</v>
      </c>
      <c r="H384" s="1" t="s">
        <v>731</v>
      </c>
      <c r="I384" s="1" t="s">
        <v>145</v>
      </c>
      <c r="J384" s="5">
        <v>99750000</v>
      </c>
      <c r="K384" s="5">
        <v>0</v>
      </c>
      <c r="L384" s="5">
        <v>99750000</v>
      </c>
      <c r="M384" s="5">
        <v>0</v>
      </c>
      <c r="N384" s="5">
        <v>0</v>
      </c>
      <c r="O384" s="5">
        <v>16625000</v>
      </c>
      <c r="P384" s="5">
        <v>16625000</v>
      </c>
      <c r="Q384" s="5">
        <v>16625000</v>
      </c>
      <c r="R384" s="5">
        <v>83125000</v>
      </c>
      <c r="S384" s="5">
        <v>16625000</v>
      </c>
      <c r="T384" s="5">
        <v>0</v>
      </c>
    </row>
    <row r="385" spans="1:20" x14ac:dyDescent="0.3">
      <c r="A385" s="1" t="s">
        <v>735</v>
      </c>
      <c r="B385" s="6" t="s">
        <v>746</v>
      </c>
      <c r="C385" s="1" t="s">
        <v>437</v>
      </c>
      <c r="D385" s="1" t="s">
        <v>733</v>
      </c>
      <c r="E385" s="1" t="s">
        <v>734</v>
      </c>
      <c r="F385" s="1" t="s">
        <v>733</v>
      </c>
      <c r="G385" s="1" t="s">
        <v>734</v>
      </c>
      <c r="H385" s="1" t="s">
        <v>733</v>
      </c>
      <c r="I385" s="1" t="s">
        <v>40</v>
      </c>
      <c r="J385" s="5">
        <v>0</v>
      </c>
      <c r="K385" s="5">
        <v>1500000</v>
      </c>
      <c r="L385" s="5">
        <v>1500000</v>
      </c>
      <c r="M385" s="5">
        <v>293538.03000000003</v>
      </c>
      <c r="N385" s="5">
        <v>0</v>
      </c>
      <c r="O385" s="5">
        <v>0</v>
      </c>
      <c r="P385" s="5">
        <v>0</v>
      </c>
      <c r="Q385" s="5">
        <v>0</v>
      </c>
      <c r="R385" s="5">
        <v>1500000</v>
      </c>
      <c r="S385" s="5">
        <v>0</v>
      </c>
      <c r="T385" s="5">
        <v>0</v>
      </c>
    </row>
    <row r="386" spans="1:20" x14ac:dyDescent="0.3">
      <c r="A386" s="1" t="s">
        <v>736</v>
      </c>
      <c r="B386" s="6" t="s">
        <v>800</v>
      </c>
      <c r="C386" s="1" t="s">
        <v>437</v>
      </c>
      <c r="D386" s="1" t="s">
        <v>733</v>
      </c>
      <c r="E386" s="1" t="s">
        <v>734</v>
      </c>
      <c r="F386" s="1" t="s">
        <v>733</v>
      </c>
      <c r="G386" s="1" t="s">
        <v>734</v>
      </c>
      <c r="H386" s="1" t="s">
        <v>733</v>
      </c>
      <c r="I386" s="1" t="s">
        <v>198</v>
      </c>
      <c r="J386" s="5">
        <v>0</v>
      </c>
      <c r="K386" s="5">
        <v>500000</v>
      </c>
      <c r="L386" s="5">
        <v>500000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500000</v>
      </c>
      <c r="S386" s="5">
        <v>0</v>
      </c>
      <c r="T386" s="5">
        <v>0</v>
      </c>
    </row>
    <row r="387" spans="1:20" x14ac:dyDescent="0.3">
      <c r="A387" s="1" t="s">
        <v>740</v>
      </c>
      <c r="B387" s="6" t="s">
        <v>783</v>
      </c>
      <c r="C387" s="1" t="s">
        <v>455</v>
      </c>
      <c r="D387" s="1" t="s">
        <v>737</v>
      </c>
      <c r="E387" s="1" t="s">
        <v>738</v>
      </c>
      <c r="F387" s="1" t="s">
        <v>739</v>
      </c>
      <c r="G387" s="1" t="s">
        <v>738</v>
      </c>
      <c r="H387" s="1" t="s">
        <v>739</v>
      </c>
      <c r="I387" s="1" t="s">
        <v>145</v>
      </c>
      <c r="J387" s="5">
        <v>0</v>
      </c>
      <c r="K387" s="5">
        <v>225000000</v>
      </c>
      <c r="L387" s="5">
        <v>225000000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225000000</v>
      </c>
      <c r="S387" s="5">
        <v>0</v>
      </c>
      <c r="T387" s="5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F609A-3821-4CB4-A356-8A35C28DCA19}">
  <dimension ref="A1:S390"/>
  <sheetViews>
    <sheetView topLeftCell="A270" workbookViewId="0">
      <selection activeCell="E12" sqref="E12"/>
    </sheetView>
  </sheetViews>
  <sheetFormatPr baseColWidth="10" defaultRowHeight="14.4" x14ac:dyDescent="0.3"/>
  <sheetData>
    <row r="1" spans="1:19" x14ac:dyDescent="0.3">
      <c r="A1" s="3" t="s">
        <v>6</v>
      </c>
      <c r="B1" s="3" t="s">
        <v>883</v>
      </c>
      <c r="C1" s="3" t="s">
        <v>884</v>
      </c>
      <c r="D1" s="3" t="s">
        <v>885</v>
      </c>
      <c r="E1" s="3" t="s">
        <v>886</v>
      </c>
      <c r="F1" s="3" t="s">
        <v>887</v>
      </c>
      <c r="G1" s="3" t="s">
        <v>888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x14ac:dyDescent="0.3">
      <c r="A2" s="1" t="s">
        <v>238</v>
      </c>
      <c r="B2" s="1" t="s">
        <v>889</v>
      </c>
      <c r="C2" s="1" t="s">
        <v>890</v>
      </c>
      <c r="D2" s="1" t="s">
        <v>891</v>
      </c>
      <c r="E2" s="1" t="s">
        <v>892</v>
      </c>
      <c r="F2" s="1" t="s">
        <v>893</v>
      </c>
      <c r="G2" s="1" t="s">
        <v>894</v>
      </c>
      <c r="H2" s="1" t="s">
        <v>239</v>
      </c>
      <c r="I2" s="15">
        <v>14346960</v>
      </c>
      <c r="J2" s="15">
        <v>0</v>
      </c>
      <c r="K2" s="15">
        <v>14346960</v>
      </c>
      <c r="L2" s="15">
        <v>0</v>
      </c>
      <c r="M2" s="15">
        <v>0</v>
      </c>
      <c r="N2" s="15">
        <v>5977891.5</v>
      </c>
      <c r="O2" s="15">
        <v>5977891.5</v>
      </c>
      <c r="P2" s="15">
        <v>5977891.5</v>
      </c>
      <c r="Q2" s="15">
        <v>8369068.5</v>
      </c>
      <c r="R2" s="15">
        <v>5977891.5</v>
      </c>
      <c r="S2" s="15">
        <v>0</v>
      </c>
    </row>
    <row r="3" spans="1:19" x14ac:dyDescent="0.3">
      <c r="A3" s="1" t="s">
        <v>240</v>
      </c>
      <c r="B3" s="1" t="s">
        <v>889</v>
      </c>
      <c r="C3" s="1" t="s">
        <v>890</v>
      </c>
      <c r="D3" s="1" t="s">
        <v>891</v>
      </c>
      <c r="E3" s="1" t="s">
        <v>892</v>
      </c>
      <c r="F3" s="1" t="s">
        <v>893</v>
      </c>
      <c r="G3" s="1" t="s">
        <v>894</v>
      </c>
      <c r="H3" s="1" t="s">
        <v>241</v>
      </c>
      <c r="I3" s="15">
        <v>705161521.26999998</v>
      </c>
      <c r="J3" s="15">
        <v>12236535.789999999</v>
      </c>
      <c r="K3" s="15">
        <v>717398057.05999994</v>
      </c>
      <c r="L3" s="15">
        <v>0</v>
      </c>
      <c r="M3" s="15">
        <v>0</v>
      </c>
      <c r="N3" s="15">
        <v>285588377.04000002</v>
      </c>
      <c r="O3" s="15">
        <v>285588377.04000002</v>
      </c>
      <c r="P3" s="15">
        <v>285588377.04000002</v>
      </c>
      <c r="Q3" s="15">
        <v>431809680.01999998</v>
      </c>
      <c r="R3" s="15">
        <v>285588377.04000002</v>
      </c>
      <c r="S3" s="15">
        <v>0</v>
      </c>
    </row>
    <row r="4" spans="1:19" x14ac:dyDescent="0.3">
      <c r="A4" s="1" t="s">
        <v>242</v>
      </c>
      <c r="B4" s="1" t="s">
        <v>889</v>
      </c>
      <c r="C4" s="1" t="s">
        <v>890</v>
      </c>
      <c r="D4" s="1" t="s">
        <v>891</v>
      </c>
      <c r="E4" s="1" t="s">
        <v>892</v>
      </c>
      <c r="F4" s="1" t="s">
        <v>893</v>
      </c>
      <c r="G4" s="1" t="s">
        <v>894</v>
      </c>
      <c r="H4" s="1" t="s">
        <v>243</v>
      </c>
      <c r="I4" s="15">
        <v>212353767.59999999</v>
      </c>
      <c r="J4" s="15">
        <v>-5083887.5999999996</v>
      </c>
      <c r="K4" s="15">
        <v>207269880</v>
      </c>
      <c r="L4" s="15">
        <v>0</v>
      </c>
      <c r="M4" s="15">
        <v>0</v>
      </c>
      <c r="N4" s="15">
        <v>77633130.400000006</v>
      </c>
      <c r="O4" s="15">
        <v>77633130.400000006</v>
      </c>
      <c r="P4" s="15">
        <v>77633130.400000006</v>
      </c>
      <c r="Q4" s="15">
        <v>129636749.59999999</v>
      </c>
      <c r="R4" s="15">
        <v>77633130.400000006</v>
      </c>
      <c r="S4" s="15">
        <v>0</v>
      </c>
    </row>
    <row r="5" spans="1:19" x14ac:dyDescent="0.3">
      <c r="A5" s="1" t="s">
        <v>244</v>
      </c>
      <c r="B5" s="1" t="s">
        <v>889</v>
      </c>
      <c r="C5" s="1" t="s">
        <v>890</v>
      </c>
      <c r="D5" s="1" t="s">
        <v>891</v>
      </c>
      <c r="E5" s="1" t="s">
        <v>892</v>
      </c>
      <c r="F5" s="1" t="s">
        <v>893</v>
      </c>
      <c r="G5" s="1" t="s">
        <v>894</v>
      </c>
      <c r="H5" s="1" t="s">
        <v>245</v>
      </c>
      <c r="I5" s="15">
        <v>10000000</v>
      </c>
      <c r="J5" s="15">
        <v>0</v>
      </c>
      <c r="K5" s="15">
        <v>10000000</v>
      </c>
      <c r="L5" s="15">
        <v>0</v>
      </c>
      <c r="M5" s="15">
        <v>0</v>
      </c>
      <c r="N5" s="15">
        <v>1574926.62</v>
      </c>
      <c r="O5" s="15">
        <v>1574926.62</v>
      </c>
      <c r="P5" s="15">
        <v>1574926.62</v>
      </c>
      <c r="Q5" s="15">
        <v>8425073.3800000008</v>
      </c>
      <c r="R5" s="15">
        <v>1574926.62</v>
      </c>
      <c r="S5" s="15">
        <v>0</v>
      </c>
    </row>
    <row r="6" spans="1:19" x14ac:dyDescent="0.3">
      <c r="A6" s="1" t="s">
        <v>246</v>
      </c>
      <c r="B6" s="1" t="s">
        <v>889</v>
      </c>
      <c r="C6" s="1" t="s">
        <v>890</v>
      </c>
      <c r="D6" s="1" t="s">
        <v>891</v>
      </c>
      <c r="E6" s="1" t="s">
        <v>892</v>
      </c>
      <c r="F6" s="1" t="s">
        <v>893</v>
      </c>
      <c r="G6" s="1" t="s">
        <v>894</v>
      </c>
      <c r="H6" s="1" t="s">
        <v>247</v>
      </c>
      <c r="I6" s="15">
        <v>76813145.879999995</v>
      </c>
      <c r="J6" s="15">
        <v>20798755</v>
      </c>
      <c r="K6" s="15">
        <v>97611900.879999995</v>
      </c>
      <c r="L6" s="15">
        <v>0</v>
      </c>
      <c r="M6" s="15">
        <v>0</v>
      </c>
      <c r="N6" s="15">
        <v>35340599.18</v>
      </c>
      <c r="O6" s="15">
        <v>35340599.18</v>
      </c>
      <c r="P6" s="15">
        <v>35340599.18</v>
      </c>
      <c r="Q6" s="15">
        <v>62271301.700000003</v>
      </c>
      <c r="R6" s="15">
        <v>35340599.18</v>
      </c>
      <c r="S6" s="15">
        <v>0</v>
      </c>
    </row>
    <row r="7" spans="1:19" x14ac:dyDescent="0.3">
      <c r="A7" s="1" t="s">
        <v>248</v>
      </c>
      <c r="B7" s="1" t="s">
        <v>889</v>
      </c>
      <c r="C7" s="1" t="s">
        <v>890</v>
      </c>
      <c r="D7" s="1" t="s">
        <v>891</v>
      </c>
      <c r="E7" s="1" t="s">
        <v>892</v>
      </c>
      <c r="F7" s="1" t="s">
        <v>893</v>
      </c>
      <c r="G7" s="1" t="s">
        <v>894</v>
      </c>
      <c r="H7" s="1" t="s">
        <v>249</v>
      </c>
      <c r="I7" s="15">
        <v>26400</v>
      </c>
      <c r="J7" s="15">
        <v>0</v>
      </c>
      <c r="K7" s="15">
        <v>26400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26400</v>
      </c>
      <c r="R7" s="15">
        <v>0</v>
      </c>
      <c r="S7" s="15">
        <v>0</v>
      </c>
    </row>
    <row r="8" spans="1:19" x14ac:dyDescent="0.3">
      <c r="A8" s="1" t="s">
        <v>250</v>
      </c>
      <c r="B8" s="1" t="s">
        <v>889</v>
      </c>
      <c r="C8" s="1" t="s">
        <v>890</v>
      </c>
      <c r="D8" s="1" t="s">
        <v>891</v>
      </c>
      <c r="E8" s="1" t="s">
        <v>892</v>
      </c>
      <c r="F8" s="1" t="s">
        <v>893</v>
      </c>
      <c r="G8" s="1" t="s">
        <v>894</v>
      </c>
      <c r="H8" s="1" t="s">
        <v>251</v>
      </c>
      <c r="I8" s="15">
        <v>9993173.3499999996</v>
      </c>
      <c r="J8" s="15">
        <v>169951.89</v>
      </c>
      <c r="K8" s="15">
        <v>10163125.24</v>
      </c>
      <c r="L8" s="15">
        <v>0</v>
      </c>
      <c r="M8" s="15">
        <v>0</v>
      </c>
      <c r="N8" s="15">
        <v>9197098.0700000003</v>
      </c>
      <c r="O8" s="15">
        <v>9197098.0700000003</v>
      </c>
      <c r="P8" s="15">
        <v>9197098.0700000003</v>
      </c>
      <c r="Q8" s="15">
        <v>966027.17</v>
      </c>
      <c r="R8" s="15">
        <v>9197098.0700000003</v>
      </c>
      <c r="S8" s="15">
        <v>0</v>
      </c>
    </row>
    <row r="9" spans="1:19" x14ac:dyDescent="0.3">
      <c r="A9" s="1" t="s">
        <v>252</v>
      </c>
      <c r="B9" s="1" t="s">
        <v>889</v>
      </c>
      <c r="C9" s="1" t="s">
        <v>890</v>
      </c>
      <c r="D9" s="1" t="s">
        <v>891</v>
      </c>
      <c r="E9" s="1" t="s">
        <v>892</v>
      </c>
      <c r="F9" s="1" t="s">
        <v>893</v>
      </c>
      <c r="G9" s="1" t="s">
        <v>894</v>
      </c>
      <c r="H9" s="1" t="s">
        <v>253</v>
      </c>
      <c r="I9" s="15">
        <v>1066849.25</v>
      </c>
      <c r="J9" s="15">
        <v>101308.86</v>
      </c>
      <c r="K9" s="15">
        <v>1168158.1100000001</v>
      </c>
      <c r="L9" s="15">
        <v>0</v>
      </c>
      <c r="M9" s="15">
        <v>0</v>
      </c>
      <c r="N9" s="15">
        <v>964085.09</v>
      </c>
      <c r="O9" s="15">
        <v>964085.09</v>
      </c>
      <c r="P9" s="15">
        <v>964085.09</v>
      </c>
      <c r="Q9" s="15">
        <v>204073.02</v>
      </c>
      <c r="R9" s="15">
        <v>964085.09</v>
      </c>
      <c r="S9" s="15">
        <v>0</v>
      </c>
    </row>
    <row r="10" spans="1:19" x14ac:dyDescent="0.3">
      <c r="A10" s="1" t="s">
        <v>254</v>
      </c>
      <c r="B10" s="1" t="s">
        <v>889</v>
      </c>
      <c r="C10" s="1" t="s">
        <v>890</v>
      </c>
      <c r="D10" s="1" t="s">
        <v>891</v>
      </c>
      <c r="E10" s="1" t="s">
        <v>892</v>
      </c>
      <c r="F10" s="1" t="s">
        <v>893</v>
      </c>
      <c r="G10" s="1" t="s">
        <v>894</v>
      </c>
      <c r="H10" s="1" t="s">
        <v>255</v>
      </c>
      <c r="I10" s="15">
        <v>2949357.88</v>
      </c>
      <c r="J10" s="15">
        <v>-70609.55</v>
      </c>
      <c r="K10" s="15">
        <v>2878748.33</v>
      </c>
      <c r="L10" s="15">
        <v>0</v>
      </c>
      <c r="M10" s="15">
        <v>0</v>
      </c>
      <c r="N10" s="15">
        <v>2455948.4500000002</v>
      </c>
      <c r="O10" s="15">
        <v>2455948.4500000002</v>
      </c>
      <c r="P10" s="15">
        <v>2455948.4500000002</v>
      </c>
      <c r="Q10" s="15">
        <v>422799.88</v>
      </c>
      <c r="R10" s="15">
        <v>2455948.4500000002</v>
      </c>
      <c r="S10" s="15">
        <v>0</v>
      </c>
    </row>
    <row r="11" spans="1:19" x14ac:dyDescent="0.3">
      <c r="A11" s="1" t="s">
        <v>256</v>
      </c>
      <c r="B11" s="1" t="s">
        <v>889</v>
      </c>
      <c r="C11" s="1" t="s">
        <v>890</v>
      </c>
      <c r="D11" s="1" t="s">
        <v>891</v>
      </c>
      <c r="E11" s="1" t="s">
        <v>892</v>
      </c>
      <c r="F11" s="1" t="s">
        <v>893</v>
      </c>
      <c r="G11" s="1" t="s">
        <v>894</v>
      </c>
      <c r="H11" s="1" t="s">
        <v>251</v>
      </c>
      <c r="I11" s="15">
        <v>99931733.510000005</v>
      </c>
      <c r="J11" s="15">
        <v>1699518.86</v>
      </c>
      <c r="K11" s="15">
        <v>101631252.37</v>
      </c>
      <c r="L11" s="15">
        <v>0</v>
      </c>
      <c r="M11" s="15">
        <v>0</v>
      </c>
      <c r="N11" s="15">
        <v>57015.5</v>
      </c>
      <c r="O11" s="15">
        <v>57015.5</v>
      </c>
      <c r="P11" s="15">
        <v>57015.5</v>
      </c>
      <c r="Q11" s="15">
        <v>101574236.87</v>
      </c>
      <c r="R11" s="15">
        <v>57015.5</v>
      </c>
      <c r="S11" s="15">
        <v>0</v>
      </c>
    </row>
    <row r="12" spans="1:19" x14ac:dyDescent="0.3">
      <c r="A12" s="1" t="s">
        <v>257</v>
      </c>
      <c r="B12" s="1" t="s">
        <v>889</v>
      </c>
      <c r="C12" s="1" t="s">
        <v>890</v>
      </c>
      <c r="D12" s="1" t="s">
        <v>891</v>
      </c>
      <c r="E12" s="1" t="s">
        <v>892</v>
      </c>
      <c r="F12" s="1" t="s">
        <v>893</v>
      </c>
      <c r="G12" s="1" t="s">
        <v>894</v>
      </c>
      <c r="H12" s="1" t="s">
        <v>258</v>
      </c>
      <c r="I12" s="15">
        <v>8130775.4900000002</v>
      </c>
      <c r="J12" s="15">
        <v>-8130775.4800000004</v>
      </c>
      <c r="K12" s="15">
        <v>0.01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0.01</v>
      </c>
      <c r="R12" s="15">
        <v>0</v>
      </c>
      <c r="S12" s="15">
        <v>0</v>
      </c>
    </row>
    <row r="13" spans="1:19" x14ac:dyDescent="0.3">
      <c r="A13" s="1" t="s">
        <v>259</v>
      </c>
      <c r="B13" s="1" t="s">
        <v>889</v>
      </c>
      <c r="C13" s="1" t="s">
        <v>890</v>
      </c>
      <c r="D13" s="1" t="s">
        <v>891</v>
      </c>
      <c r="E13" s="1" t="s">
        <v>892</v>
      </c>
      <c r="F13" s="1" t="s">
        <v>893</v>
      </c>
      <c r="G13" s="1" t="s">
        <v>894</v>
      </c>
      <c r="H13" s="1" t="s">
        <v>253</v>
      </c>
      <c r="I13" s="15">
        <v>2537717</v>
      </c>
      <c r="J13" s="15">
        <v>9143864.1400000006</v>
      </c>
      <c r="K13" s="15">
        <v>11681581.140000001</v>
      </c>
      <c r="L13" s="15">
        <v>0</v>
      </c>
      <c r="M13" s="15">
        <v>0</v>
      </c>
      <c r="N13" s="15">
        <v>56808.49</v>
      </c>
      <c r="O13" s="15">
        <v>56808.49</v>
      </c>
      <c r="P13" s="15">
        <v>56808.49</v>
      </c>
      <c r="Q13" s="15">
        <v>11624772.65</v>
      </c>
      <c r="R13" s="15">
        <v>56808.49</v>
      </c>
      <c r="S13" s="15">
        <v>0</v>
      </c>
    </row>
    <row r="14" spans="1:19" x14ac:dyDescent="0.3">
      <c r="A14" s="1" t="s">
        <v>260</v>
      </c>
      <c r="B14" s="1" t="s">
        <v>889</v>
      </c>
      <c r="C14" s="1" t="s">
        <v>890</v>
      </c>
      <c r="D14" s="1" t="s">
        <v>891</v>
      </c>
      <c r="E14" s="1" t="s">
        <v>892</v>
      </c>
      <c r="F14" s="1" t="s">
        <v>893</v>
      </c>
      <c r="G14" s="1" t="s">
        <v>894</v>
      </c>
      <c r="H14" s="1" t="s">
        <v>255</v>
      </c>
      <c r="I14" s="15">
        <v>29493578.829999998</v>
      </c>
      <c r="J14" s="15">
        <v>-706095.5</v>
      </c>
      <c r="K14" s="15">
        <v>28787483.329999998</v>
      </c>
      <c r="L14" s="15">
        <v>0</v>
      </c>
      <c r="M14" s="15">
        <v>0</v>
      </c>
      <c r="N14" s="15">
        <v>40413.730000000003</v>
      </c>
      <c r="O14" s="15">
        <v>40413.730000000003</v>
      </c>
      <c r="P14" s="15">
        <v>40413.730000000003</v>
      </c>
      <c r="Q14" s="15">
        <v>28747069.600000001</v>
      </c>
      <c r="R14" s="15">
        <v>40413.730000000003</v>
      </c>
      <c r="S14" s="15">
        <v>0</v>
      </c>
    </row>
    <row r="15" spans="1:19" x14ac:dyDescent="0.3">
      <c r="A15" s="1" t="s">
        <v>261</v>
      </c>
      <c r="B15" s="1" t="s">
        <v>889</v>
      </c>
      <c r="C15" s="1" t="s">
        <v>890</v>
      </c>
      <c r="D15" s="1" t="s">
        <v>891</v>
      </c>
      <c r="E15" s="1" t="s">
        <v>892</v>
      </c>
      <c r="F15" s="1" t="s">
        <v>893</v>
      </c>
      <c r="G15" s="1" t="s">
        <v>894</v>
      </c>
      <c r="H15" s="1" t="s">
        <v>262</v>
      </c>
      <c r="I15" s="15">
        <v>730000</v>
      </c>
      <c r="J15" s="15">
        <v>0</v>
      </c>
      <c r="K15" s="15">
        <v>730000</v>
      </c>
      <c r="L15" s="15">
        <v>0</v>
      </c>
      <c r="M15" s="15">
        <v>0</v>
      </c>
      <c r="N15" s="15">
        <v>289094.73</v>
      </c>
      <c r="O15" s="15">
        <v>289094.73</v>
      </c>
      <c r="P15" s="15">
        <v>289094.73</v>
      </c>
      <c r="Q15" s="15">
        <v>440905.27</v>
      </c>
      <c r="R15" s="15">
        <v>289094.73</v>
      </c>
      <c r="S15" s="15">
        <v>0</v>
      </c>
    </row>
    <row r="16" spans="1:19" x14ac:dyDescent="0.3">
      <c r="A16" s="1" t="s">
        <v>263</v>
      </c>
      <c r="B16" s="1" t="s">
        <v>889</v>
      </c>
      <c r="C16" s="1" t="s">
        <v>890</v>
      </c>
      <c r="D16" s="1" t="s">
        <v>891</v>
      </c>
      <c r="E16" s="1" t="s">
        <v>892</v>
      </c>
      <c r="F16" s="1" t="s">
        <v>893</v>
      </c>
      <c r="G16" s="1" t="s">
        <v>894</v>
      </c>
      <c r="H16" s="1" t="s">
        <v>264</v>
      </c>
      <c r="I16" s="15">
        <v>1500000</v>
      </c>
      <c r="J16" s="15">
        <v>0</v>
      </c>
      <c r="K16" s="15">
        <v>1500000</v>
      </c>
      <c r="L16" s="15">
        <v>0</v>
      </c>
      <c r="M16" s="15">
        <v>0</v>
      </c>
      <c r="N16" s="15">
        <v>130387.4</v>
      </c>
      <c r="O16" s="15">
        <v>130387.4</v>
      </c>
      <c r="P16" s="15">
        <v>130387.4</v>
      </c>
      <c r="Q16" s="15">
        <v>1369612.6</v>
      </c>
      <c r="R16" s="15">
        <v>130387.4</v>
      </c>
      <c r="S16" s="15">
        <v>0</v>
      </c>
    </row>
    <row r="17" spans="1:19" x14ac:dyDescent="0.3">
      <c r="A17" s="1" t="s">
        <v>265</v>
      </c>
      <c r="B17" s="1" t="s">
        <v>889</v>
      </c>
      <c r="C17" s="1" t="s">
        <v>890</v>
      </c>
      <c r="D17" s="1" t="s">
        <v>891</v>
      </c>
      <c r="E17" s="1" t="s">
        <v>892</v>
      </c>
      <c r="F17" s="1" t="s">
        <v>893</v>
      </c>
      <c r="G17" s="1" t="s">
        <v>894</v>
      </c>
      <c r="H17" s="1" t="s">
        <v>266</v>
      </c>
      <c r="I17" s="15">
        <v>43170508.880000003</v>
      </c>
      <c r="J17" s="15">
        <v>734192.14</v>
      </c>
      <c r="K17" s="15">
        <v>43904701.020000003</v>
      </c>
      <c r="L17" s="15">
        <v>0</v>
      </c>
      <c r="M17" s="15">
        <v>0</v>
      </c>
      <c r="N17" s="15">
        <v>4245469</v>
      </c>
      <c r="O17" s="15">
        <v>8488462.6699999999</v>
      </c>
      <c r="P17" s="15">
        <v>8488462.6699999999</v>
      </c>
      <c r="Q17" s="15">
        <v>39659232.020000003</v>
      </c>
      <c r="R17" s="15">
        <v>8488462.6699999999</v>
      </c>
      <c r="S17" s="15">
        <v>0</v>
      </c>
    </row>
    <row r="18" spans="1:19" x14ac:dyDescent="0.3">
      <c r="A18" s="1" t="s">
        <v>267</v>
      </c>
      <c r="B18" s="1" t="s">
        <v>889</v>
      </c>
      <c r="C18" s="1" t="s">
        <v>890</v>
      </c>
      <c r="D18" s="1" t="s">
        <v>891</v>
      </c>
      <c r="E18" s="1" t="s">
        <v>892</v>
      </c>
      <c r="F18" s="1" t="s">
        <v>893</v>
      </c>
      <c r="G18" s="1" t="s">
        <v>894</v>
      </c>
      <c r="H18" s="1" t="s">
        <v>268</v>
      </c>
      <c r="I18" s="15">
        <v>4608788.75</v>
      </c>
      <c r="J18" s="15">
        <v>347454.84</v>
      </c>
      <c r="K18" s="15">
        <v>4956243.59</v>
      </c>
      <c r="L18" s="15">
        <v>0</v>
      </c>
      <c r="M18" s="15">
        <v>0</v>
      </c>
      <c r="N18" s="15">
        <v>391708.06</v>
      </c>
      <c r="O18" s="15">
        <v>897563.68</v>
      </c>
      <c r="P18" s="15">
        <v>897563.68</v>
      </c>
      <c r="Q18" s="15">
        <v>4564535.53</v>
      </c>
      <c r="R18" s="15">
        <v>897563.68</v>
      </c>
      <c r="S18" s="15">
        <v>0</v>
      </c>
    </row>
    <row r="19" spans="1:19" x14ac:dyDescent="0.3">
      <c r="A19" s="1" t="s">
        <v>269</v>
      </c>
      <c r="B19" s="1" t="s">
        <v>889</v>
      </c>
      <c r="C19" s="1" t="s">
        <v>890</v>
      </c>
      <c r="D19" s="1" t="s">
        <v>891</v>
      </c>
      <c r="E19" s="1" t="s">
        <v>892</v>
      </c>
      <c r="F19" s="1" t="s">
        <v>893</v>
      </c>
      <c r="G19" s="1" t="s">
        <v>894</v>
      </c>
      <c r="H19" s="1" t="s">
        <v>270</v>
      </c>
      <c r="I19" s="15">
        <v>12741226.060000001</v>
      </c>
      <c r="J19" s="15">
        <v>-305033.26</v>
      </c>
      <c r="K19" s="15">
        <v>12436192.800000001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12436192.800000001</v>
      </c>
      <c r="R19" s="15">
        <v>0</v>
      </c>
      <c r="S19" s="15">
        <v>0</v>
      </c>
    </row>
    <row r="20" spans="1:19" x14ac:dyDescent="0.3">
      <c r="A20" s="1" t="s">
        <v>271</v>
      </c>
      <c r="B20" s="1" t="s">
        <v>889</v>
      </c>
      <c r="C20" s="1" t="s">
        <v>890</v>
      </c>
      <c r="D20" s="1" t="s">
        <v>891</v>
      </c>
      <c r="E20" s="1" t="s">
        <v>892</v>
      </c>
      <c r="F20" s="1" t="s">
        <v>893</v>
      </c>
      <c r="G20" s="1" t="s">
        <v>894</v>
      </c>
      <c r="H20" s="1" t="s">
        <v>272</v>
      </c>
      <c r="I20" s="15">
        <v>21585254.440000001</v>
      </c>
      <c r="J20" s="15">
        <v>367096.07</v>
      </c>
      <c r="K20" s="15">
        <v>21952350.510000002</v>
      </c>
      <c r="L20" s="15">
        <v>0</v>
      </c>
      <c r="M20" s="15">
        <v>0</v>
      </c>
      <c r="N20" s="15">
        <v>8751219.0500000007</v>
      </c>
      <c r="O20" s="15">
        <v>8751219.0500000007</v>
      </c>
      <c r="P20" s="15">
        <v>8751219.0500000007</v>
      </c>
      <c r="Q20" s="15">
        <v>13201131.460000001</v>
      </c>
      <c r="R20" s="15">
        <v>8751219.0500000007</v>
      </c>
      <c r="S20" s="15">
        <v>0</v>
      </c>
    </row>
    <row r="21" spans="1:19" x14ac:dyDescent="0.3">
      <c r="A21" s="1" t="s">
        <v>273</v>
      </c>
      <c r="B21" s="1" t="s">
        <v>889</v>
      </c>
      <c r="C21" s="1" t="s">
        <v>890</v>
      </c>
      <c r="D21" s="1" t="s">
        <v>891</v>
      </c>
      <c r="E21" s="1" t="s">
        <v>892</v>
      </c>
      <c r="F21" s="1" t="s">
        <v>893</v>
      </c>
      <c r="G21" s="1" t="s">
        <v>894</v>
      </c>
      <c r="H21" s="1" t="s">
        <v>274</v>
      </c>
      <c r="I21" s="15">
        <v>2304394.38</v>
      </c>
      <c r="J21" s="15">
        <v>173727.42</v>
      </c>
      <c r="K21" s="15">
        <v>2478121.7999999998</v>
      </c>
      <c r="L21" s="15">
        <v>0</v>
      </c>
      <c r="M21" s="15">
        <v>0</v>
      </c>
      <c r="N21" s="15">
        <v>1060579.31</v>
      </c>
      <c r="O21" s="15">
        <v>1060579.31</v>
      </c>
      <c r="P21" s="15">
        <v>1060579.31</v>
      </c>
      <c r="Q21" s="15">
        <v>1417542.49</v>
      </c>
      <c r="R21" s="15">
        <v>1060579.31</v>
      </c>
      <c r="S21" s="15">
        <v>0</v>
      </c>
    </row>
    <row r="22" spans="1:19" x14ac:dyDescent="0.3">
      <c r="A22" s="1" t="s">
        <v>275</v>
      </c>
      <c r="B22" s="1" t="s">
        <v>889</v>
      </c>
      <c r="C22" s="1" t="s">
        <v>890</v>
      </c>
      <c r="D22" s="1" t="s">
        <v>891</v>
      </c>
      <c r="E22" s="1" t="s">
        <v>892</v>
      </c>
      <c r="F22" s="1" t="s">
        <v>893</v>
      </c>
      <c r="G22" s="1" t="s">
        <v>894</v>
      </c>
      <c r="H22" s="1" t="s">
        <v>276</v>
      </c>
      <c r="I22" s="15">
        <v>6370613.0199999996</v>
      </c>
      <c r="J22" s="15">
        <v>-598689.11</v>
      </c>
      <c r="K22" s="15">
        <v>5771923.9100000001</v>
      </c>
      <c r="L22" s="15">
        <v>0</v>
      </c>
      <c r="M22" s="15">
        <v>0</v>
      </c>
      <c r="N22" s="15">
        <v>2338599.75</v>
      </c>
      <c r="O22" s="15">
        <v>2338599.75</v>
      </c>
      <c r="P22" s="15">
        <v>2338599.75</v>
      </c>
      <c r="Q22" s="15">
        <v>3433324.16</v>
      </c>
      <c r="R22" s="15">
        <v>2338599.75</v>
      </c>
      <c r="S22" s="15">
        <v>0</v>
      </c>
    </row>
    <row r="23" spans="1:19" x14ac:dyDescent="0.3">
      <c r="A23" s="1" t="s">
        <v>277</v>
      </c>
      <c r="B23" s="1" t="s">
        <v>889</v>
      </c>
      <c r="C23" s="1" t="s">
        <v>890</v>
      </c>
      <c r="D23" s="1" t="s">
        <v>891</v>
      </c>
      <c r="E23" s="1" t="s">
        <v>892</v>
      </c>
      <c r="F23" s="1" t="s">
        <v>893</v>
      </c>
      <c r="G23" s="1" t="s">
        <v>894</v>
      </c>
      <c r="H23" s="1" t="s">
        <v>278</v>
      </c>
      <c r="I23" s="15">
        <v>14390169.630000001</v>
      </c>
      <c r="J23" s="15">
        <v>244730.71</v>
      </c>
      <c r="K23" s="15">
        <v>14634900.34</v>
      </c>
      <c r="L23" s="15">
        <v>0</v>
      </c>
      <c r="M23" s="15">
        <v>0</v>
      </c>
      <c r="N23" s="15">
        <v>5834449.7300000004</v>
      </c>
      <c r="O23" s="15">
        <v>5834449.7300000004</v>
      </c>
      <c r="P23" s="15">
        <v>5834449.7300000004</v>
      </c>
      <c r="Q23" s="15">
        <v>8800450.6099999994</v>
      </c>
      <c r="R23" s="15">
        <v>5834449.7300000004</v>
      </c>
      <c r="S23" s="15">
        <v>0</v>
      </c>
    </row>
    <row r="24" spans="1:19" x14ac:dyDescent="0.3">
      <c r="A24" s="1" t="s">
        <v>279</v>
      </c>
      <c r="B24" s="1" t="s">
        <v>889</v>
      </c>
      <c r="C24" s="1" t="s">
        <v>890</v>
      </c>
      <c r="D24" s="1" t="s">
        <v>891</v>
      </c>
      <c r="E24" s="1" t="s">
        <v>892</v>
      </c>
      <c r="F24" s="1" t="s">
        <v>893</v>
      </c>
      <c r="G24" s="1" t="s">
        <v>894</v>
      </c>
      <c r="H24" s="1" t="s">
        <v>280</v>
      </c>
      <c r="I24" s="15">
        <v>1536262.92</v>
      </c>
      <c r="J24" s="15">
        <v>115818.28</v>
      </c>
      <c r="K24" s="15">
        <v>1652081.2</v>
      </c>
      <c r="L24" s="15">
        <v>0</v>
      </c>
      <c r="M24" s="15">
        <v>0</v>
      </c>
      <c r="N24" s="15">
        <v>707052.71</v>
      </c>
      <c r="O24" s="15">
        <v>707052.71</v>
      </c>
      <c r="P24" s="15">
        <v>707052.71</v>
      </c>
      <c r="Q24" s="15">
        <v>945028.49</v>
      </c>
      <c r="R24" s="15">
        <v>707052.71</v>
      </c>
      <c r="S24" s="15">
        <v>0</v>
      </c>
    </row>
    <row r="25" spans="1:19" x14ac:dyDescent="0.3">
      <c r="A25" s="1" t="s">
        <v>281</v>
      </c>
      <c r="B25" s="1" t="s">
        <v>889</v>
      </c>
      <c r="C25" s="1" t="s">
        <v>890</v>
      </c>
      <c r="D25" s="1" t="s">
        <v>891</v>
      </c>
      <c r="E25" s="1" t="s">
        <v>892</v>
      </c>
      <c r="F25" s="1" t="s">
        <v>893</v>
      </c>
      <c r="G25" s="1" t="s">
        <v>894</v>
      </c>
      <c r="H25" s="1" t="s">
        <v>282</v>
      </c>
      <c r="I25" s="15">
        <v>4247075.3499999996</v>
      </c>
      <c r="J25" s="15">
        <v>-386732.39</v>
      </c>
      <c r="K25" s="15">
        <v>3860342.96</v>
      </c>
      <c r="L25" s="15">
        <v>0</v>
      </c>
      <c r="M25" s="15">
        <v>0</v>
      </c>
      <c r="N25" s="15">
        <v>1559098.48</v>
      </c>
      <c r="O25" s="15">
        <v>1559098.48</v>
      </c>
      <c r="P25" s="15">
        <v>1559098.48</v>
      </c>
      <c r="Q25" s="15">
        <v>2301244.48</v>
      </c>
      <c r="R25" s="15">
        <v>1559098.48</v>
      </c>
      <c r="S25" s="15">
        <v>0</v>
      </c>
    </row>
    <row r="26" spans="1:19" x14ac:dyDescent="0.3">
      <c r="A26" s="1" t="s">
        <v>283</v>
      </c>
      <c r="B26" s="1" t="s">
        <v>889</v>
      </c>
      <c r="C26" s="1" t="s">
        <v>890</v>
      </c>
      <c r="D26" s="1" t="s">
        <v>891</v>
      </c>
      <c r="E26" s="1" t="s">
        <v>892</v>
      </c>
      <c r="F26" s="1" t="s">
        <v>893</v>
      </c>
      <c r="G26" s="1" t="s">
        <v>894</v>
      </c>
      <c r="H26" s="1" t="s">
        <v>278</v>
      </c>
      <c r="I26" s="15">
        <v>125913984.22</v>
      </c>
      <c r="J26" s="15">
        <v>2141393.77</v>
      </c>
      <c r="K26" s="15">
        <v>128055377.98999999</v>
      </c>
      <c r="L26" s="15">
        <v>0</v>
      </c>
      <c r="M26" s="15">
        <v>0</v>
      </c>
      <c r="N26" s="15">
        <v>51048812.259999998</v>
      </c>
      <c r="O26" s="15">
        <v>51048812.259999998</v>
      </c>
      <c r="P26" s="15">
        <v>51048812.259999998</v>
      </c>
      <c r="Q26" s="15">
        <v>77006565.730000004</v>
      </c>
      <c r="R26" s="15">
        <v>51048812.259999998</v>
      </c>
      <c r="S26" s="15">
        <v>0</v>
      </c>
    </row>
    <row r="27" spans="1:19" x14ac:dyDescent="0.3">
      <c r="A27" s="1" t="s">
        <v>284</v>
      </c>
      <c r="B27" s="1" t="s">
        <v>889</v>
      </c>
      <c r="C27" s="1" t="s">
        <v>890</v>
      </c>
      <c r="D27" s="1" t="s">
        <v>891</v>
      </c>
      <c r="E27" s="1" t="s">
        <v>892</v>
      </c>
      <c r="F27" s="1" t="s">
        <v>893</v>
      </c>
      <c r="G27" s="1" t="s">
        <v>894</v>
      </c>
      <c r="H27" s="1" t="s">
        <v>280</v>
      </c>
      <c r="I27" s="15">
        <v>13442300.529999999</v>
      </c>
      <c r="J27" s="15">
        <v>1013409.95</v>
      </c>
      <c r="K27" s="15">
        <v>14455710.48</v>
      </c>
      <c r="L27" s="15">
        <v>0</v>
      </c>
      <c r="M27" s="15">
        <v>0</v>
      </c>
      <c r="N27" s="15">
        <v>6186759.54</v>
      </c>
      <c r="O27" s="15">
        <v>6186759.54</v>
      </c>
      <c r="P27" s="15">
        <v>6186759.54</v>
      </c>
      <c r="Q27" s="15">
        <v>8268950.9400000004</v>
      </c>
      <c r="R27" s="15">
        <v>6186759.54</v>
      </c>
      <c r="S27" s="15">
        <v>0</v>
      </c>
    </row>
    <row r="28" spans="1:19" x14ac:dyDescent="0.3">
      <c r="A28" s="1" t="s">
        <v>285</v>
      </c>
      <c r="B28" s="1" t="s">
        <v>889</v>
      </c>
      <c r="C28" s="1" t="s">
        <v>890</v>
      </c>
      <c r="D28" s="1" t="s">
        <v>891</v>
      </c>
      <c r="E28" s="1" t="s">
        <v>892</v>
      </c>
      <c r="F28" s="1" t="s">
        <v>893</v>
      </c>
      <c r="G28" s="1" t="s">
        <v>894</v>
      </c>
      <c r="H28" s="1" t="s">
        <v>282</v>
      </c>
      <c r="I28" s="15">
        <v>37161909.329999998</v>
      </c>
      <c r="J28" s="15">
        <v>-3492353.13</v>
      </c>
      <c r="K28" s="15">
        <v>33669556.200000003</v>
      </c>
      <c r="L28" s="15">
        <v>0</v>
      </c>
      <c r="M28" s="15">
        <v>0</v>
      </c>
      <c r="N28" s="15">
        <v>13641948.869999999</v>
      </c>
      <c r="O28" s="15">
        <v>13641948.869999999</v>
      </c>
      <c r="P28" s="15">
        <v>13641948.869999999</v>
      </c>
      <c r="Q28" s="15">
        <v>20027607.329999998</v>
      </c>
      <c r="R28" s="15">
        <v>13641948.869999999</v>
      </c>
      <c r="S28" s="15">
        <v>0</v>
      </c>
    </row>
    <row r="29" spans="1:19" x14ac:dyDescent="0.3">
      <c r="A29" s="1" t="s">
        <v>286</v>
      </c>
      <c r="B29" s="1" t="s">
        <v>889</v>
      </c>
      <c r="C29" s="1" t="s">
        <v>890</v>
      </c>
      <c r="D29" s="1" t="s">
        <v>891</v>
      </c>
      <c r="E29" s="1" t="s">
        <v>892</v>
      </c>
      <c r="F29" s="1" t="s">
        <v>893</v>
      </c>
      <c r="G29" s="1" t="s">
        <v>894</v>
      </c>
      <c r="H29" s="1" t="s">
        <v>287</v>
      </c>
      <c r="I29" s="15">
        <v>15000000</v>
      </c>
      <c r="J29" s="15">
        <v>0</v>
      </c>
      <c r="K29" s="15">
        <v>15000000</v>
      </c>
      <c r="L29" s="15">
        <v>0</v>
      </c>
      <c r="M29" s="15">
        <v>13512339.82</v>
      </c>
      <c r="N29" s="15">
        <v>0</v>
      </c>
      <c r="O29" s="15">
        <v>0</v>
      </c>
      <c r="P29" s="15">
        <v>0</v>
      </c>
      <c r="Q29" s="15">
        <v>15000000</v>
      </c>
      <c r="R29" s="15">
        <v>0</v>
      </c>
      <c r="S29" s="15">
        <v>0</v>
      </c>
    </row>
    <row r="30" spans="1:19" x14ac:dyDescent="0.3">
      <c r="A30" s="1" t="s">
        <v>288</v>
      </c>
      <c r="B30" s="1" t="s">
        <v>889</v>
      </c>
      <c r="C30" s="1" t="s">
        <v>890</v>
      </c>
      <c r="D30" s="1" t="s">
        <v>891</v>
      </c>
      <c r="E30" s="1" t="s">
        <v>892</v>
      </c>
      <c r="F30" s="1" t="s">
        <v>893</v>
      </c>
      <c r="G30" s="1" t="s">
        <v>894</v>
      </c>
      <c r="H30" s="1" t="s">
        <v>287</v>
      </c>
      <c r="I30" s="15">
        <v>9500000</v>
      </c>
      <c r="J30" s="15">
        <v>0</v>
      </c>
      <c r="K30" s="15">
        <v>9500000</v>
      </c>
      <c r="L30" s="15">
        <v>0</v>
      </c>
      <c r="M30" s="15">
        <v>8306768.4900000002</v>
      </c>
      <c r="N30" s="15">
        <v>0</v>
      </c>
      <c r="O30" s="15">
        <v>0</v>
      </c>
      <c r="P30" s="15">
        <v>0</v>
      </c>
      <c r="Q30" s="15">
        <v>9500000</v>
      </c>
      <c r="R30" s="15">
        <v>0</v>
      </c>
      <c r="S30" s="15">
        <v>0</v>
      </c>
    </row>
    <row r="31" spans="1:19" x14ac:dyDescent="0.3">
      <c r="A31" s="1" t="s">
        <v>289</v>
      </c>
      <c r="B31" s="1" t="s">
        <v>889</v>
      </c>
      <c r="C31" s="1" t="s">
        <v>890</v>
      </c>
      <c r="D31" s="1" t="s">
        <v>891</v>
      </c>
      <c r="E31" s="1" t="s">
        <v>892</v>
      </c>
      <c r="F31" s="1" t="s">
        <v>893</v>
      </c>
      <c r="G31" s="1" t="s">
        <v>894</v>
      </c>
      <c r="H31" s="1" t="s">
        <v>290</v>
      </c>
      <c r="I31" s="15">
        <v>1000000</v>
      </c>
      <c r="J31" s="15">
        <v>0</v>
      </c>
      <c r="K31" s="15">
        <v>1000000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1000000</v>
      </c>
      <c r="R31" s="15">
        <v>0</v>
      </c>
      <c r="S31" s="15">
        <v>0</v>
      </c>
    </row>
    <row r="32" spans="1:19" x14ac:dyDescent="0.3">
      <c r="A32" s="1" t="s">
        <v>291</v>
      </c>
      <c r="B32" s="1" t="s">
        <v>889</v>
      </c>
      <c r="C32" s="1" t="s">
        <v>890</v>
      </c>
      <c r="D32" s="1" t="s">
        <v>891</v>
      </c>
      <c r="E32" s="1" t="s">
        <v>892</v>
      </c>
      <c r="F32" s="1" t="s">
        <v>893</v>
      </c>
      <c r="G32" s="1" t="s">
        <v>894</v>
      </c>
      <c r="H32" s="1" t="s">
        <v>292</v>
      </c>
      <c r="I32" s="15">
        <v>3554427.79</v>
      </c>
      <c r="J32" s="15">
        <v>-748429.12</v>
      </c>
      <c r="K32" s="15">
        <v>2805998.67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2805998.67</v>
      </c>
      <c r="R32" s="15">
        <v>0</v>
      </c>
      <c r="S32" s="15">
        <v>0</v>
      </c>
    </row>
    <row r="33" spans="1:19" x14ac:dyDescent="0.3">
      <c r="A33" s="1" t="s">
        <v>293</v>
      </c>
      <c r="B33" s="1" t="s">
        <v>889</v>
      </c>
      <c r="C33" s="1" t="s">
        <v>890</v>
      </c>
      <c r="D33" s="1" t="s">
        <v>891</v>
      </c>
      <c r="E33" s="1" t="s">
        <v>892</v>
      </c>
      <c r="F33" s="1" t="s">
        <v>893</v>
      </c>
      <c r="G33" s="1" t="s">
        <v>894</v>
      </c>
      <c r="H33" s="1" t="s">
        <v>294</v>
      </c>
      <c r="I33" s="15">
        <v>0</v>
      </c>
      <c r="J33" s="15">
        <v>724564.47999999998</v>
      </c>
      <c r="K33" s="15">
        <v>724564.47999999998</v>
      </c>
      <c r="L33" s="15">
        <v>0</v>
      </c>
      <c r="M33" s="15">
        <v>0</v>
      </c>
      <c r="N33" s="15">
        <v>2701315.31</v>
      </c>
      <c r="O33" s="15">
        <v>2701315.31</v>
      </c>
      <c r="P33" s="15">
        <v>2701315.31</v>
      </c>
      <c r="Q33" s="15">
        <v>-1976750.83</v>
      </c>
      <c r="R33" s="15">
        <v>2701315.31</v>
      </c>
      <c r="S33" s="15">
        <v>0</v>
      </c>
    </row>
    <row r="34" spans="1:19" x14ac:dyDescent="0.3">
      <c r="A34" s="1" t="s">
        <v>295</v>
      </c>
      <c r="B34" s="1" t="s">
        <v>889</v>
      </c>
      <c r="C34" s="1" t="s">
        <v>890</v>
      </c>
      <c r="D34" s="1" t="s">
        <v>891</v>
      </c>
      <c r="E34" s="1" t="s">
        <v>892</v>
      </c>
      <c r="F34" s="1" t="s">
        <v>893</v>
      </c>
      <c r="G34" s="1" t="s">
        <v>894</v>
      </c>
      <c r="H34" s="1" t="s">
        <v>296</v>
      </c>
      <c r="I34" s="15">
        <v>96017961.159999996</v>
      </c>
      <c r="J34" s="15">
        <v>-657211.64</v>
      </c>
      <c r="K34" s="15">
        <v>95360749.519999996</v>
      </c>
      <c r="L34" s="15">
        <v>0</v>
      </c>
      <c r="M34" s="15">
        <v>0</v>
      </c>
      <c r="N34" s="15">
        <v>6830097.5499999998</v>
      </c>
      <c r="O34" s="15">
        <v>6830097.5499999998</v>
      </c>
      <c r="P34" s="15">
        <v>6830097.5499999998</v>
      </c>
      <c r="Q34" s="15">
        <v>88530651.969999999</v>
      </c>
      <c r="R34" s="15">
        <v>6830097.5499999998</v>
      </c>
      <c r="S34" s="15">
        <v>0</v>
      </c>
    </row>
    <row r="35" spans="1:19" x14ac:dyDescent="0.3">
      <c r="A35" s="1" t="s">
        <v>297</v>
      </c>
      <c r="B35" s="1" t="s">
        <v>889</v>
      </c>
      <c r="C35" s="1" t="s">
        <v>890</v>
      </c>
      <c r="D35" s="1" t="s">
        <v>891</v>
      </c>
      <c r="E35" s="1" t="s">
        <v>892</v>
      </c>
      <c r="F35" s="1" t="s">
        <v>893</v>
      </c>
      <c r="G35" s="1" t="s">
        <v>894</v>
      </c>
      <c r="H35" s="1" t="s">
        <v>298</v>
      </c>
      <c r="I35" s="15">
        <v>0</v>
      </c>
      <c r="J35" s="15">
        <v>7473563.8399999999</v>
      </c>
      <c r="K35" s="15">
        <v>7473563.8399999999</v>
      </c>
      <c r="L35" s="15">
        <v>0</v>
      </c>
      <c r="M35" s="15">
        <v>0</v>
      </c>
      <c r="N35" s="15">
        <v>9319559.6500000004</v>
      </c>
      <c r="O35" s="15">
        <v>9319559.6500000004</v>
      </c>
      <c r="P35" s="15">
        <v>9319559.6500000004</v>
      </c>
      <c r="Q35" s="15">
        <v>-1845995.81</v>
      </c>
      <c r="R35" s="15">
        <v>9319559.6500000004</v>
      </c>
      <c r="S35" s="15">
        <v>0</v>
      </c>
    </row>
    <row r="36" spans="1:19" x14ac:dyDescent="0.3">
      <c r="A36" s="1" t="s">
        <v>299</v>
      </c>
      <c r="B36" s="1" t="s">
        <v>889</v>
      </c>
      <c r="C36" s="1" t="s">
        <v>890</v>
      </c>
      <c r="D36" s="1" t="s">
        <v>891</v>
      </c>
      <c r="E36" s="1" t="s">
        <v>892</v>
      </c>
      <c r="F36" s="1" t="s">
        <v>893</v>
      </c>
      <c r="G36" s="1" t="s">
        <v>894</v>
      </c>
      <c r="H36" s="1" t="s">
        <v>300</v>
      </c>
      <c r="I36" s="15">
        <v>26077752.859999999</v>
      </c>
      <c r="J36" s="15">
        <v>-7473563.8399999999</v>
      </c>
      <c r="K36" s="15">
        <v>18604189.02</v>
      </c>
      <c r="L36" s="15">
        <v>0</v>
      </c>
      <c r="M36" s="15">
        <v>0</v>
      </c>
      <c r="N36" s="15">
        <v>492100</v>
      </c>
      <c r="O36" s="15">
        <v>492100</v>
      </c>
      <c r="P36" s="15">
        <v>492100</v>
      </c>
      <c r="Q36" s="15">
        <v>18112089.02</v>
      </c>
      <c r="R36" s="15">
        <v>492100</v>
      </c>
      <c r="S36" s="15">
        <v>0</v>
      </c>
    </row>
    <row r="37" spans="1:19" x14ac:dyDescent="0.3">
      <c r="A37" s="1" t="s">
        <v>301</v>
      </c>
      <c r="B37" s="1" t="s">
        <v>889</v>
      </c>
      <c r="C37" s="1" t="s">
        <v>890</v>
      </c>
      <c r="D37" s="1" t="s">
        <v>891</v>
      </c>
      <c r="E37" s="1" t="s">
        <v>892</v>
      </c>
      <c r="F37" s="1" t="s">
        <v>893</v>
      </c>
      <c r="G37" s="1" t="s">
        <v>894</v>
      </c>
      <c r="H37" s="1" t="s">
        <v>302</v>
      </c>
      <c r="I37" s="15">
        <v>23638562.140000001</v>
      </c>
      <c r="J37" s="15">
        <v>-23638562.140000001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</row>
    <row r="38" spans="1:19" x14ac:dyDescent="0.3">
      <c r="A38" s="1" t="s">
        <v>303</v>
      </c>
      <c r="B38" s="1" t="s">
        <v>889</v>
      </c>
      <c r="C38" s="1" t="s">
        <v>890</v>
      </c>
      <c r="D38" s="1" t="s">
        <v>891</v>
      </c>
      <c r="E38" s="1" t="s">
        <v>892</v>
      </c>
      <c r="F38" s="1" t="s">
        <v>893</v>
      </c>
      <c r="G38" s="1" t="s">
        <v>894</v>
      </c>
      <c r="H38" s="1" t="s">
        <v>304</v>
      </c>
      <c r="I38" s="15">
        <v>6193943.2800000003</v>
      </c>
      <c r="J38" s="15">
        <v>-6193943.2800000003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</row>
    <row r="39" spans="1:19" x14ac:dyDescent="0.3">
      <c r="A39" s="1" t="s">
        <v>305</v>
      </c>
      <c r="B39" s="1" t="s">
        <v>889</v>
      </c>
      <c r="C39" s="1" t="s">
        <v>890</v>
      </c>
      <c r="D39" s="1" t="s">
        <v>891</v>
      </c>
      <c r="E39" s="1" t="s">
        <v>892</v>
      </c>
      <c r="F39" s="1" t="s">
        <v>893</v>
      </c>
      <c r="G39" s="1" t="s">
        <v>894</v>
      </c>
      <c r="H39" s="1" t="s">
        <v>306</v>
      </c>
      <c r="I39" s="15">
        <v>0</v>
      </c>
      <c r="J39" s="15">
        <v>23000000</v>
      </c>
      <c r="K39" s="15">
        <v>23000000</v>
      </c>
      <c r="L39" s="15">
        <v>0</v>
      </c>
      <c r="M39" s="15">
        <v>0</v>
      </c>
      <c r="N39" s="15">
        <v>8558463.7599999998</v>
      </c>
      <c r="O39" s="15">
        <v>8558463.7599999998</v>
      </c>
      <c r="P39" s="15">
        <v>8558463.7599999998</v>
      </c>
      <c r="Q39" s="15">
        <v>14441536.24</v>
      </c>
      <c r="R39" s="15">
        <v>8558463.7599999998</v>
      </c>
      <c r="S39" s="15">
        <v>0</v>
      </c>
    </row>
    <row r="40" spans="1:19" x14ac:dyDescent="0.3">
      <c r="A40" s="1" t="s">
        <v>307</v>
      </c>
      <c r="B40" s="1" t="s">
        <v>889</v>
      </c>
      <c r="C40" s="1" t="s">
        <v>890</v>
      </c>
      <c r="D40" s="1" t="s">
        <v>891</v>
      </c>
      <c r="E40" s="1" t="s">
        <v>892</v>
      </c>
      <c r="F40" s="1" t="s">
        <v>893</v>
      </c>
      <c r="G40" s="1" t="s">
        <v>894</v>
      </c>
      <c r="H40" s="1" t="s">
        <v>308</v>
      </c>
      <c r="I40" s="15">
        <v>0</v>
      </c>
      <c r="J40" s="15">
        <v>2688400</v>
      </c>
      <c r="K40" s="15">
        <v>2688400</v>
      </c>
      <c r="L40" s="15">
        <v>0</v>
      </c>
      <c r="M40" s="15">
        <v>0</v>
      </c>
      <c r="N40" s="15">
        <v>929500</v>
      </c>
      <c r="O40" s="15">
        <v>929500</v>
      </c>
      <c r="P40" s="15">
        <v>929500</v>
      </c>
      <c r="Q40" s="15">
        <v>1758900</v>
      </c>
      <c r="R40" s="15">
        <v>929500</v>
      </c>
      <c r="S40" s="15">
        <v>0</v>
      </c>
    </row>
    <row r="41" spans="1:19" x14ac:dyDescent="0.3">
      <c r="A41" s="1" t="s">
        <v>35</v>
      </c>
      <c r="B41" s="1" t="s">
        <v>889</v>
      </c>
      <c r="C41" s="1" t="s">
        <v>890</v>
      </c>
      <c r="D41" s="1" t="s">
        <v>891</v>
      </c>
      <c r="E41" s="1" t="s">
        <v>892</v>
      </c>
      <c r="F41" s="1" t="s">
        <v>893</v>
      </c>
      <c r="G41" s="1" t="s">
        <v>894</v>
      </c>
      <c r="H41" s="1" t="s">
        <v>36</v>
      </c>
      <c r="I41" s="15">
        <v>10000</v>
      </c>
      <c r="J41" s="15">
        <v>0</v>
      </c>
      <c r="K41" s="15">
        <v>10000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10000</v>
      </c>
      <c r="R41" s="15">
        <v>0</v>
      </c>
      <c r="S41" s="15">
        <v>0</v>
      </c>
    </row>
    <row r="42" spans="1:19" x14ac:dyDescent="0.3">
      <c r="A42" s="1" t="s">
        <v>70</v>
      </c>
      <c r="B42" s="1" t="s">
        <v>889</v>
      </c>
      <c r="C42" s="1" t="s">
        <v>890</v>
      </c>
      <c r="D42" s="1" t="s">
        <v>891</v>
      </c>
      <c r="E42" s="1" t="s">
        <v>892</v>
      </c>
      <c r="F42" s="1" t="s">
        <v>893</v>
      </c>
      <c r="G42" s="1" t="s">
        <v>894</v>
      </c>
      <c r="H42" s="1" t="s">
        <v>36</v>
      </c>
      <c r="I42" s="15">
        <v>100000</v>
      </c>
      <c r="J42" s="15">
        <v>0</v>
      </c>
      <c r="K42" s="15">
        <v>100000</v>
      </c>
      <c r="L42" s="15">
        <v>0</v>
      </c>
      <c r="M42" s="15">
        <v>0</v>
      </c>
      <c r="N42" s="15">
        <v>1358.1</v>
      </c>
      <c r="O42" s="15">
        <v>1358.1</v>
      </c>
      <c r="P42" s="15">
        <v>1358.1</v>
      </c>
      <c r="Q42" s="15">
        <v>98641.9</v>
      </c>
      <c r="R42" s="15">
        <v>1358.1</v>
      </c>
      <c r="S42" s="15">
        <v>0</v>
      </c>
    </row>
    <row r="43" spans="1:19" x14ac:dyDescent="0.3">
      <c r="A43" s="1" t="s">
        <v>157</v>
      </c>
      <c r="B43" s="1" t="s">
        <v>889</v>
      </c>
      <c r="C43" s="1" t="s">
        <v>890</v>
      </c>
      <c r="D43" s="1" t="s">
        <v>891</v>
      </c>
      <c r="E43" s="1" t="s">
        <v>892</v>
      </c>
      <c r="F43" s="1" t="s">
        <v>893</v>
      </c>
      <c r="G43" s="1" t="s">
        <v>894</v>
      </c>
      <c r="H43" s="1" t="s">
        <v>36</v>
      </c>
      <c r="I43" s="15">
        <v>2400000</v>
      </c>
      <c r="J43" s="15">
        <v>0</v>
      </c>
      <c r="K43" s="15">
        <v>2400000</v>
      </c>
      <c r="L43" s="15">
        <v>0</v>
      </c>
      <c r="M43" s="15">
        <v>452400</v>
      </c>
      <c r="N43" s="15">
        <v>0</v>
      </c>
      <c r="O43" s="15">
        <v>0</v>
      </c>
      <c r="P43" s="15">
        <v>0</v>
      </c>
      <c r="Q43" s="15">
        <v>2400000</v>
      </c>
      <c r="R43" s="15">
        <v>0</v>
      </c>
      <c r="S43" s="15">
        <v>0</v>
      </c>
    </row>
    <row r="44" spans="1:19" x14ac:dyDescent="0.3">
      <c r="A44" s="1" t="s">
        <v>71</v>
      </c>
      <c r="B44" s="1" t="s">
        <v>889</v>
      </c>
      <c r="C44" s="1" t="s">
        <v>890</v>
      </c>
      <c r="D44" s="1" t="s">
        <v>891</v>
      </c>
      <c r="E44" s="1" t="s">
        <v>892</v>
      </c>
      <c r="F44" s="1" t="s">
        <v>893</v>
      </c>
      <c r="G44" s="1" t="s">
        <v>894</v>
      </c>
      <c r="H44" s="1" t="s">
        <v>72</v>
      </c>
      <c r="I44" s="15">
        <v>10000</v>
      </c>
      <c r="J44" s="15">
        <v>0</v>
      </c>
      <c r="K44" s="15">
        <v>10000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10000</v>
      </c>
      <c r="R44" s="15">
        <v>0</v>
      </c>
      <c r="S44" s="15">
        <v>0</v>
      </c>
    </row>
    <row r="45" spans="1:19" x14ac:dyDescent="0.3">
      <c r="A45" s="1" t="s">
        <v>73</v>
      </c>
      <c r="B45" s="1" t="s">
        <v>889</v>
      </c>
      <c r="C45" s="1" t="s">
        <v>890</v>
      </c>
      <c r="D45" s="1" t="s">
        <v>891</v>
      </c>
      <c r="E45" s="1" t="s">
        <v>892</v>
      </c>
      <c r="F45" s="1" t="s">
        <v>893</v>
      </c>
      <c r="G45" s="1" t="s">
        <v>894</v>
      </c>
      <c r="H45" s="1" t="s">
        <v>74</v>
      </c>
      <c r="I45" s="15">
        <v>2000.02</v>
      </c>
      <c r="J45" s="15">
        <v>0</v>
      </c>
      <c r="K45" s="15">
        <v>2000.02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2000.02</v>
      </c>
      <c r="R45" s="15">
        <v>0</v>
      </c>
      <c r="S45" s="15">
        <v>0</v>
      </c>
    </row>
    <row r="46" spans="1:19" x14ac:dyDescent="0.3">
      <c r="A46" s="1" t="s">
        <v>158</v>
      </c>
      <c r="B46" s="1" t="s">
        <v>889</v>
      </c>
      <c r="C46" s="1" t="s">
        <v>890</v>
      </c>
      <c r="D46" s="1" t="s">
        <v>891</v>
      </c>
      <c r="E46" s="1" t="s">
        <v>892</v>
      </c>
      <c r="F46" s="1" t="s">
        <v>893</v>
      </c>
      <c r="G46" s="1" t="s">
        <v>894</v>
      </c>
      <c r="H46" s="1" t="s">
        <v>74</v>
      </c>
      <c r="I46" s="15">
        <v>650000</v>
      </c>
      <c r="J46" s="15">
        <v>5025</v>
      </c>
      <c r="K46" s="15">
        <v>655025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655025</v>
      </c>
      <c r="R46" s="15">
        <v>0</v>
      </c>
      <c r="S46" s="15">
        <v>0</v>
      </c>
    </row>
    <row r="47" spans="1:19" x14ac:dyDescent="0.3">
      <c r="A47" s="1" t="s">
        <v>439</v>
      </c>
      <c r="B47" s="1" t="s">
        <v>889</v>
      </c>
      <c r="C47" s="1" t="s">
        <v>890</v>
      </c>
      <c r="D47" s="1" t="s">
        <v>891</v>
      </c>
      <c r="E47" s="1" t="s">
        <v>892</v>
      </c>
      <c r="F47" s="1" t="s">
        <v>893</v>
      </c>
      <c r="G47" s="1" t="s">
        <v>894</v>
      </c>
      <c r="H47" s="1" t="s">
        <v>74</v>
      </c>
      <c r="I47" s="15">
        <v>1000000</v>
      </c>
      <c r="J47" s="15">
        <v>0</v>
      </c>
      <c r="K47" s="15">
        <v>1000000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1000000</v>
      </c>
      <c r="R47" s="15">
        <v>0</v>
      </c>
      <c r="S47" s="15">
        <v>0</v>
      </c>
    </row>
    <row r="48" spans="1:19" x14ac:dyDescent="0.3">
      <c r="A48" s="1" t="s">
        <v>479</v>
      </c>
      <c r="B48" s="1" t="s">
        <v>889</v>
      </c>
      <c r="C48" s="1" t="s">
        <v>890</v>
      </c>
      <c r="D48" s="1" t="s">
        <v>891</v>
      </c>
      <c r="E48" s="1" t="s">
        <v>892</v>
      </c>
      <c r="F48" s="1" t="s">
        <v>893</v>
      </c>
      <c r="G48" s="1" t="s">
        <v>894</v>
      </c>
      <c r="H48" s="1" t="s">
        <v>74</v>
      </c>
      <c r="I48" s="15">
        <v>50000</v>
      </c>
      <c r="J48" s="15">
        <v>0</v>
      </c>
      <c r="K48" s="15">
        <v>50000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50000</v>
      </c>
      <c r="R48" s="15">
        <v>0</v>
      </c>
      <c r="S48" s="15">
        <v>0</v>
      </c>
    </row>
    <row r="49" spans="1:19" x14ac:dyDescent="0.3">
      <c r="A49" s="1" t="s">
        <v>543</v>
      </c>
      <c r="B49" s="1" t="s">
        <v>889</v>
      </c>
      <c r="C49" s="1" t="s">
        <v>890</v>
      </c>
      <c r="D49" s="1" t="s">
        <v>891</v>
      </c>
      <c r="E49" s="1" t="s">
        <v>892</v>
      </c>
      <c r="F49" s="1" t="s">
        <v>893</v>
      </c>
      <c r="G49" s="1" t="s">
        <v>894</v>
      </c>
      <c r="H49" s="1" t="s">
        <v>544</v>
      </c>
      <c r="I49" s="15">
        <v>200000</v>
      </c>
      <c r="J49" s="15">
        <v>0</v>
      </c>
      <c r="K49" s="15">
        <v>200000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200000</v>
      </c>
      <c r="R49" s="15">
        <v>0</v>
      </c>
      <c r="S49" s="15">
        <v>0</v>
      </c>
    </row>
    <row r="50" spans="1:19" x14ac:dyDescent="0.3">
      <c r="A50" s="1" t="s">
        <v>63</v>
      </c>
      <c r="B50" s="1" t="s">
        <v>889</v>
      </c>
      <c r="C50" s="1" t="s">
        <v>890</v>
      </c>
      <c r="D50" s="1" t="s">
        <v>891</v>
      </c>
      <c r="E50" s="1" t="s">
        <v>892</v>
      </c>
      <c r="F50" s="1" t="s">
        <v>893</v>
      </c>
      <c r="G50" s="1" t="s">
        <v>894</v>
      </c>
      <c r="H50" s="1" t="s">
        <v>64</v>
      </c>
      <c r="I50" s="15">
        <v>5954000</v>
      </c>
      <c r="J50" s="15">
        <v>0</v>
      </c>
      <c r="K50" s="15">
        <v>5954000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5954000</v>
      </c>
      <c r="R50" s="15">
        <v>0</v>
      </c>
      <c r="S50" s="15">
        <v>0</v>
      </c>
    </row>
    <row r="51" spans="1:19" x14ac:dyDescent="0.3">
      <c r="A51" s="1" t="s">
        <v>75</v>
      </c>
      <c r="B51" s="1" t="s">
        <v>889</v>
      </c>
      <c r="C51" s="1" t="s">
        <v>890</v>
      </c>
      <c r="D51" s="1" t="s">
        <v>891</v>
      </c>
      <c r="E51" s="1" t="s">
        <v>892</v>
      </c>
      <c r="F51" s="1" t="s">
        <v>893</v>
      </c>
      <c r="G51" s="1" t="s">
        <v>894</v>
      </c>
      <c r="H51" s="1" t="s">
        <v>64</v>
      </c>
      <c r="I51" s="15">
        <v>5273500</v>
      </c>
      <c r="J51" s="15">
        <v>-10000</v>
      </c>
      <c r="K51" s="15">
        <v>5263500</v>
      </c>
      <c r="L51" s="15">
        <v>4425766.5599999996</v>
      </c>
      <c r="M51" s="15">
        <v>0</v>
      </c>
      <c r="N51" s="15">
        <v>0</v>
      </c>
      <c r="O51" s="15">
        <v>0</v>
      </c>
      <c r="P51" s="15">
        <v>0</v>
      </c>
      <c r="Q51" s="15">
        <v>5263500</v>
      </c>
      <c r="R51" s="15">
        <v>0</v>
      </c>
      <c r="S51" s="15">
        <v>0</v>
      </c>
    </row>
    <row r="52" spans="1:19" x14ac:dyDescent="0.3">
      <c r="A52" s="1" t="s">
        <v>37</v>
      </c>
      <c r="B52" s="1" t="s">
        <v>889</v>
      </c>
      <c r="C52" s="1" t="s">
        <v>890</v>
      </c>
      <c r="D52" s="1" t="s">
        <v>891</v>
      </c>
      <c r="E52" s="1" t="s">
        <v>892</v>
      </c>
      <c r="F52" s="1" t="s">
        <v>893</v>
      </c>
      <c r="G52" s="1" t="s">
        <v>894</v>
      </c>
      <c r="H52" s="1" t="s">
        <v>38</v>
      </c>
      <c r="I52" s="15">
        <v>10000</v>
      </c>
      <c r="J52" s="15">
        <v>0</v>
      </c>
      <c r="K52" s="15">
        <v>10000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10000</v>
      </c>
      <c r="R52" s="15">
        <v>0</v>
      </c>
      <c r="S52" s="15">
        <v>0</v>
      </c>
    </row>
    <row r="53" spans="1:19" x14ac:dyDescent="0.3">
      <c r="A53" s="1" t="s">
        <v>76</v>
      </c>
      <c r="B53" s="1" t="s">
        <v>889</v>
      </c>
      <c r="C53" s="1" t="s">
        <v>890</v>
      </c>
      <c r="D53" s="1" t="s">
        <v>891</v>
      </c>
      <c r="E53" s="1" t="s">
        <v>892</v>
      </c>
      <c r="F53" s="1" t="s">
        <v>893</v>
      </c>
      <c r="G53" s="1" t="s">
        <v>894</v>
      </c>
      <c r="H53" s="1" t="s">
        <v>38</v>
      </c>
      <c r="I53" s="15">
        <v>25000</v>
      </c>
      <c r="J53" s="15">
        <v>0</v>
      </c>
      <c r="K53" s="15">
        <v>25000</v>
      </c>
      <c r="L53" s="15">
        <v>0</v>
      </c>
      <c r="M53" s="15">
        <v>0</v>
      </c>
      <c r="N53" s="15">
        <v>908</v>
      </c>
      <c r="O53" s="15">
        <v>908</v>
      </c>
      <c r="P53" s="15">
        <v>908</v>
      </c>
      <c r="Q53" s="15">
        <v>24092</v>
      </c>
      <c r="R53" s="15">
        <v>908</v>
      </c>
      <c r="S53" s="15">
        <v>0</v>
      </c>
    </row>
    <row r="54" spans="1:19" x14ac:dyDescent="0.3">
      <c r="A54" s="1" t="s">
        <v>159</v>
      </c>
      <c r="B54" s="1" t="s">
        <v>889</v>
      </c>
      <c r="C54" s="1" t="s">
        <v>890</v>
      </c>
      <c r="D54" s="1" t="s">
        <v>891</v>
      </c>
      <c r="E54" s="1" t="s">
        <v>892</v>
      </c>
      <c r="F54" s="1" t="s">
        <v>893</v>
      </c>
      <c r="G54" s="1" t="s">
        <v>894</v>
      </c>
      <c r="H54" s="1" t="s">
        <v>38</v>
      </c>
      <c r="I54" s="15">
        <v>500000</v>
      </c>
      <c r="J54" s="15">
        <v>0</v>
      </c>
      <c r="K54" s="15">
        <v>500000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500000</v>
      </c>
      <c r="R54" s="15">
        <v>0</v>
      </c>
      <c r="S54" s="15">
        <v>0</v>
      </c>
    </row>
    <row r="55" spans="1:19" x14ac:dyDescent="0.3">
      <c r="A55" s="1" t="s">
        <v>316</v>
      </c>
      <c r="B55" s="1" t="s">
        <v>889</v>
      </c>
      <c r="C55" s="1" t="s">
        <v>890</v>
      </c>
      <c r="D55" s="1" t="s">
        <v>891</v>
      </c>
      <c r="E55" s="1" t="s">
        <v>892</v>
      </c>
      <c r="F55" s="1" t="s">
        <v>893</v>
      </c>
      <c r="G55" s="1" t="s">
        <v>894</v>
      </c>
      <c r="H55" s="1" t="s">
        <v>38</v>
      </c>
      <c r="I55" s="15">
        <v>150000</v>
      </c>
      <c r="J55" s="15">
        <v>0</v>
      </c>
      <c r="K55" s="15">
        <v>150000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150000</v>
      </c>
      <c r="R55" s="15">
        <v>0</v>
      </c>
      <c r="S55" s="15">
        <v>0</v>
      </c>
    </row>
    <row r="56" spans="1:19" x14ac:dyDescent="0.3">
      <c r="A56" s="1" t="s">
        <v>480</v>
      </c>
      <c r="B56" s="1" t="s">
        <v>889</v>
      </c>
      <c r="C56" s="1" t="s">
        <v>890</v>
      </c>
      <c r="D56" s="1" t="s">
        <v>891</v>
      </c>
      <c r="E56" s="1" t="s">
        <v>892</v>
      </c>
      <c r="F56" s="1" t="s">
        <v>893</v>
      </c>
      <c r="G56" s="1" t="s">
        <v>894</v>
      </c>
      <c r="H56" s="1" t="s">
        <v>481</v>
      </c>
      <c r="I56" s="15">
        <v>40000</v>
      </c>
      <c r="J56" s="15">
        <v>0</v>
      </c>
      <c r="K56" s="15">
        <v>40000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40000</v>
      </c>
      <c r="R56" s="15">
        <v>0</v>
      </c>
      <c r="S56" s="15">
        <v>0</v>
      </c>
    </row>
    <row r="57" spans="1:19" x14ac:dyDescent="0.3">
      <c r="A57" s="1" t="s">
        <v>160</v>
      </c>
      <c r="B57" s="1" t="s">
        <v>889</v>
      </c>
      <c r="C57" s="1" t="s">
        <v>890</v>
      </c>
      <c r="D57" s="1" t="s">
        <v>891</v>
      </c>
      <c r="E57" s="1" t="s">
        <v>892</v>
      </c>
      <c r="F57" s="1" t="s">
        <v>893</v>
      </c>
      <c r="G57" s="1" t="s">
        <v>894</v>
      </c>
      <c r="H57" s="1" t="s">
        <v>161</v>
      </c>
      <c r="I57" s="15">
        <v>20000</v>
      </c>
      <c r="J57" s="15">
        <v>0</v>
      </c>
      <c r="K57" s="15">
        <v>20000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20000</v>
      </c>
      <c r="R57" s="15">
        <v>0</v>
      </c>
      <c r="S57" s="15">
        <v>0</v>
      </c>
    </row>
    <row r="58" spans="1:19" x14ac:dyDescent="0.3">
      <c r="A58" s="1" t="s">
        <v>440</v>
      </c>
      <c r="B58" s="1" t="s">
        <v>889</v>
      </c>
      <c r="C58" s="1" t="s">
        <v>890</v>
      </c>
      <c r="D58" s="1" t="s">
        <v>891</v>
      </c>
      <c r="E58" s="1" t="s">
        <v>892</v>
      </c>
      <c r="F58" s="1" t="s">
        <v>893</v>
      </c>
      <c r="G58" s="1" t="s">
        <v>894</v>
      </c>
      <c r="H58" s="1" t="s">
        <v>161</v>
      </c>
      <c r="I58" s="15">
        <v>1000000</v>
      </c>
      <c r="J58" s="15">
        <v>0</v>
      </c>
      <c r="K58" s="15">
        <v>1000000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1000000</v>
      </c>
      <c r="R58" s="15">
        <v>0</v>
      </c>
      <c r="S58" s="15">
        <v>0</v>
      </c>
    </row>
    <row r="59" spans="1:19" x14ac:dyDescent="0.3">
      <c r="A59" s="1" t="s">
        <v>162</v>
      </c>
      <c r="B59" s="1" t="s">
        <v>889</v>
      </c>
      <c r="C59" s="1" t="s">
        <v>890</v>
      </c>
      <c r="D59" s="1" t="s">
        <v>891</v>
      </c>
      <c r="E59" s="1" t="s">
        <v>892</v>
      </c>
      <c r="F59" s="1" t="s">
        <v>893</v>
      </c>
      <c r="G59" s="1" t="s">
        <v>894</v>
      </c>
      <c r="H59" s="1" t="s">
        <v>163</v>
      </c>
      <c r="I59" s="15">
        <v>80000</v>
      </c>
      <c r="J59" s="15">
        <v>0</v>
      </c>
      <c r="K59" s="15">
        <v>80000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80000</v>
      </c>
      <c r="R59" s="15">
        <v>0</v>
      </c>
      <c r="S59" s="15">
        <v>0</v>
      </c>
    </row>
    <row r="60" spans="1:19" x14ac:dyDescent="0.3">
      <c r="A60" s="1" t="s">
        <v>441</v>
      </c>
      <c r="B60" s="1" t="s">
        <v>889</v>
      </c>
      <c r="C60" s="1" t="s">
        <v>890</v>
      </c>
      <c r="D60" s="1" t="s">
        <v>891</v>
      </c>
      <c r="E60" s="1" t="s">
        <v>892</v>
      </c>
      <c r="F60" s="1" t="s">
        <v>893</v>
      </c>
      <c r="G60" s="1" t="s">
        <v>894</v>
      </c>
      <c r="H60" s="1" t="s">
        <v>163</v>
      </c>
      <c r="I60" s="15">
        <v>5000000</v>
      </c>
      <c r="J60" s="15">
        <v>0</v>
      </c>
      <c r="K60" s="15">
        <v>5000000</v>
      </c>
      <c r="L60" s="15">
        <v>4507572.1500000004</v>
      </c>
      <c r="M60" s="15">
        <v>0</v>
      </c>
      <c r="N60" s="15">
        <v>0</v>
      </c>
      <c r="O60" s="15">
        <v>0</v>
      </c>
      <c r="P60" s="15">
        <v>0</v>
      </c>
      <c r="Q60" s="15">
        <v>5000000</v>
      </c>
      <c r="R60" s="15">
        <v>0</v>
      </c>
      <c r="S60" s="15">
        <v>0</v>
      </c>
    </row>
    <row r="61" spans="1:19" x14ac:dyDescent="0.3">
      <c r="A61" s="1" t="s">
        <v>77</v>
      </c>
      <c r="B61" s="1" t="s">
        <v>889</v>
      </c>
      <c r="C61" s="1" t="s">
        <v>890</v>
      </c>
      <c r="D61" s="1" t="s">
        <v>891</v>
      </c>
      <c r="E61" s="1" t="s">
        <v>892</v>
      </c>
      <c r="F61" s="1" t="s">
        <v>893</v>
      </c>
      <c r="G61" s="1" t="s">
        <v>894</v>
      </c>
      <c r="H61" s="1" t="s">
        <v>78</v>
      </c>
      <c r="I61" s="15">
        <v>4000</v>
      </c>
      <c r="J61" s="15">
        <v>0</v>
      </c>
      <c r="K61" s="15">
        <v>4000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4000</v>
      </c>
      <c r="R61" s="15">
        <v>0</v>
      </c>
      <c r="S61" s="15">
        <v>0</v>
      </c>
    </row>
    <row r="62" spans="1:19" x14ac:dyDescent="0.3">
      <c r="A62" s="1" t="s">
        <v>164</v>
      </c>
      <c r="B62" s="1" t="s">
        <v>889</v>
      </c>
      <c r="C62" s="1" t="s">
        <v>890</v>
      </c>
      <c r="D62" s="1" t="s">
        <v>891</v>
      </c>
      <c r="E62" s="1" t="s">
        <v>892</v>
      </c>
      <c r="F62" s="1" t="s">
        <v>893</v>
      </c>
      <c r="G62" s="1" t="s">
        <v>894</v>
      </c>
      <c r="H62" s="1" t="s">
        <v>165</v>
      </c>
      <c r="I62" s="15">
        <v>25000</v>
      </c>
      <c r="J62" s="15">
        <v>0</v>
      </c>
      <c r="K62" s="15">
        <v>25000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25000</v>
      </c>
      <c r="R62" s="15">
        <v>0</v>
      </c>
      <c r="S62" s="15">
        <v>0</v>
      </c>
    </row>
    <row r="63" spans="1:19" x14ac:dyDescent="0.3">
      <c r="A63" s="1" t="s">
        <v>79</v>
      </c>
      <c r="B63" s="1" t="s">
        <v>889</v>
      </c>
      <c r="C63" s="1" t="s">
        <v>890</v>
      </c>
      <c r="D63" s="1" t="s">
        <v>891</v>
      </c>
      <c r="E63" s="1" t="s">
        <v>892</v>
      </c>
      <c r="F63" s="1" t="s">
        <v>893</v>
      </c>
      <c r="G63" s="1" t="s">
        <v>894</v>
      </c>
      <c r="H63" s="1" t="s">
        <v>80</v>
      </c>
      <c r="I63" s="15">
        <v>500</v>
      </c>
      <c r="J63" s="15">
        <v>0</v>
      </c>
      <c r="K63" s="15">
        <v>500</v>
      </c>
      <c r="L63" s="15">
        <v>0</v>
      </c>
      <c r="M63" s="15">
        <v>0</v>
      </c>
      <c r="N63" s="15">
        <v>259</v>
      </c>
      <c r="O63" s="15">
        <v>259</v>
      </c>
      <c r="P63" s="15">
        <v>259</v>
      </c>
      <c r="Q63" s="15">
        <v>241</v>
      </c>
      <c r="R63" s="15">
        <v>259</v>
      </c>
      <c r="S63" s="15">
        <v>0</v>
      </c>
    </row>
    <row r="64" spans="1:19" x14ac:dyDescent="0.3">
      <c r="A64" s="1" t="s">
        <v>166</v>
      </c>
      <c r="B64" s="1" t="s">
        <v>889</v>
      </c>
      <c r="C64" s="1" t="s">
        <v>890</v>
      </c>
      <c r="D64" s="1" t="s">
        <v>891</v>
      </c>
      <c r="E64" s="1" t="s">
        <v>892</v>
      </c>
      <c r="F64" s="1" t="s">
        <v>893</v>
      </c>
      <c r="G64" s="1" t="s">
        <v>894</v>
      </c>
      <c r="H64" s="1" t="s">
        <v>80</v>
      </c>
      <c r="I64" s="15">
        <v>3000</v>
      </c>
      <c r="J64" s="15">
        <v>0</v>
      </c>
      <c r="K64" s="15">
        <v>3000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3000</v>
      </c>
      <c r="R64" s="15">
        <v>0</v>
      </c>
      <c r="S64" s="15">
        <v>0</v>
      </c>
    </row>
    <row r="65" spans="1:19" x14ac:dyDescent="0.3">
      <c r="A65" s="1" t="s">
        <v>317</v>
      </c>
      <c r="B65" s="1" t="s">
        <v>889</v>
      </c>
      <c r="C65" s="1" t="s">
        <v>890</v>
      </c>
      <c r="D65" s="1" t="s">
        <v>891</v>
      </c>
      <c r="E65" s="1" t="s">
        <v>892</v>
      </c>
      <c r="F65" s="1" t="s">
        <v>893</v>
      </c>
      <c r="G65" s="1" t="s">
        <v>894</v>
      </c>
      <c r="H65" s="1" t="s">
        <v>80</v>
      </c>
      <c r="I65" s="15">
        <v>5000</v>
      </c>
      <c r="J65" s="15">
        <v>0</v>
      </c>
      <c r="K65" s="15">
        <v>5000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5000</v>
      </c>
      <c r="R65" s="15">
        <v>0</v>
      </c>
      <c r="S65" s="15">
        <v>0</v>
      </c>
    </row>
    <row r="66" spans="1:19" x14ac:dyDescent="0.3">
      <c r="A66" s="1" t="s">
        <v>81</v>
      </c>
      <c r="B66" s="1" t="s">
        <v>889</v>
      </c>
      <c r="C66" s="1" t="s">
        <v>890</v>
      </c>
      <c r="D66" s="1" t="s">
        <v>891</v>
      </c>
      <c r="E66" s="1" t="s">
        <v>892</v>
      </c>
      <c r="F66" s="1" t="s">
        <v>893</v>
      </c>
      <c r="G66" s="1" t="s">
        <v>894</v>
      </c>
      <c r="H66" s="1" t="s">
        <v>82</v>
      </c>
      <c r="I66" s="15">
        <v>11000</v>
      </c>
      <c r="J66" s="15">
        <v>0</v>
      </c>
      <c r="K66" s="15">
        <v>11000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11000</v>
      </c>
      <c r="R66" s="15">
        <v>0</v>
      </c>
      <c r="S66" s="15">
        <v>0</v>
      </c>
    </row>
    <row r="67" spans="1:19" x14ac:dyDescent="0.3">
      <c r="A67" s="1" t="s">
        <v>167</v>
      </c>
      <c r="B67" s="1" t="s">
        <v>889</v>
      </c>
      <c r="C67" s="1" t="s">
        <v>890</v>
      </c>
      <c r="D67" s="1" t="s">
        <v>891</v>
      </c>
      <c r="E67" s="1" t="s">
        <v>892</v>
      </c>
      <c r="F67" s="1" t="s">
        <v>893</v>
      </c>
      <c r="G67" s="1" t="s">
        <v>894</v>
      </c>
      <c r="H67" s="1" t="s">
        <v>82</v>
      </c>
      <c r="I67" s="15">
        <v>150000</v>
      </c>
      <c r="J67" s="15">
        <v>0</v>
      </c>
      <c r="K67" s="15">
        <v>150000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150000</v>
      </c>
      <c r="R67" s="15">
        <v>0</v>
      </c>
      <c r="S67" s="15">
        <v>0</v>
      </c>
    </row>
    <row r="68" spans="1:19" x14ac:dyDescent="0.3">
      <c r="A68" s="1" t="s">
        <v>442</v>
      </c>
      <c r="B68" s="1" t="s">
        <v>889</v>
      </c>
      <c r="C68" s="1" t="s">
        <v>890</v>
      </c>
      <c r="D68" s="1" t="s">
        <v>891</v>
      </c>
      <c r="E68" s="1" t="s">
        <v>892</v>
      </c>
      <c r="F68" s="1" t="s">
        <v>893</v>
      </c>
      <c r="G68" s="1" t="s">
        <v>894</v>
      </c>
      <c r="H68" s="1" t="s">
        <v>82</v>
      </c>
      <c r="I68" s="15">
        <v>800000</v>
      </c>
      <c r="J68" s="15">
        <v>0</v>
      </c>
      <c r="K68" s="15">
        <v>800000</v>
      </c>
      <c r="L68" s="15">
        <v>0</v>
      </c>
      <c r="M68" s="15">
        <v>186226.4</v>
      </c>
      <c r="N68" s="15">
        <v>0</v>
      </c>
      <c r="O68" s="15">
        <v>0</v>
      </c>
      <c r="P68" s="15">
        <v>0</v>
      </c>
      <c r="Q68" s="15">
        <v>800000</v>
      </c>
      <c r="R68" s="15">
        <v>0</v>
      </c>
      <c r="S68" s="15">
        <v>0</v>
      </c>
    </row>
    <row r="69" spans="1:19" x14ac:dyDescent="0.3">
      <c r="A69" s="1" t="s">
        <v>168</v>
      </c>
      <c r="B69" s="1" t="s">
        <v>889</v>
      </c>
      <c r="C69" s="1" t="s">
        <v>890</v>
      </c>
      <c r="D69" s="1" t="s">
        <v>891</v>
      </c>
      <c r="E69" s="1" t="s">
        <v>892</v>
      </c>
      <c r="F69" s="1" t="s">
        <v>893</v>
      </c>
      <c r="G69" s="1" t="s">
        <v>894</v>
      </c>
      <c r="H69" s="1" t="s">
        <v>169</v>
      </c>
      <c r="I69" s="15">
        <v>500000</v>
      </c>
      <c r="J69" s="15">
        <v>0</v>
      </c>
      <c r="K69" s="15">
        <v>500000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500000</v>
      </c>
      <c r="R69" s="15">
        <v>0</v>
      </c>
      <c r="S69" s="15">
        <v>0</v>
      </c>
    </row>
    <row r="70" spans="1:19" x14ac:dyDescent="0.3">
      <c r="A70" s="1" t="s">
        <v>443</v>
      </c>
      <c r="B70" s="1" t="s">
        <v>889</v>
      </c>
      <c r="C70" s="1" t="s">
        <v>890</v>
      </c>
      <c r="D70" s="1" t="s">
        <v>891</v>
      </c>
      <c r="E70" s="1" t="s">
        <v>892</v>
      </c>
      <c r="F70" s="1" t="s">
        <v>893</v>
      </c>
      <c r="G70" s="1" t="s">
        <v>894</v>
      </c>
      <c r="H70" s="1" t="s">
        <v>169</v>
      </c>
      <c r="I70" s="15">
        <v>6500000</v>
      </c>
      <c r="J70" s="15">
        <v>0</v>
      </c>
      <c r="K70" s="15">
        <v>6500000</v>
      </c>
      <c r="L70" s="15">
        <v>0</v>
      </c>
      <c r="M70" s="15">
        <v>60465</v>
      </c>
      <c r="N70" s="15">
        <v>0</v>
      </c>
      <c r="O70" s="15">
        <v>0</v>
      </c>
      <c r="P70" s="15">
        <v>0</v>
      </c>
      <c r="Q70" s="15">
        <v>6500000</v>
      </c>
      <c r="R70" s="15">
        <v>0</v>
      </c>
      <c r="S70" s="15">
        <v>0</v>
      </c>
    </row>
    <row r="71" spans="1:19" x14ac:dyDescent="0.3">
      <c r="A71" s="1" t="s">
        <v>519</v>
      </c>
      <c r="B71" s="1" t="s">
        <v>889</v>
      </c>
      <c r="C71" s="1" t="s">
        <v>890</v>
      </c>
      <c r="D71" s="1" t="s">
        <v>891</v>
      </c>
      <c r="E71" s="1" t="s">
        <v>892</v>
      </c>
      <c r="F71" s="1" t="s">
        <v>893</v>
      </c>
      <c r="G71" s="1" t="s">
        <v>894</v>
      </c>
      <c r="H71" s="1" t="s">
        <v>169</v>
      </c>
      <c r="I71" s="15">
        <v>150000</v>
      </c>
      <c r="J71" s="15">
        <v>0</v>
      </c>
      <c r="K71" s="15">
        <v>150000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150000</v>
      </c>
      <c r="R71" s="15">
        <v>0</v>
      </c>
      <c r="S71" s="15">
        <v>0</v>
      </c>
    </row>
    <row r="72" spans="1:19" x14ac:dyDescent="0.3">
      <c r="A72" s="1" t="s">
        <v>529</v>
      </c>
      <c r="B72" s="1" t="s">
        <v>889</v>
      </c>
      <c r="C72" s="1" t="s">
        <v>890</v>
      </c>
      <c r="D72" s="1" t="s">
        <v>891</v>
      </c>
      <c r="E72" s="1" t="s">
        <v>892</v>
      </c>
      <c r="F72" s="1" t="s">
        <v>893</v>
      </c>
      <c r="G72" s="1" t="s">
        <v>894</v>
      </c>
      <c r="H72" s="1" t="s">
        <v>169</v>
      </c>
      <c r="I72" s="15">
        <v>1175000</v>
      </c>
      <c r="J72" s="15">
        <v>0</v>
      </c>
      <c r="K72" s="15">
        <v>1175000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1175000</v>
      </c>
      <c r="R72" s="15">
        <v>0</v>
      </c>
      <c r="S72" s="15">
        <v>0</v>
      </c>
    </row>
    <row r="73" spans="1:19" x14ac:dyDescent="0.3">
      <c r="A73" s="1" t="s">
        <v>482</v>
      </c>
      <c r="B73" s="1" t="s">
        <v>889</v>
      </c>
      <c r="C73" s="1" t="s">
        <v>890</v>
      </c>
      <c r="D73" s="1" t="s">
        <v>891</v>
      </c>
      <c r="E73" s="1" t="s">
        <v>892</v>
      </c>
      <c r="F73" s="1" t="s">
        <v>893</v>
      </c>
      <c r="G73" s="1" t="s">
        <v>894</v>
      </c>
      <c r="H73" s="1" t="s">
        <v>417</v>
      </c>
      <c r="I73" s="15">
        <v>40000</v>
      </c>
      <c r="J73" s="15">
        <v>0</v>
      </c>
      <c r="K73" s="15">
        <v>40000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40000</v>
      </c>
      <c r="R73" s="15">
        <v>0</v>
      </c>
      <c r="S73" s="15">
        <v>0</v>
      </c>
    </row>
    <row r="74" spans="1:19" x14ac:dyDescent="0.3">
      <c r="A74" s="1" t="s">
        <v>520</v>
      </c>
      <c r="B74" s="1" t="s">
        <v>889</v>
      </c>
      <c r="C74" s="1" t="s">
        <v>890</v>
      </c>
      <c r="D74" s="1" t="s">
        <v>891</v>
      </c>
      <c r="E74" s="1" t="s">
        <v>892</v>
      </c>
      <c r="F74" s="1" t="s">
        <v>893</v>
      </c>
      <c r="G74" s="1" t="s">
        <v>894</v>
      </c>
      <c r="H74" s="1" t="s">
        <v>417</v>
      </c>
      <c r="I74" s="15">
        <v>50000</v>
      </c>
      <c r="J74" s="15">
        <v>0</v>
      </c>
      <c r="K74" s="15">
        <v>50000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50000</v>
      </c>
      <c r="R74" s="15">
        <v>0</v>
      </c>
      <c r="S74" s="15">
        <v>0</v>
      </c>
    </row>
    <row r="75" spans="1:19" x14ac:dyDescent="0.3">
      <c r="A75" s="1" t="s">
        <v>356</v>
      </c>
      <c r="B75" s="1" t="s">
        <v>889</v>
      </c>
      <c r="C75" s="1" t="s">
        <v>890</v>
      </c>
      <c r="D75" s="1" t="s">
        <v>891</v>
      </c>
      <c r="E75" s="1" t="s">
        <v>892</v>
      </c>
      <c r="F75" s="1" t="s">
        <v>893</v>
      </c>
      <c r="G75" s="1" t="s">
        <v>894</v>
      </c>
      <c r="H75" s="1" t="s">
        <v>357</v>
      </c>
      <c r="I75" s="15">
        <v>4000000</v>
      </c>
      <c r="J75" s="15">
        <v>0</v>
      </c>
      <c r="K75" s="15">
        <v>4000000</v>
      </c>
      <c r="L75" s="15">
        <v>3997279.38</v>
      </c>
      <c r="M75" s="15">
        <v>3819300</v>
      </c>
      <c r="N75" s="15">
        <v>0</v>
      </c>
      <c r="O75" s="15">
        <v>0</v>
      </c>
      <c r="P75" s="15">
        <v>0</v>
      </c>
      <c r="Q75" s="15">
        <v>4000000</v>
      </c>
      <c r="R75" s="15">
        <v>0</v>
      </c>
      <c r="S75" s="15">
        <v>0</v>
      </c>
    </row>
    <row r="76" spans="1:19" x14ac:dyDescent="0.3">
      <c r="A76" s="1" t="s">
        <v>170</v>
      </c>
      <c r="B76" s="1" t="s">
        <v>889</v>
      </c>
      <c r="C76" s="1" t="s">
        <v>890</v>
      </c>
      <c r="D76" s="1" t="s">
        <v>891</v>
      </c>
      <c r="E76" s="1" t="s">
        <v>892</v>
      </c>
      <c r="F76" s="1" t="s">
        <v>893</v>
      </c>
      <c r="G76" s="1" t="s">
        <v>894</v>
      </c>
      <c r="H76" s="1" t="s">
        <v>171</v>
      </c>
      <c r="I76" s="15">
        <v>40000000</v>
      </c>
      <c r="J76" s="15">
        <v>1600000</v>
      </c>
      <c r="K76" s="15">
        <v>41600000</v>
      </c>
      <c r="L76" s="15">
        <v>12771900.109999999</v>
      </c>
      <c r="M76" s="15">
        <v>7890917.1900000004</v>
      </c>
      <c r="N76" s="15">
        <v>1973131</v>
      </c>
      <c r="O76" s="15">
        <v>1973131</v>
      </c>
      <c r="P76" s="15">
        <v>1973131</v>
      </c>
      <c r="Q76" s="15">
        <v>39626869</v>
      </c>
      <c r="R76" s="15">
        <v>1973131</v>
      </c>
      <c r="S76" s="15">
        <v>0</v>
      </c>
    </row>
    <row r="77" spans="1:19" x14ac:dyDescent="0.3">
      <c r="A77" s="1" t="s">
        <v>172</v>
      </c>
      <c r="B77" s="1" t="s">
        <v>889</v>
      </c>
      <c r="C77" s="1" t="s">
        <v>890</v>
      </c>
      <c r="D77" s="1" t="s">
        <v>891</v>
      </c>
      <c r="E77" s="1" t="s">
        <v>892</v>
      </c>
      <c r="F77" s="1" t="s">
        <v>893</v>
      </c>
      <c r="G77" s="1" t="s">
        <v>894</v>
      </c>
      <c r="H77" s="1" t="s">
        <v>171</v>
      </c>
      <c r="I77" s="15">
        <v>4800000</v>
      </c>
      <c r="J77" s="15">
        <v>0</v>
      </c>
      <c r="K77" s="15">
        <v>4800000</v>
      </c>
      <c r="L77" s="15">
        <v>2262132.2799999998</v>
      </c>
      <c r="M77" s="15">
        <v>1153808.3899999999</v>
      </c>
      <c r="N77" s="15">
        <v>272895.34000000003</v>
      </c>
      <c r="O77" s="15">
        <v>272895.34000000003</v>
      </c>
      <c r="P77" s="15">
        <v>272895.34000000003</v>
      </c>
      <c r="Q77" s="15">
        <v>4527104.66</v>
      </c>
      <c r="R77" s="15">
        <v>272895.34000000003</v>
      </c>
      <c r="S77" s="15">
        <v>0</v>
      </c>
    </row>
    <row r="78" spans="1:19" x14ac:dyDescent="0.3">
      <c r="A78" s="1" t="s">
        <v>173</v>
      </c>
      <c r="B78" s="1" t="s">
        <v>889</v>
      </c>
      <c r="C78" s="1" t="s">
        <v>890</v>
      </c>
      <c r="D78" s="1" t="s">
        <v>891</v>
      </c>
      <c r="E78" s="1" t="s">
        <v>892</v>
      </c>
      <c r="F78" s="1" t="s">
        <v>893</v>
      </c>
      <c r="G78" s="1" t="s">
        <v>894</v>
      </c>
      <c r="H78" s="1" t="s">
        <v>174</v>
      </c>
      <c r="I78" s="15">
        <v>20300000</v>
      </c>
      <c r="J78" s="15">
        <v>8400000</v>
      </c>
      <c r="K78" s="15">
        <v>28700000</v>
      </c>
      <c r="L78" s="15">
        <v>9968572.1099999994</v>
      </c>
      <c r="M78" s="15">
        <v>8243007.79</v>
      </c>
      <c r="N78" s="15">
        <v>0</v>
      </c>
      <c r="O78" s="15">
        <v>0</v>
      </c>
      <c r="P78" s="15">
        <v>0</v>
      </c>
      <c r="Q78" s="15">
        <v>28700000</v>
      </c>
      <c r="R78" s="15">
        <v>0</v>
      </c>
      <c r="S78" s="15">
        <v>0</v>
      </c>
    </row>
    <row r="79" spans="1:19" x14ac:dyDescent="0.3">
      <c r="A79" s="1" t="s">
        <v>335</v>
      </c>
      <c r="B79" s="1" t="s">
        <v>889</v>
      </c>
      <c r="C79" s="1" t="s">
        <v>890</v>
      </c>
      <c r="D79" s="1" t="s">
        <v>891</v>
      </c>
      <c r="E79" s="1" t="s">
        <v>892</v>
      </c>
      <c r="F79" s="1" t="s">
        <v>893</v>
      </c>
      <c r="G79" s="1" t="s">
        <v>894</v>
      </c>
      <c r="H79" s="1" t="s">
        <v>336</v>
      </c>
      <c r="I79" s="15">
        <v>1000000</v>
      </c>
      <c r="J79" s="15">
        <v>0</v>
      </c>
      <c r="K79" s="15">
        <v>1000000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1000000</v>
      </c>
      <c r="R79" s="15">
        <v>0</v>
      </c>
      <c r="S79" s="15">
        <v>0</v>
      </c>
    </row>
    <row r="80" spans="1:19" x14ac:dyDescent="0.3">
      <c r="A80" s="1" t="s">
        <v>358</v>
      </c>
      <c r="B80" s="1" t="s">
        <v>889</v>
      </c>
      <c r="C80" s="1" t="s">
        <v>890</v>
      </c>
      <c r="D80" s="1" t="s">
        <v>891</v>
      </c>
      <c r="E80" s="1" t="s">
        <v>892</v>
      </c>
      <c r="F80" s="1" t="s">
        <v>893</v>
      </c>
      <c r="G80" s="1" t="s">
        <v>894</v>
      </c>
      <c r="H80" s="1" t="s">
        <v>336</v>
      </c>
      <c r="I80" s="15">
        <v>100000</v>
      </c>
      <c r="J80" s="15">
        <v>0</v>
      </c>
      <c r="K80" s="15">
        <v>100000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100000</v>
      </c>
      <c r="R80" s="15">
        <v>0</v>
      </c>
      <c r="S80" s="15">
        <v>0</v>
      </c>
    </row>
    <row r="81" spans="1:19" x14ac:dyDescent="0.3">
      <c r="A81" s="1" t="s">
        <v>83</v>
      </c>
      <c r="B81" s="1" t="s">
        <v>889</v>
      </c>
      <c r="C81" s="1" t="s">
        <v>890</v>
      </c>
      <c r="D81" s="1" t="s">
        <v>891</v>
      </c>
      <c r="E81" s="1" t="s">
        <v>892</v>
      </c>
      <c r="F81" s="1" t="s">
        <v>893</v>
      </c>
      <c r="G81" s="1" t="s">
        <v>894</v>
      </c>
      <c r="H81" s="1" t="s">
        <v>84</v>
      </c>
      <c r="I81" s="15">
        <v>15000</v>
      </c>
      <c r="J81" s="15">
        <v>0</v>
      </c>
      <c r="K81" s="15">
        <v>15000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15000</v>
      </c>
      <c r="R81" s="15">
        <v>0</v>
      </c>
      <c r="S81" s="15">
        <v>0</v>
      </c>
    </row>
    <row r="82" spans="1:19" x14ac:dyDescent="0.3">
      <c r="A82" s="1" t="s">
        <v>444</v>
      </c>
      <c r="B82" s="1" t="s">
        <v>889</v>
      </c>
      <c r="C82" s="1" t="s">
        <v>890</v>
      </c>
      <c r="D82" s="1" t="s">
        <v>891</v>
      </c>
      <c r="E82" s="1" t="s">
        <v>892</v>
      </c>
      <c r="F82" s="1" t="s">
        <v>893</v>
      </c>
      <c r="G82" s="1" t="s">
        <v>894</v>
      </c>
      <c r="H82" s="1" t="s">
        <v>84</v>
      </c>
      <c r="I82" s="15">
        <v>750000</v>
      </c>
      <c r="J82" s="15">
        <v>0</v>
      </c>
      <c r="K82" s="15">
        <v>750000</v>
      </c>
      <c r="L82" s="15">
        <v>147548.51999999999</v>
      </c>
      <c r="M82" s="15">
        <v>158908.4</v>
      </c>
      <c r="N82" s="15">
        <v>0</v>
      </c>
      <c r="O82" s="15">
        <v>0</v>
      </c>
      <c r="P82" s="15">
        <v>0</v>
      </c>
      <c r="Q82" s="15">
        <v>750000</v>
      </c>
      <c r="R82" s="15">
        <v>0</v>
      </c>
      <c r="S82" s="15">
        <v>0</v>
      </c>
    </row>
    <row r="83" spans="1:19" x14ac:dyDescent="0.3">
      <c r="A83" s="1" t="s">
        <v>483</v>
      </c>
      <c r="B83" s="1" t="s">
        <v>889</v>
      </c>
      <c r="C83" s="1" t="s">
        <v>890</v>
      </c>
      <c r="D83" s="1" t="s">
        <v>891</v>
      </c>
      <c r="E83" s="1" t="s">
        <v>892</v>
      </c>
      <c r="F83" s="1" t="s">
        <v>893</v>
      </c>
      <c r="G83" s="1" t="s">
        <v>894</v>
      </c>
      <c r="H83" s="1" t="s">
        <v>84</v>
      </c>
      <c r="I83" s="15">
        <v>90000</v>
      </c>
      <c r="J83" s="15">
        <v>0</v>
      </c>
      <c r="K83" s="15">
        <v>90000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90000</v>
      </c>
      <c r="R83" s="15">
        <v>0</v>
      </c>
      <c r="S83" s="15">
        <v>0</v>
      </c>
    </row>
    <row r="84" spans="1:19" x14ac:dyDescent="0.3">
      <c r="A84" s="1" t="s">
        <v>85</v>
      </c>
      <c r="B84" s="1" t="s">
        <v>889</v>
      </c>
      <c r="C84" s="1" t="s">
        <v>890</v>
      </c>
      <c r="D84" s="1" t="s">
        <v>891</v>
      </c>
      <c r="E84" s="1" t="s">
        <v>892</v>
      </c>
      <c r="F84" s="1" t="s">
        <v>893</v>
      </c>
      <c r="G84" s="1" t="s">
        <v>894</v>
      </c>
      <c r="H84" s="1" t="s">
        <v>86</v>
      </c>
      <c r="I84" s="15">
        <v>0</v>
      </c>
      <c r="J84" s="15">
        <v>10000</v>
      </c>
      <c r="K84" s="15">
        <v>10000</v>
      </c>
      <c r="L84" s="15">
        <v>0</v>
      </c>
      <c r="M84" s="15">
        <v>0</v>
      </c>
      <c r="N84" s="15">
        <v>499.01</v>
      </c>
      <c r="O84" s="15">
        <v>499.01</v>
      </c>
      <c r="P84" s="15">
        <v>499.01</v>
      </c>
      <c r="Q84" s="15">
        <v>9500.99</v>
      </c>
      <c r="R84" s="15">
        <v>499.01</v>
      </c>
      <c r="S84" s="15">
        <v>0</v>
      </c>
    </row>
    <row r="85" spans="1:19" x14ac:dyDescent="0.3">
      <c r="A85" s="1" t="s">
        <v>175</v>
      </c>
      <c r="B85" s="1" t="s">
        <v>889</v>
      </c>
      <c r="C85" s="1" t="s">
        <v>890</v>
      </c>
      <c r="D85" s="1" t="s">
        <v>891</v>
      </c>
      <c r="E85" s="1" t="s">
        <v>892</v>
      </c>
      <c r="F85" s="1" t="s">
        <v>893</v>
      </c>
      <c r="G85" s="1" t="s">
        <v>894</v>
      </c>
      <c r="H85" s="1" t="s">
        <v>86</v>
      </c>
      <c r="I85" s="15">
        <v>100000</v>
      </c>
      <c r="J85" s="15">
        <v>-5025</v>
      </c>
      <c r="K85" s="15">
        <v>94975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94975</v>
      </c>
      <c r="R85" s="15">
        <v>0</v>
      </c>
      <c r="S85" s="15">
        <v>0</v>
      </c>
    </row>
    <row r="86" spans="1:19" x14ac:dyDescent="0.3">
      <c r="A86" s="1" t="s">
        <v>359</v>
      </c>
      <c r="B86" s="1" t="s">
        <v>889</v>
      </c>
      <c r="C86" s="1" t="s">
        <v>890</v>
      </c>
      <c r="D86" s="1" t="s">
        <v>891</v>
      </c>
      <c r="E86" s="1" t="s">
        <v>892</v>
      </c>
      <c r="F86" s="1" t="s">
        <v>893</v>
      </c>
      <c r="G86" s="1" t="s">
        <v>894</v>
      </c>
      <c r="H86" s="1" t="s">
        <v>86</v>
      </c>
      <c r="I86" s="15">
        <v>300000</v>
      </c>
      <c r="J86" s="15">
        <v>0</v>
      </c>
      <c r="K86" s="15">
        <v>300000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300000</v>
      </c>
      <c r="R86" s="15">
        <v>0</v>
      </c>
      <c r="S86" s="15">
        <v>0</v>
      </c>
    </row>
    <row r="87" spans="1:19" x14ac:dyDescent="0.3">
      <c r="A87" s="1" t="s">
        <v>445</v>
      </c>
      <c r="B87" s="1" t="s">
        <v>889</v>
      </c>
      <c r="C87" s="1" t="s">
        <v>890</v>
      </c>
      <c r="D87" s="1" t="s">
        <v>891</v>
      </c>
      <c r="E87" s="1" t="s">
        <v>892</v>
      </c>
      <c r="F87" s="1" t="s">
        <v>893</v>
      </c>
      <c r="G87" s="1" t="s">
        <v>894</v>
      </c>
      <c r="H87" s="1" t="s">
        <v>86</v>
      </c>
      <c r="I87" s="15">
        <v>500000</v>
      </c>
      <c r="J87" s="15">
        <v>0</v>
      </c>
      <c r="K87" s="15">
        <v>500000</v>
      </c>
      <c r="L87" s="15">
        <v>0</v>
      </c>
      <c r="M87" s="15">
        <v>347913.79</v>
      </c>
      <c r="N87" s="15">
        <v>0</v>
      </c>
      <c r="O87" s="15">
        <v>0</v>
      </c>
      <c r="P87" s="15">
        <v>0</v>
      </c>
      <c r="Q87" s="15">
        <v>500000</v>
      </c>
      <c r="R87" s="15">
        <v>0</v>
      </c>
      <c r="S87" s="15">
        <v>0</v>
      </c>
    </row>
    <row r="88" spans="1:19" x14ac:dyDescent="0.3">
      <c r="A88" s="1" t="s">
        <v>484</v>
      </c>
      <c r="B88" s="1" t="s">
        <v>889</v>
      </c>
      <c r="C88" s="1" t="s">
        <v>890</v>
      </c>
      <c r="D88" s="1" t="s">
        <v>891</v>
      </c>
      <c r="E88" s="1" t="s">
        <v>892</v>
      </c>
      <c r="F88" s="1" t="s">
        <v>893</v>
      </c>
      <c r="G88" s="1" t="s">
        <v>894</v>
      </c>
      <c r="H88" s="1" t="s">
        <v>86</v>
      </c>
      <c r="I88" s="15">
        <v>200000</v>
      </c>
      <c r="J88" s="15">
        <v>0</v>
      </c>
      <c r="K88" s="15">
        <v>200000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200000</v>
      </c>
      <c r="R88" s="15">
        <v>0</v>
      </c>
      <c r="S88" s="15">
        <v>0</v>
      </c>
    </row>
    <row r="89" spans="1:19" x14ac:dyDescent="0.3">
      <c r="A89" s="1" t="s">
        <v>87</v>
      </c>
      <c r="B89" s="1" t="s">
        <v>889</v>
      </c>
      <c r="C89" s="1" t="s">
        <v>890</v>
      </c>
      <c r="D89" s="1" t="s">
        <v>891</v>
      </c>
      <c r="E89" s="1" t="s">
        <v>892</v>
      </c>
      <c r="F89" s="1" t="s">
        <v>893</v>
      </c>
      <c r="G89" s="1" t="s">
        <v>894</v>
      </c>
      <c r="H89" s="1" t="s">
        <v>88</v>
      </c>
      <c r="I89" s="15">
        <v>3000</v>
      </c>
      <c r="J89" s="15">
        <v>0</v>
      </c>
      <c r="K89" s="15">
        <v>3000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3000</v>
      </c>
      <c r="R89" s="15">
        <v>0</v>
      </c>
      <c r="S89" s="15">
        <v>0</v>
      </c>
    </row>
    <row r="90" spans="1:19" x14ac:dyDescent="0.3">
      <c r="A90" s="1" t="s">
        <v>176</v>
      </c>
      <c r="B90" s="1" t="s">
        <v>889</v>
      </c>
      <c r="C90" s="1" t="s">
        <v>890</v>
      </c>
      <c r="D90" s="1" t="s">
        <v>891</v>
      </c>
      <c r="E90" s="1" t="s">
        <v>892</v>
      </c>
      <c r="F90" s="1" t="s">
        <v>893</v>
      </c>
      <c r="G90" s="1" t="s">
        <v>894</v>
      </c>
      <c r="H90" s="1" t="s">
        <v>88</v>
      </c>
      <c r="I90" s="15">
        <v>120000</v>
      </c>
      <c r="J90" s="15">
        <v>0</v>
      </c>
      <c r="K90" s="15">
        <v>120000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120000</v>
      </c>
      <c r="R90" s="15">
        <v>0</v>
      </c>
      <c r="S90" s="15">
        <v>0</v>
      </c>
    </row>
    <row r="91" spans="1:19" x14ac:dyDescent="0.3">
      <c r="A91" s="1" t="s">
        <v>89</v>
      </c>
      <c r="B91" s="1" t="s">
        <v>889</v>
      </c>
      <c r="C91" s="1" t="s">
        <v>890</v>
      </c>
      <c r="D91" s="1" t="s">
        <v>891</v>
      </c>
      <c r="E91" s="1" t="s">
        <v>892</v>
      </c>
      <c r="F91" s="1" t="s">
        <v>893</v>
      </c>
      <c r="G91" s="1" t="s">
        <v>894</v>
      </c>
      <c r="H91" s="1" t="s">
        <v>90</v>
      </c>
      <c r="I91" s="15">
        <v>15000</v>
      </c>
      <c r="J91" s="15">
        <v>0</v>
      </c>
      <c r="K91" s="15">
        <v>15000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15000</v>
      </c>
      <c r="R91" s="15">
        <v>0</v>
      </c>
      <c r="S91" s="15">
        <v>0</v>
      </c>
    </row>
    <row r="92" spans="1:19" x14ac:dyDescent="0.3">
      <c r="A92" s="1" t="s">
        <v>91</v>
      </c>
      <c r="B92" s="1" t="s">
        <v>889</v>
      </c>
      <c r="C92" s="1" t="s">
        <v>890</v>
      </c>
      <c r="D92" s="1" t="s">
        <v>891</v>
      </c>
      <c r="E92" s="1" t="s">
        <v>892</v>
      </c>
      <c r="F92" s="1" t="s">
        <v>893</v>
      </c>
      <c r="G92" s="1" t="s">
        <v>894</v>
      </c>
      <c r="H92" s="1" t="s">
        <v>92</v>
      </c>
      <c r="I92" s="15">
        <v>8000</v>
      </c>
      <c r="J92" s="15">
        <v>0</v>
      </c>
      <c r="K92" s="15">
        <v>8000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8000</v>
      </c>
      <c r="R92" s="15">
        <v>0</v>
      </c>
      <c r="S92" s="15">
        <v>0</v>
      </c>
    </row>
    <row r="93" spans="1:19" x14ac:dyDescent="0.3">
      <c r="A93" s="1" t="s">
        <v>177</v>
      </c>
      <c r="B93" s="1" t="s">
        <v>889</v>
      </c>
      <c r="C93" s="1" t="s">
        <v>890</v>
      </c>
      <c r="D93" s="1" t="s">
        <v>891</v>
      </c>
      <c r="E93" s="1" t="s">
        <v>892</v>
      </c>
      <c r="F93" s="1" t="s">
        <v>893</v>
      </c>
      <c r="G93" s="1" t="s">
        <v>894</v>
      </c>
      <c r="H93" s="1" t="s">
        <v>92</v>
      </c>
      <c r="I93" s="15">
        <v>1900000</v>
      </c>
      <c r="J93" s="15">
        <v>0</v>
      </c>
      <c r="K93" s="15">
        <v>1900000</v>
      </c>
      <c r="L93" s="15">
        <v>219038.3</v>
      </c>
      <c r="M93" s="15">
        <v>503162.95</v>
      </c>
      <c r="N93" s="15">
        <v>0</v>
      </c>
      <c r="O93" s="15">
        <v>0</v>
      </c>
      <c r="P93" s="15">
        <v>0</v>
      </c>
      <c r="Q93" s="15">
        <v>1900000</v>
      </c>
      <c r="R93" s="15">
        <v>0</v>
      </c>
      <c r="S93" s="15">
        <v>0</v>
      </c>
    </row>
    <row r="94" spans="1:19" x14ac:dyDescent="0.3">
      <c r="A94" s="1" t="s">
        <v>178</v>
      </c>
      <c r="B94" s="1" t="s">
        <v>889</v>
      </c>
      <c r="C94" s="1" t="s">
        <v>890</v>
      </c>
      <c r="D94" s="1" t="s">
        <v>891</v>
      </c>
      <c r="E94" s="1" t="s">
        <v>892</v>
      </c>
      <c r="F94" s="1" t="s">
        <v>893</v>
      </c>
      <c r="G94" s="1" t="s">
        <v>894</v>
      </c>
      <c r="H94" s="1" t="s">
        <v>179</v>
      </c>
      <c r="I94" s="15">
        <v>500000</v>
      </c>
      <c r="J94" s="15">
        <v>0</v>
      </c>
      <c r="K94" s="15">
        <v>500000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500000</v>
      </c>
      <c r="R94" s="15">
        <v>0</v>
      </c>
      <c r="S94" s="15">
        <v>0</v>
      </c>
    </row>
    <row r="95" spans="1:19" x14ac:dyDescent="0.3">
      <c r="A95" s="1" t="s">
        <v>446</v>
      </c>
      <c r="B95" s="1" t="s">
        <v>889</v>
      </c>
      <c r="C95" s="1" t="s">
        <v>890</v>
      </c>
      <c r="D95" s="1" t="s">
        <v>891</v>
      </c>
      <c r="E95" s="1" t="s">
        <v>892</v>
      </c>
      <c r="F95" s="1" t="s">
        <v>893</v>
      </c>
      <c r="G95" s="1" t="s">
        <v>894</v>
      </c>
      <c r="H95" s="1" t="s">
        <v>179</v>
      </c>
      <c r="I95" s="15">
        <v>500000</v>
      </c>
      <c r="J95" s="15">
        <v>0</v>
      </c>
      <c r="K95" s="15">
        <v>500000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500000</v>
      </c>
      <c r="R95" s="15">
        <v>0</v>
      </c>
      <c r="S95" s="15">
        <v>0</v>
      </c>
    </row>
    <row r="96" spans="1:19" x14ac:dyDescent="0.3">
      <c r="A96" s="1" t="s">
        <v>180</v>
      </c>
      <c r="B96" s="1" t="s">
        <v>889</v>
      </c>
      <c r="C96" s="1" t="s">
        <v>890</v>
      </c>
      <c r="D96" s="1" t="s">
        <v>891</v>
      </c>
      <c r="E96" s="1" t="s">
        <v>892</v>
      </c>
      <c r="F96" s="1" t="s">
        <v>893</v>
      </c>
      <c r="G96" s="1" t="s">
        <v>894</v>
      </c>
      <c r="H96" s="1" t="s">
        <v>181</v>
      </c>
      <c r="I96" s="15">
        <v>9000000</v>
      </c>
      <c r="J96" s="15">
        <v>0</v>
      </c>
      <c r="K96" s="15">
        <v>9000000</v>
      </c>
      <c r="L96" s="15">
        <v>2418044.81</v>
      </c>
      <c r="M96" s="15">
        <v>2575519.2000000002</v>
      </c>
      <c r="N96" s="15">
        <v>1500849</v>
      </c>
      <c r="O96" s="15">
        <v>1500849</v>
      </c>
      <c r="P96" s="15">
        <v>1500849</v>
      </c>
      <c r="Q96" s="15">
        <v>7499151</v>
      </c>
      <c r="R96" s="15">
        <v>1500849</v>
      </c>
      <c r="S96" s="15">
        <v>0</v>
      </c>
    </row>
    <row r="97" spans="1:19" x14ac:dyDescent="0.3">
      <c r="A97" s="1" t="s">
        <v>182</v>
      </c>
      <c r="B97" s="1" t="s">
        <v>889</v>
      </c>
      <c r="C97" s="1" t="s">
        <v>890</v>
      </c>
      <c r="D97" s="1" t="s">
        <v>891</v>
      </c>
      <c r="E97" s="1" t="s">
        <v>892</v>
      </c>
      <c r="F97" s="1" t="s">
        <v>893</v>
      </c>
      <c r="G97" s="1" t="s">
        <v>894</v>
      </c>
      <c r="H97" s="1" t="s">
        <v>183</v>
      </c>
      <c r="I97" s="15">
        <v>700000</v>
      </c>
      <c r="J97" s="15">
        <v>0</v>
      </c>
      <c r="K97" s="15">
        <v>700000</v>
      </c>
      <c r="L97" s="15">
        <v>524610</v>
      </c>
      <c r="M97" s="15">
        <v>0</v>
      </c>
      <c r="N97" s="15">
        <v>0</v>
      </c>
      <c r="O97" s="15">
        <v>0</v>
      </c>
      <c r="P97" s="15">
        <v>0</v>
      </c>
      <c r="Q97" s="15">
        <v>700000</v>
      </c>
      <c r="R97" s="15">
        <v>0</v>
      </c>
      <c r="S97" s="15">
        <v>0</v>
      </c>
    </row>
    <row r="98" spans="1:19" x14ac:dyDescent="0.3">
      <c r="A98" s="1" t="s">
        <v>184</v>
      </c>
      <c r="B98" s="1" t="s">
        <v>889</v>
      </c>
      <c r="C98" s="1" t="s">
        <v>890</v>
      </c>
      <c r="D98" s="1" t="s">
        <v>891</v>
      </c>
      <c r="E98" s="1" t="s">
        <v>892</v>
      </c>
      <c r="F98" s="1" t="s">
        <v>893</v>
      </c>
      <c r="G98" s="1" t="s">
        <v>894</v>
      </c>
      <c r="H98" s="1" t="s">
        <v>185</v>
      </c>
      <c r="I98" s="15">
        <v>2800000</v>
      </c>
      <c r="J98" s="15">
        <v>81314.740000000005</v>
      </c>
      <c r="K98" s="15">
        <v>2881314.74</v>
      </c>
      <c r="L98" s="15">
        <v>0</v>
      </c>
      <c r="M98" s="15">
        <v>2881314.72</v>
      </c>
      <c r="N98" s="15">
        <v>0</v>
      </c>
      <c r="O98" s="15">
        <v>0</v>
      </c>
      <c r="P98" s="15">
        <v>0</v>
      </c>
      <c r="Q98" s="15">
        <v>2881314.74</v>
      </c>
      <c r="R98" s="15">
        <v>0</v>
      </c>
      <c r="S98" s="15">
        <v>0</v>
      </c>
    </row>
    <row r="99" spans="1:19" x14ac:dyDescent="0.3">
      <c r="A99" s="1" t="s">
        <v>93</v>
      </c>
      <c r="B99" s="1" t="s">
        <v>889</v>
      </c>
      <c r="C99" s="1" t="s">
        <v>890</v>
      </c>
      <c r="D99" s="1" t="s">
        <v>891</v>
      </c>
      <c r="E99" s="1" t="s">
        <v>892</v>
      </c>
      <c r="F99" s="1" t="s">
        <v>893</v>
      </c>
      <c r="G99" s="1" t="s">
        <v>894</v>
      </c>
      <c r="H99" s="1" t="s">
        <v>94</v>
      </c>
      <c r="I99" s="15">
        <v>7000</v>
      </c>
      <c r="J99" s="15">
        <v>0</v>
      </c>
      <c r="K99" s="15">
        <v>7000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7000</v>
      </c>
      <c r="R99" s="15">
        <v>0</v>
      </c>
      <c r="S99" s="15">
        <v>0</v>
      </c>
    </row>
    <row r="100" spans="1:19" x14ac:dyDescent="0.3">
      <c r="A100" s="1" t="s">
        <v>186</v>
      </c>
      <c r="B100" s="1" t="s">
        <v>889</v>
      </c>
      <c r="C100" s="1" t="s">
        <v>890</v>
      </c>
      <c r="D100" s="1" t="s">
        <v>891</v>
      </c>
      <c r="E100" s="1" t="s">
        <v>892</v>
      </c>
      <c r="F100" s="1" t="s">
        <v>893</v>
      </c>
      <c r="G100" s="1" t="s">
        <v>894</v>
      </c>
      <c r="H100" s="1" t="s">
        <v>187</v>
      </c>
      <c r="I100" s="15">
        <v>5820000</v>
      </c>
      <c r="J100" s="15">
        <v>700000</v>
      </c>
      <c r="K100" s="15">
        <v>6520000</v>
      </c>
      <c r="L100" s="15">
        <v>642938.4</v>
      </c>
      <c r="M100" s="15">
        <v>5691830.0899999999</v>
      </c>
      <c r="N100" s="15">
        <v>0</v>
      </c>
      <c r="O100" s="15">
        <v>0</v>
      </c>
      <c r="P100" s="15">
        <v>0</v>
      </c>
      <c r="Q100" s="15">
        <v>6520000</v>
      </c>
      <c r="R100" s="15">
        <v>0</v>
      </c>
      <c r="S100" s="15">
        <v>0</v>
      </c>
    </row>
    <row r="101" spans="1:19" x14ac:dyDescent="0.3">
      <c r="A101" s="1" t="s">
        <v>188</v>
      </c>
      <c r="B101" s="1" t="s">
        <v>889</v>
      </c>
      <c r="C101" s="1" t="s">
        <v>890</v>
      </c>
      <c r="D101" s="1" t="s">
        <v>891</v>
      </c>
      <c r="E101" s="1" t="s">
        <v>892</v>
      </c>
      <c r="F101" s="1" t="s">
        <v>893</v>
      </c>
      <c r="G101" s="1" t="s">
        <v>894</v>
      </c>
      <c r="H101" s="1" t="s">
        <v>189</v>
      </c>
      <c r="I101" s="15">
        <v>44329640</v>
      </c>
      <c r="J101" s="15">
        <v>7150771.9199999999</v>
      </c>
      <c r="K101" s="15">
        <v>51480411.920000002</v>
      </c>
      <c r="L101" s="15">
        <v>0</v>
      </c>
      <c r="M101" s="15">
        <v>44680411.82</v>
      </c>
      <c r="N101" s="15">
        <v>0</v>
      </c>
      <c r="O101" s="15">
        <v>0</v>
      </c>
      <c r="P101" s="15">
        <v>0</v>
      </c>
      <c r="Q101" s="15">
        <v>51480411.920000002</v>
      </c>
      <c r="R101" s="15">
        <v>0</v>
      </c>
      <c r="S101" s="15">
        <v>0</v>
      </c>
    </row>
    <row r="102" spans="1:19" x14ac:dyDescent="0.3">
      <c r="A102" s="1" t="s">
        <v>190</v>
      </c>
      <c r="B102" s="1" t="s">
        <v>889</v>
      </c>
      <c r="C102" s="1" t="s">
        <v>890</v>
      </c>
      <c r="D102" s="1" t="s">
        <v>891</v>
      </c>
      <c r="E102" s="1" t="s">
        <v>892</v>
      </c>
      <c r="F102" s="1" t="s">
        <v>893</v>
      </c>
      <c r="G102" s="1" t="s">
        <v>894</v>
      </c>
      <c r="H102" s="1" t="s">
        <v>189</v>
      </c>
      <c r="I102" s="15">
        <v>68958396.959999993</v>
      </c>
      <c r="J102" s="15">
        <v>0</v>
      </c>
      <c r="K102" s="15">
        <v>68958396.959999993</v>
      </c>
      <c r="L102" s="15">
        <v>0</v>
      </c>
      <c r="M102" s="15">
        <v>75729036.700000003</v>
      </c>
      <c r="N102" s="15">
        <v>0</v>
      </c>
      <c r="O102" s="15">
        <v>0</v>
      </c>
      <c r="P102" s="15">
        <v>0</v>
      </c>
      <c r="Q102" s="15">
        <v>68958396.959999993</v>
      </c>
      <c r="R102" s="15">
        <v>0</v>
      </c>
      <c r="S102" s="15">
        <v>0</v>
      </c>
    </row>
    <row r="103" spans="1:19" x14ac:dyDescent="0.3">
      <c r="A103" s="1" t="s">
        <v>191</v>
      </c>
      <c r="B103" s="1" t="s">
        <v>889</v>
      </c>
      <c r="C103" s="1" t="s">
        <v>890</v>
      </c>
      <c r="D103" s="1" t="s">
        <v>891</v>
      </c>
      <c r="E103" s="1" t="s">
        <v>892</v>
      </c>
      <c r="F103" s="1" t="s">
        <v>893</v>
      </c>
      <c r="G103" s="1" t="s">
        <v>894</v>
      </c>
      <c r="H103" s="1" t="s">
        <v>192</v>
      </c>
      <c r="I103" s="15">
        <v>109386058.3</v>
      </c>
      <c r="J103" s="15">
        <v>12000000</v>
      </c>
      <c r="K103" s="15">
        <v>121386058.3</v>
      </c>
      <c r="L103" s="15">
        <v>0</v>
      </c>
      <c r="M103" s="15">
        <v>111421484.06999999</v>
      </c>
      <c r="N103" s="15">
        <v>0</v>
      </c>
      <c r="O103" s="15">
        <v>0</v>
      </c>
      <c r="P103" s="15">
        <v>0</v>
      </c>
      <c r="Q103" s="15">
        <v>121386058.3</v>
      </c>
      <c r="R103" s="15">
        <v>0</v>
      </c>
      <c r="S103" s="15">
        <v>0</v>
      </c>
    </row>
    <row r="104" spans="1:19" x14ac:dyDescent="0.3">
      <c r="A104" s="1" t="s">
        <v>193</v>
      </c>
      <c r="B104" s="1" t="s">
        <v>889</v>
      </c>
      <c r="C104" s="1" t="s">
        <v>890</v>
      </c>
      <c r="D104" s="1" t="s">
        <v>891</v>
      </c>
      <c r="E104" s="1" t="s">
        <v>892</v>
      </c>
      <c r="F104" s="1" t="s">
        <v>893</v>
      </c>
      <c r="G104" s="1" t="s">
        <v>894</v>
      </c>
      <c r="H104" s="1" t="s">
        <v>194</v>
      </c>
      <c r="I104" s="15">
        <v>25000</v>
      </c>
      <c r="J104" s="15">
        <v>0</v>
      </c>
      <c r="K104" s="15">
        <v>25000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25000</v>
      </c>
      <c r="R104" s="15">
        <v>0</v>
      </c>
      <c r="S104" s="15">
        <v>0</v>
      </c>
    </row>
    <row r="105" spans="1:19" x14ac:dyDescent="0.3">
      <c r="A105" s="1" t="s">
        <v>39</v>
      </c>
      <c r="B105" s="1" t="s">
        <v>889</v>
      </c>
      <c r="C105" s="1" t="s">
        <v>890</v>
      </c>
      <c r="D105" s="1" t="s">
        <v>891</v>
      </c>
      <c r="E105" s="1" t="s">
        <v>892</v>
      </c>
      <c r="F105" s="1" t="s">
        <v>893</v>
      </c>
      <c r="G105" s="1" t="s">
        <v>894</v>
      </c>
      <c r="H105" s="1" t="s">
        <v>40</v>
      </c>
      <c r="I105" s="15">
        <v>0</v>
      </c>
      <c r="J105" s="15">
        <v>500000</v>
      </c>
      <c r="K105" s="15">
        <v>500000</v>
      </c>
      <c r="L105" s="15">
        <v>179613.66</v>
      </c>
      <c r="M105" s="15">
        <v>491237.87</v>
      </c>
      <c r="N105" s="15">
        <v>0</v>
      </c>
      <c r="O105" s="15">
        <v>0</v>
      </c>
      <c r="P105" s="15">
        <v>0</v>
      </c>
      <c r="Q105" s="15">
        <v>500000</v>
      </c>
      <c r="R105" s="15">
        <v>0</v>
      </c>
      <c r="S105" s="15">
        <v>0</v>
      </c>
    </row>
    <row r="106" spans="1:19" x14ac:dyDescent="0.3">
      <c r="A106" s="1" t="s">
        <v>95</v>
      </c>
      <c r="B106" s="1" t="s">
        <v>889</v>
      </c>
      <c r="C106" s="1" t="s">
        <v>890</v>
      </c>
      <c r="D106" s="1" t="s">
        <v>891</v>
      </c>
      <c r="E106" s="1" t="s">
        <v>892</v>
      </c>
      <c r="F106" s="1" t="s">
        <v>893</v>
      </c>
      <c r="G106" s="1" t="s">
        <v>894</v>
      </c>
      <c r="H106" s="1" t="s">
        <v>40</v>
      </c>
      <c r="I106" s="15">
        <v>550000</v>
      </c>
      <c r="J106" s="15">
        <v>1066888</v>
      </c>
      <c r="K106" s="15">
        <v>1616888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1616888</v>
      </c>
      <c r="R106" s="15">
        <v>0</v>
      </c>
      <c r="S106" s="15">
        <v>0</v>
      </c>
    </row>
    <row r="107" spans="1:19" x14ac:dyDescent="0.3">
      <c r="A107" s="1" t="s">
        <v>195</v>
      </c>
      <c r="B107" s="1" t="s">
        <v>889</v>
      </c>
      <c r="C107" s="1" t="s">
        <v>890</v>
      </c>
      <c r="D107" s="1" t="s">
        <v>891</v>
      </c>
      <c r="E107" s="1" t="s">
        <v>892</v>
      </c>
      <c r="F107" s="1" t="s">
        <v>893</v>
      </c>
      <c r="G107" s="1" t="s">
        <v>894</v>
      </c>
      <c r="H107" s="1" t="s">
        <v>40</v>
      </c>
      <c r="I107" s="15">
        <v>1800000</v>
      </c>
      <c r="J107" s="15">
        <v>0</v>
      </c>
      <c r="K107" s="15">
        <v>1800000</v>
      </c>
      <c r="L107" s="15">
        <v>284200</v>
      </c>
      <c r="M107" s="15">
        <v>0</v>
      </c>
      <c r="N107" s="15">
        <v>0</v>
      </c>
      <c r="O107" s="15">
        <v>0</v>
      </c>
      <c r="P107" s="15">
        <v>0</v>
      </c>
      <c r="Q107" s="15">
        <v>1800000</v>
      </c>
      <c r="R107" s="15">
        <v>0</v>
      </c>
      <c r="S107" s="15">
        <v>0</v>
      </c>
    </row>
    <row r="108" spans="1:19" x14ac:dyDescent="0.3">
      <c r="A108" s="1" t="s">
        <v>735</v>
      </c>
      <c r="B108" s="1" t="s">
        <v>889</v>
      </c>
      <c r="C108" s="1" t="s">
        <v>890</v>
      </c>
      <c r="D108" s="1" t="s">
        <v>891</v>
      </c>
      <c r="E108" s="1" t="s">
        <v>892</v>
      </c>
      <c r="F108" s="1" t="s">
        <v>893</v>
      </c>
      <c r="G108" s="1" t="s">
        <v>894</v>
      </c>
      <c r="H108" s="1" t="s">
        <v>40</v>
      </c>
      <c r="I108" s="15">
        <v>0</v>
      </c>
      <c r="J108" s="15">
        <v>1500000</v>
      </c>
      <c r="K108" s="15">
        <v>1500000</v>
      </c>
      <c r="L108" s="15">
        <v>293538.03000000003</v>
      </c>
      <c r="M108" s="15">
        <v>0</v>
      </c>
      <c r="N108" s="15">
        <v>0</v>
      </c>
      <c r="O108" s="15">
        <v>0</v>
      </c>
      <c r="P108" s="15">
        <v>0</v>
      </c>
      <c r="Q108" s="15">
        <v>1500000</v>
      </c>
      <c r="R108" s="15">
        <v>0</v>
      </c>
      <c r="S108" s="15">
        <v>0</v>
      </c>
    </row>
    <row r="109" spans="1:19" x14ac:dyDescent="0.3">
      <c r="A109" s="1" t="s">
        <v>96</v>
      </c>
      <c r="B109" s="1" t="s">
        <v>889</v>
      </c>
      <c r="C109" s="1" t="s">
        <v>890</v>
      </c>
      <c r="D109" s="1" t="s">
        <v>891</v>
      </c>
      <c r="E109" s="1" t="s">
        <v>892</v>
      </c>
      <c r="F109" s="1" t="s">
        <v>893</v>
      </c>
      <c r="G109" s="1" t="s">
        <v>894</v>
      </c>
      <c r="H109" s="1" t="s">
        <v>97</v>
      </c>
      <c r="I109" s="15">
        <v>500000</v>
      </c>
      <c r="J109" s="15">
        <v>333112</v>
      </c>
      <c r="K109" s="15">
        <v>833112</v>
      </c>
      <c r="L109" s="15">
        <v>833112</v>
      </c>
      <c r="M109" s="15">
        <v>833112</v>
      </c>
      <c r="N109" s="15">
        <v>0</v>
      </c>
      <c r="O109" s="15">
        <v>0</v>
      </c>
      <c r="P109" s="15">
        <v>0</v>
      </c>
      <c r="Q109" s="15">
        <v>833112</v>
      </c>
      <c r="R109" s="15">
        <v>0</v>
      </c>
      <c r="S109" s="15">
        <v>0</v>
      </c>
    </row>
    <row r="110" spans="1:19" x14ac:dyDescent="0.3">
      <c r="A110" s="1" t="s">
        <v>196</v>
      </c>
      <c r="B110" s="1" t="s">
        <v>889</v>
      </c>
      <c r="C110" s="1" t="s">
        <v>890</v>
      </c>
      <c r="D110" s="1" t="s">
        <v>891</v>
      </c>
      <c r="E110" s="1" t="s">
        <v>892</v>
      </c>
      <c r="F110" s="1" t="s">
        <v>893</v>
      </c>
      <c r="G110" s="1" t="s">
        <v>894</v>
      </c>
      <c r="H110" s="1" t="s">
        <v>97</v>
      </c>
      <c r="I110" s="15">
        <v>950000</v>
      </c>
      <c r="J110" s="15">
        <v>0</v>
      </c>
      <c r="K110" s="15">
        <v>950000</v>
      </c>
      <c r="L110" s="15">
        <v>171216</v>
      </c>
      <c r="M110" s="15">
        <v>0</v>
      </c>
      <c r="N110" s="15">
        <v>0</v>
      </c>
      <c r="O110" s="15">
        <v>0</v>
      </c>
      <c r="P110" s="15">
        <v>0</v>
      </c>
      <c r="Q110" s="15">
        <v>950000</v>
      </c>
      <c r="R110" s="15">
        <v>0</v>
      </c>
      <c r="S110" s="15">
        <v>0</v>
      </c>
    </row>
    <row r="111" spans="1:19" x14ac:dyDescent="0.3">
      <c r="A111" s="1" t="s">
        <v>197</v>
      </c>
      <c r="B111" s="1" t="s">
        <v>889</v>
      </c>
      <c r="C111" s="1" t="s">
        <v>890</v>
      </c>
      <c r="D111" s="1" t="s">
        <v>891</v>
      </c>
      <c r="E111" s="1" t="s">
        <v>892</v>
      </c>
      <c r="F111" s="1" t="s">
        <v>893</v>
      </c>
      <c r="G111" s="1" t="s">
        <v>894</v>
      </c>
      <c r="H111" s="1" t="s">
        <v>198</v>
      </c>
      <c r="I111" s="15">
        <v>1600000</v>
      </c>
      <c r="J111" s="15">
        <v>2200000</v>
      </c>
      <c r="K111" s="15">
        <v>3800000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3800000</v>
      </c>
      <c r="R111" s="15">
        <v>0</v>
      </c>
      <c r="S111" s="15">
        <v>0</v>
      </c>
    </row>
    <row r="112" spans="1:19" x14ac:dyDescent="0.3">
      <c r="A112" s="1" t="s">
        <v>736</v>
      </c>
      <c r="B112" s="1" t="s">
        <v>889</v>
      </c>
      <c r="C112" s="1" t="s">
        <v>890</v>
      </c>
      <c r="D112" s="1" t="s">
        <v>891</v>
      </c>
      <c r="E112" s="1" t="s">
        <v>892</v>
      </c>
      <c r="F112" s="1" t="s">
        <v>893</v>
      </c>
      <c r="G112" s="1" t="s">
        <v>894</v>
      </c>
      <c r="H112" s="1" t="s">
        <v>198</v>
      </c>
      <c r="I112" s="15">
        <v>0</v>
      </c>
      <c r="J112" s="15">
        <v>500000</v>
      </c>
      <c r="K112" s="15">
        <v>500000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500000</v>
      </c>
      <c r="R112" s="15">
        <v>0</v>
      </c>
      <c r="S112" s="15">
        <v>0</v>
      </c>
    </row>
    <row r="113" spans="1:19" x14ac:dyDescent="0.3">
      <c r="A113" s="1" t="s">
        <v>98</v>
      </c>
      <c r="B113" s="1" t="s">
        <v>889</v>
      </c>
      <c r="C113" s="1" t="s">
        <v>890</v>
      </c>
      <c r="D113" s="1" t="s">
        <v>891</v>
      </c>
      <c r="E113" s="1" t="s">
        <v>892</v>
      </c>
      <c r="F113" s="1" t="s">
        <v>893</v>
      </c>
      <c r="G113" s="1" t="s">
        <v>894</v>
      </c>
      <c r="H113" s="1" t="s">
        <v>99</v>
      </c>
      <c r="I113" s="15">
        <v>0</v>
      </c>
      <c r="J113" s="15">
        <v>4323</v>
      </c>
      <c r="K113" s="15">
        <v>4323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4323</v>
      </c>
      <c r="R113" s="15">
        <v>0</v>
      </c>
      <c r="S113" s="15">
        <v>0</v>
      </c>
    </row>
    <row r="114" spans="1:19" x14ac:dyDescent="0.3">
      <c r="A114" s="1" t="s">
        <v>337</v>
      </c>
      <c r="B114" s="1" t="s">
        <v>889</v>
      </c>
      <c r="C114" s="1" t="s">
        <v>890</v>
      </c>
      <c r="D114" s="1" t="s">
        <v>891</v>
      </c>
      <c r="E114" s="1" t="s">
        <v>892</v>
      </c>
      <c r="F114" s="1" t="s">
        <v>893</v>
      </c>
      <c r="G114" s="1" t="s">
        <v>894</v>
      </c>
      <c r="H114" s="1" t="s">
        <v>99</v>
      </c>
      <c r="I114" s="15">
        <v>10000000</v>
      </c>
      <c r="J114" s="15">
        <v>0</v>
      </c>
      <c r="K114" s="15">
        <v>10000000</v>
      </c>
      <c r="L114" s="15">
        <v>680983.8</v>
      </c>
      <c r="M114" s="15">
        <v>3230581.67</v>
      </c>
      <c r="N114" s="15">
        <v>0</v>
      </c>
      <c r="O114" s="15">
        <v>0</v>
      </c>
      <c r="P114" s="15">
        <v>0</v>
      </c>
      <c r="Q114" s="15">
        <v>10000000</v>
      </c>
      <c r="R114" s="15">
        <v>0</v>
      </c>
      <c r="S114" s="15">
        <v>0</v>
      </c>
    </row>
    <row r="115" spans="1:19" x14ac:dyDescent="0.3">
      <c r="A115" s="1" t="s">
        <v>360</v>
      </c>
      <c r="B115" s="1" t="s">
        <v>889</v>
      </c>
      <c r="C115" s="1" t="s">
        <v>890</v>
      </c>
      <c r="D115" s="1" t="s">
        <v>891</v>
      </c>
      <c r="E115" s="1" t="s">
        <v>892</v>
      </c>
      <c r="F115" s="1" t="s">
        <v>893</v>
      </c>
      <c r="G115" s="1" t="s">
        <v>894</v>
      </c>
      <c r="H115" s="1" t="s">
        <v>361</v>
      </c>
      <c r="I115" s="15">
        <v>500000</v>
      </c>
      <c r="J115" s="15">
        <v>0</v>
      </c>
      <c r="K115" s="15">
        <v>500000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500000</v>
      </c>
      <c r="R115" s="15">
        <v>0</v>
      </c>
      <c r="S115" s="15">
        <v>0</v>
      </c>
    </row>
    <row r="116" spans="1:19" x14ac:dyDescent="0.3">
      <c r="A116" s="1" t="s">
        <v>199</v>
      </c>
      <c r="B116" s="1" t="s">
        <v>889</v>
      </c>
      <c r="C116" s="1" t="s">
        <v>890</v>
      </c>
      <c r="D116" s="1" t="s">
        <v>891</v>
      </c>
      <c r="E116" s="1" t="s">
        <v>892</v>
      </c>
      <c r="F116" s="1" t="s">
        <v>893</v>
      </c>
      <c r="G116" s="1" t="s">
        <v>894</v>
      </c>
      <c r="H116" s="1" t="s">
        <v>200</v>
      </c>
      <c r="I116" s="15">
        <v>77442266.879999995</v>
      </c>
      <c r="J116" s="15">
        <v>0</v>
      </c>
      <c r="K116" s="15">
        <v>77442266.879999995</v>
      </c>
      <c r="L116" s="15">
        <v>23499952.800000001</v>
      </c>
      <c r="M116" s="15">
        <v>31829611.199999999</v>
      </c>
      <c r="N116" s="15">
        <v>0</v>
      </c>
      <c r="O116" s="15">
        <v>0</v>
      </c>
      <c r="P116" s="15">
        <v>0</v>
      </c>
      <c r="Q116" s="15">
        <v>77442266.879999995</v>
      </c>
      <c r="R116" s="15">
        <v>0</v>
      </c>
      <c r="S116" s="15">
        <v>0</v>
      </c>
    </row>
    <row r="117" spans="1:19" x14ac:dyDescent="0.3">
      <c r="A117" s="1" t="s">
        <v>100</v>
      </c>
      <c r="B117" s="1" t="s">
        <v>889</v>
      </c>
      <c r="C117" s="1" t="s">
        <v>890</v>
      </c>
      <c r="D117" s="1" t="s">
        <v>891</v>
      </c>
      <c r="E117" s="1" t="s">
        <v>892</v>
      </c>
      <c r="F117" s="1" t="s">
        <v>893</v>
      </c>
      <c r="G117" s="1" t="s">
        <v>894</v>
      </c>
      <c r="H117" s="1" t="s">
        <v>101</v>
      </c>
      <c r="I117" s="15">
        <v>17000000</v>
      </c>
      <c r="J117" s="15">
        <v>0</v>
      </c>
      <c r="K117" s="15">
        <v>17000000</v>
      </c>
      <c r="L117" s="15">
        <v>0</v>
      </c>
      <c r="M117" s="15">
        <v>17000000</v>
      </c>
      <c r="N117" s="15">
        <v>0</v>
      </c>
      <c r="O117" s="15">
        <v>0</v>
      </c>
      <c r="P117" s="15">
        <v>0</v>
      </c>
      <c r="Q117" s="15">
        <v>17000000</v>
      </c>
      <c r="R117" s="15">
        <v>0</v>
      </c>
      <c r="S117" s="15">
        <v>0</v>
      </c>
    </row>
    <row r="118" spans="1:19" x14ac:dyDescent="0.3">
      <c r="A118" s="1" t="s">
        <v>309</v>
      </c>
      <c r="B118" s="1" t="s">
        <v>889</v>
      </c>
      <c r="C118" s="1" t="s">
        <v>890</v>
      </c>
      <c r="D118" s="1" t="s">
        <v>891</v>
      </c>
      <c r="E118" s="1" t="s">
        <v>892</v>
      </c>
      <c r="F118" s="1" t="s">
        <v>893</v>
      </c>
      <c r="G118" s="1" t="s">
        <v>894</v>
      </c>
      <c r="H118" s="1" t="s">
        <v>101</v>
      </c>
      <c r="I118" s="15">
        <v>0</v>
      </c>
      <c r="J118" s="15">
        <v>10000000</v>
      </c>
      <c r="K118" s="15">
        <v>10000000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10000000</v>
      </c>
      <c r="R118" s="15">
        <v>0</v>
      </c>
      <c r="S118" s="15">
        <v>0</v>
      </c>
    </row>
    <row r="119" spans="1:19" x14ac:dyDescent="0.3">
      <c r="A119" s="1" t="s">
        <v>332</v>
      </c>
      <c r="B119" s="1" t="s">
        <v>889</v>
      </c>
      <c r="C119" s="1" t="s">
        <v>890</v>
      </c>
      <c r="D119" s="1" t="s">
        <v>891</v>
      </c>
      <c r="E119" s="1" t="s">
        <v>892</v>
      </c>
      <c r="F119" s="1" t="s">
        <v>893</v>
      </c>
      <c r="G119" s="1" t="s">
        <v>894</v>
      </c>
      <c r="H119" s="1" t="s">
        <v>101</v>
      </c>
      <c r="I119" s="15">
        <v>3985000</v>
      </c>
      <c r="J119" s="15">
        <v>3300000</v>
      </c>
      <c r="K119" s="15">
        <v>7285000</v>
      </c>
      <c r="L119" s="15">
        <v>5149096.3899999997</v>
      </c>
      <c r="M119" s="15">
        <v>0</v>
      </c>
      <c r="N119" s="15">
        <v>0</v>
      </c>
      <c r="O119" s="15">
        <v>0</v>
      </c>
      <c r="P119" s="15">
        <v>0</v>
      </c>
      <c r="Q119" s="15">
        <v>7285000</v>
      </c>
      <c r="R119" s="15">
        <v>0</v>
      </c>
      <c r="S119" s="15">
        <v>0</v>
      </c>
    </row>
    <row r="120" spans="1:19" x14ac:dyDescent="0.3">
      <c r="A120" s="1" t="s">
        <v>344</v>
      </c>
      <c r="B120" s="1" t="s">
        <v>889</v>
      </c>
      <c r="C120" s="1" t="s">
        <v>890</v>
      </c>
      <c r="D120" s="1" t="s">
        <v>891</v>
      </c>
      <c r="E120" s="1" t="s">
        <v>892</v>
      </c>
      <c r="F120" s="1" t="s">
        <v>893</v>
      </c>
      <c r="G120" s="1" t="s">
        <v>894</v>
      </c>
      <c r="H120" s="1" t="s">
        <v>345</v>
      </c>
      <c r="I120" s="15">
        <v>0</v>
      </c>
      <c r="J120" s="15">
        <v>835200</v>
      </c>
      <c r="K120" s="15">
        <v>835200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835200</v>
      </c>
      <c r="R120" s="15">
        <v>0</v>
      </c>
      <c r="S120" s="15">
        <v>0</v>
      </c>
    </row>
    <row r="121" spans="1:19" x14ac:dyDescent="0.3">
      <c r="A121" s="1" t="s">
        <v>41</v>
      </c>
      <c r="B121" s="1" t="s">
        <v>889</v>
      </c>
      <c r="C121" s="1" t="s">
        <v>890</v>
      </c>
      <c r="D121" s="1" t="s">
        <v>891</v>
      </c>
      <c r="E121" s="1" t="s">
        <v>892</v>
      </c>
      <c r="F121" s="1" t="s">
        <v>893</v>
      </c>
      <c r="G121" s="1" t="s">
        <v>894</v>
      </c>
      <c r="H121" s="1" t="s">
        <v>42</v>
      </c>
      <c r="I121" s="15">
        <v>2000000</v>
      </c>
      <c r="J121" s="15">
        <v>500000</v>
      </c>
      <c r="K121" s="15">
        <v>2500000</v>
      </c>
      <c r="L121" s="15">
        <v>66699.259999999995</v>
      </c>
      <c r="M121" s="15">
        <v>20880</v>
      </c>
      <c r="N121" s="15">
        <v>0</v>
      </c>
      <c r="O121" s="15">
        <v>0</v>
      </c>
      <c r="P121" s="15">
        <v>0</v>
      </c>
      <c r="Q121" s="15">
        <v>2500000</v>
      </c>
      <c r="R121" s="15">
        <v>0</v>
      </c>
      <c r="S121" s="15">
        <v>0</v>
      </c>
    </row>
    <row r="122" spans="1:19" x14ac:dyDescent="0.3">
      <c r="A122" s="1" t="s">
        <v>102</v>
      </c>
      <c r="B122" s="1" t="s">
        <v>889</v>
      </c>
      <c r="C122" s="1" t="s">
        <v>890</v>
      </c>
      <c r="D122" s="1" t="s">
        <v>891</v>
      </c>
      <c r="E122" s="1" t="s">
        <v>892</v>
      </c>
      <c r="F122" s="1" t="s">
        <v>893</v>
      </c>
      <c r="G122" s="1" t="s">
        <v>894</v>
      </c>
      <c r="H122" s="1" t="s">
        <v>42</v>
      </c>
      <c r="I122" s="15">
        <v>23700000</v>
      </c>
      <c r="J122" s="15">
        <v>-10353323</v>
      </c>
      <c r="K122" s="15">
        <v>13346677</v>
      </c>
      <c r="L122" s="15">
        <v>0</v>
      </c>
      <c r="M122" s="15">
        <v>0</v>
      </c>
      <c r="N122" s="15">
        <v>8295104.25</v>
      </c>
      <c r="O122" s="15">
        <v>8295104.25</v>
      </c>
      <c r="P122" s="15">
        <v>8295104.25</v>
      </c>
      <c r="Q122" s="15">
        <v>5051572.75</v>
      </c>
      <c r="R122" s="15">
        <v>8295104.25</v>
      </c>
      <c r="S122" s="15">
        <v>0</v>
      </c>
    </row>
    <row r="123" spans="1:19" x14ac:dyDescent="0.3">
      <c r="A123" s="1" t="s">
        <v>103</v>
      </c>
      <c r="B123" s="1" t="s">
        <v>889</v>
      </c>
      <c r="C123" s="1" t="s">
        <v>890</v>
      </c>
      <c r="D123" s="1" t="s">
        <v>891</v>
      </c>
      <c r="E123" s="1" t="s">
        <v>892</v>
      </c>
      <c r="F123" s="1" t="s">
        <v>893</v>
      </c>
      <c r="G123" s="1" t="s">
        <v>894</v>
      </c>
      <c r="H123" s="1" t="s">
        <v>104</v>
      </c>
      <c r="I123" s="15">
        <v>40000000</v>
      </c>
      <c r="J123" s="15">
        <v>0</v>
      </c>
      <c r="K123" s="15">
        <v>40000000</v>
      </c>
      <c r="L123" s="15">
        <v>0</v>
      </c>
      <c r="M123" s="15">
        <v>14965531.92</v>
      </c>
      <c r="N123" s="15">
        <v>1995939.32</v>
      </c>
      <c r="O123" s="15">
        <v>1995939.32</v>
      </c>
      <c r="P123" s="15">
        <v>1995939.32</v>
      </c>
      <c r="Q123" s="15">
        <v>38004060.68</v>
      </c>
      <c r="R123" s="15">
        <v>1995939.32</v>
      </c>
      <c r="S123" s="15">
        <v>0</v>
      </c>
    </row>
    <row r="124" spans="1:19" x14ac:dyDescent="0.3">
      <c r="A124" s="1" t="s">
        <v>105</v>
      </c>
      <c r="B124" s="1" t="s">
        <v>889</v>
      </c>
      <c r="C124" s="1" t="s">
        <v>890</v>
      </c>
      <c r="D124" s="1" t="s">
        <v>891</v>
      </c>
      <c r="E124" s="1" t="s">
        <v>892</v>
      </c>
      <c r="F124" s="1" t="s">
        <v>893</v>
      </c>
      <c r="G124" s="1" t="s">
        <v>894</v>
      </c>
      <c r="H124" s="1" t="s">
        <v>106</v>
      </c>
      <c r="I124" s="15">
        <v>4100000</v>
      </c>
      <c r="J124" s="15">
        <v>0</v>
      </c>
      <c r="K124" s="15">
        <v>4100000</v>
      </c>
      <c r="L124" s="15">
        <v>0</v>
      </c>
      <c r="M124" s="15">
        <v>169552.15</v>
      </c>
      <c r="N124" s="15">
        <v>0</v>
      </c>
      <c r="O124" s="15">
        <v>0</v>
      </c>
      <c r="P124" s="15">
        <v>0</v>
      </c>
      <c r="Q124" s="15">
        <v>4100000</v>
      </c>
      <c r="R124" s="15">
        <v>0</v>
      </c>
      <c r="S124" s="15">
        <v>0</v>
      </c>
    </row>
    <row r="125" spans="1:19" x14ac:dyDescent="0.3">
      <c r="A125" s="1" t="s">
        <v>201</v>
      </c>
      <c r="B125" s="1" t="s">
        <v>889</v>
      </c>
      <c r="C125" s="1" t="s">
        <v>890</v>
      </c>
      <c r="D125" s="1" t="s">
        <v>891</v>
      </c>
      <c r="E125" s="1" t="s">
        <v>892</v>
      </c>
      <c r="F125" s="1" t="s">
        <v>893</v>
      </c>
      <c r="G125" s="1" t="s">
        <v>894</v>
      </c>
      <c r="H125" s="1" t="s">
        <v>59</v>
      </c>
      <c r="I125" s="15">
        <v>300000</v>
      </c>
      <c r="J125" s="15">
        <v>0</v>
      </c>
      <c r="K125" s="15">
        <v>300000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300000</v>
      </c>
      <c r="R125" s="15">
        <v>0</v>
      </c>
      <c r="S125" s="15">
        <v>0</v>
      </c>
    </row>
    <row r="126" spans="1:19" x14ac:dyDescent="0.3">
      <c r="A126" s="1" t="s">
        <v>202</v>
      </c>
      <c r="B126" s="1" t="s">
        <v>889</v>
      </c>
      <c r="C126" s="1" t="s">
        <v>890</v>
      </c>
      <c r="D126" s="1" t="s">
        <v>891</v>
      </c>
      <c r="E126" s="1" t="s">
        <v>892</v>
      </c>
      <c r="F126" s="1" t="s">
        <v>893</v>
      </c>
      <c r="G126" s="1" t="s">
        <v>894</v>
      </c>
      <c r="H126" s="1" t="s">
        <v>203</v>
      </c>
      <c r="I126" s="15">
        <v>8732945.1600000001</v>
      </c>
      <c r="J126" s="15">
        <v>0</v>
      </c>
      <c r="K126" s="15">
        <v>8732945.1600000001</v>
      </c>
      <c r="L126" s="15">
        <v>8732945.1600000001</v>
      </c>
      <c r="M126" s="15">
        <v>17465890.32</v>
      </c>
      <c r="N126" s="15">
        <v>0</v>
      </c>
      <c r="O126" s="15">
        <v>0</v>
      </c>
      <c r="P126" s="15">
        <v>0</v>
      </c>
      <c r="Q126" s="15">
        <v>8732945.1600000001</v>
      </c>
      <c r="R126" s="15">
        <v>0</v>
      </c>
      <c r="S126" s="15">
        <v>0</v>
      </c>
    </row>
    <row r="127" spans="1:19" x14ac:dyDescent="0.3">
      <c r="A127" s="1" t="s">
        <v>204</v>
      </c>
      <c r="B127" s="1" t="s">
        <v>889</v>
      </c>
      <c r="C127" s="1" t="s">
        <v>890</v>
      </c>
      <c r="D127" s="1" t="s">
        <v>891</v>
      </c>
      <c r="E127" s="1" t="s">
        <v>892</v>
      </c>
      <c r="F127" s="1" t="s">
        <v>893</v>
      </c>
      <c r="G127" s="1" t="s">
        <v>894</v>
      </c>
      <c r="H127" s="1" t="s">
        <v>205</v>
      </c>
      <c r="I127" s="15">
        <v>350000</v>
      </c>
      <c r="J127" s="15">
        <v>0</v>
      </c>
      <c r="K127" s="15">
        <v>350000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350000</v>
      </c>
      <c r="R127" s="15">
        <v>0</v>
      </c>
      <c r="S127" s="15">
        <v>0</v>
      </c>
    </row>
    <row r="128" spans="1:19" x14ac:dyDescent="0.3">
      <c r="A128" s="1" t="s">
        <v>107</v>
      </c>
      <c r="B128" s="1" t="s">
        <v>889</v>
      </c>
      <c r="C128" s="1" t="s">
        <v>890</v>
      </c>
      <c r="D128" s="1" t="s">
        <v>891</v>
      </c>
      <c r="E128" s="1" t="s">
        <v>892</v>
      </c>
      <c r="F128" s="1" t="s">
        <v>893</v>
      </c>
      <c r="G128" s="1" t="s">
        <v>894</v>
      </c>
      <c r="H128" s="1" t="s">
        <v>108</v>
      </c>
      <c r="I128" s="15">
        <v>21000000</v>
      </c>
      <c r="J128" s="15">
        <v>0</v>
      </c>
      <c r="K128" s="15">
        <v>21000000</v>
      </c>
      <c r="L128" s="15">
        <v>0</v>
      </c>
      <c r="M128" s="15">
        <v>0</v>
      </c>
      <c r="N128" s="15">
        <v>1709664.04</v>
      </c>
      <c r="O128" s="15">
        <v>3418049.81</v>
      </c>
      <c r="P128" s="15">
        <v>3418049.81</v>
      </c>
      <c r="Q128" s="15">
        <v>19290335.960000001</v>
      </c>
      <c r="R128" s="15">
        <v>3418049.81</v>
      </c>
      <c r="S128" s="15">
        <v>0</v>
      </c>
    </row>
    <row r="129" spans="1:19" x14ac:dyDescent="0.3">
      <c r="A129" s="1" t="s">
        <v>206</v>
      </c>
      <c r="B129" s="1" t="s">
        <v>889</v>
      </c>
      <c r="C129" s="1" t="s">
        <v>890</v>
      </c>
      <c r="D129" s="1" t="s">
        <v>891</v>
      </c>
      <c r="E129" s="1" t="s">
        <v>892</v>
      </c>
      <c r="F129" s="1" t="s">
        <v>893</v>
      </c>
      <c r="G129" s="1" t="s">
        <v>894</v>
      </c>
      <c r="H129" s="1" t="s">
        <v>207</v>
      </c>
      <c r="I129" s="15">
        <v>8250000</v>
      </c>
      <c r="J129" s="15">
        <v>-6835000</v>
      </c>
      <c r="K129" s="15">
        <v>1415000</v>
      </c>
      <c r="L129" s="15">
        <v>0</v>
      </c>
      <c r="M129" s="15">
        <v>131654.81</v>
      </c>
      <c r="N129" s="15">
        <v>0</v>
      </c>
      <c r="O129" s="15">
        <v>0</v>
      </c>
      <c r="P129" s="15">
        <v>0</v>
      </c>
      <c r="Q129" s="15">
        <v>1415000</v>
      </c>
      <c r="R129" s="15">
        <v>0</v>
      </c>
      <c r="S129" s="15">
        <v>0</v>
      </c>
    </row>
    <row r="130" spans="1:19" x14ac:dyDescent="0.3">
      <c r="A130" s="1" t="s">
        <v>447</v>
      </c>
      <c r="B130" s="1" t="s">
        <v>889</v>
      </c>
      <c r="C130" s="1" t="s">
        <v>890</v>
      </c>
      <c r="D130" s="1" t="s">
        <v>891</v>
      </c>
      <c r="E130" s="1" t="s">
        <v>892</v>
      </c>
      <c r="F130" s="1" t="s">
        <v>893</v>
      </c>
      <c r="G130" s="1" t="s">
        <v>894</v>
      </c>
      <c r="H130" s="1" t="s">
        <v>207</v>
      </c>
      <c r="I130" s="15">
        <v>5000000</v>
      </c>
      <c r="J130" s="15">
        <v>8797564.8000000007</v>
      </c>
      <c r="K130" s="15">
        <v>13797564.800000001</v>
      </c>
      <c r="L130" s="15">
        <v>9983127.0399999991</v>
      </c>
      <c r="M130" s="15">
        <v>0</v>
      </c>
      <c r="N130" s="15">
        <v>0</v>
      </c>
      <c r="O130" s="15">
        <v>0</v>
      </c>
      <c r="P130" s="15">
        <v>0</v>
      </c>
      <c r="Q130" s="15">
        <v>13797564.800000001</v>
      </c>
      <c r="R130" s="15">
        <v>0</v>
      </c>
      <c r="S130" s="15">
        <v>0</v>
      </c>
    </row>
    <row r="131" spans="1:19" x14ac:dyDescent="0.3">
      <c r="A131" s="1" t="s">
        <v>448</v>
      </c>
      <c r="B131" s="1" t="s">
        <v>889</v>
      </c>
      <c r="C131" s="1" t="s">
        <v>890</v>
      </c>
      <c r="D131" s="1" t="s">
        <v>891</v>
      </c>
      <c r="E131" s="1" t="s">
        <v>892</v>
      </c>
      <c r="F131" s="1" t="s">
        <v>893</v>
      </c>
      <c r="G131" s="1" t="s">
        <v>894</v>
      </c>
      <c r="H131" s="1" t="s">
        <v>449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</row>
    <row r="132" spans="1:19" x14ac:dyDescent="0.3">
      <c r="A132" s="1" t="s">
        <v>515</v>
      </c>
      <c r="B132" s="1" t="s">
        <v>889</v>
      </c>
      <c r="C132" s="1" t="s">
        <v>890</v>
      </c>
      <c r="D132" s="1" t="s">
        <v>891</v>
      </c>
      <c r="E132" s="1" t="s">
        <v>892</v>
      </c>
      <c r="F132" s="1" t="s">
        <v>893</v>
      </c>
      <c r="G132" s="1" t="s">
        <v>894</v>
      </c>
      <c r="H132" s="1" t="s">
        <v>207</v>
      </c>
      <c r="I132" s="15">
        <v>29232000</v>
      </c>
      <c r="J132" s="15">
        <v>0</v>
      </c>
      <c r="K132" s="15">
        <v>29232000</v>
      </c>
      <c r="L132" s="15">
        <v>2436000</v>
      </c>
      <c r="M132" s="15">
        <v>4872000</v>
      </c>
      <c r="N132" s="15">
        <v>0</v>
      </c>
      <c r="O132" s="15">
        <v>0</v>
      </c>
      <c r="P132" s="15">
        <v>0</v>
      </c>
      <c r="Q132" s="15">
        <v>29232000</v>
      </c>
      <c r="R132" s="15">
        <v>0</v>
      </c>
      <c r="S132" s="15">
        <v>0</v>
      </c>
    </row>
    <row r="133" spans="1:19" x14ac:dyDescent="0.3">
      <c r="A133" s="1" t="s">
        <v>208</v>
      </c>
      <c r="B133" s="1" t="s">
        <v>889</v>
      </c>
      <c r="C133" s="1" t="s">
        <v>890</v>
      </c>
      <c r="D133" s="1" t="s">
        <v>891</v>
      </c>
      <c r="E133" s="1" t="s">
        <v>892</v>
      </c>
      <c r="F133" s="1" t="s">
        <v>893</v>
      </c>
      <c r="G133" s="1" t="s">
        <v>894</v>
      </c>
      <c r="H133" s="1" t="s">
        <v>209</v>
      </c>
      <c r="I133" s="15">
        <v>40000</v>
      </c>
      <c r="J133" s="15">
        <v>0</v>
      </c>
      <c r="K133" s="15">
        <v>40000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40000</v>
      </c>
      <c r="R133" s="15">
        <v>0</v>
      </c>
      <c r="S133" s="15">
        <v>0</v>
      </c>
    </row>
    <row r="134" spans="1:19" x14ac:dyDescent="0.3">
      <c r="A134" s="1" t="s">
        <v>210</v>
      </c>
      <c r="B134" s="1" t="s">
        <v>889</v>
      </c>
      <c r="C134" s="1" t="s">
        <v>890</v>
      </c>
      <c r="D134" s="1" t="s">
        <v>891</v>
      </c>
      <c r="E134" s="1" t="s">
        <v>892</v>
      </c>
      <c r="F134" s="1" t="s">
        <v>893</v>
      </c>
      <c r="G134" s="1" t="s">
        <v>894</v>
      </c>
      <c r="H134" s="1" t="s">
        <v>211</v>
      </c>
      <c r="I134" s="15">
        <v>20000000</v>
      </c>
      <c r="J134" s="15">
        <v>2000000</v>
      </c>
      <c r="K134" s="15">
        <v>22000000</v>
      </c>
      <c r="L134" s="15">
        <v>-308610.46000000002</v>
      </c>
      <c r="M134" s="15">
        <v>0</v>
      </c>
      <c r="N134" s="15">
        <v>0</v>
      </c>
      <c r="O134" s="15">
        <v>0</v>
      </c>
      <c r="P134" s="15">
        <v>0</v>
      </c>
      <c r="Q134" s="15">
        <v>22000000</v>
      </c>
      <c r="R134" s="15">
        <v>0</v>
      </c>
      <c r="S134" s="15">
        <v>0</v>
      </c>
    </row>
    <row r="135" spans="1:19" x14ac:dyDescent="0.3">
      <c r="A135" s="1" t="s">
        <v>109</v>
      </c>
      <c r="B135" s="1" t="s">
        <v>889</v>
      </c>
      <c r="C135" s="1" t="s">
        <v>890</v>
      </c>
      <c r="D135" s="1" t="s">
        <v>891</v>
      </c>
      <c r="E135" s="1" t="s">
        <v>892</v>
      </c>
      <c r="F135" s="1" t="s">
        <v>893</v>
      </c>
      <c r="G135" s="1" t="s">
        <v>894</v>
      </c>
      <c r="H135" s="1" t="s">
        <v>110</v>
      </c>
      <c r="I135" s="15">
        <v>0</v>
      </c>
      <c r="J135" s="15">
        <v>10000000</v>
      </c>
      <c r="K135" s="15">
        <v>10000000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10000000</v>
      </c>
      <c r="R135" s="15">
        <v>0</v>
      </c>
      <c r="S135" s="15">
        <v>0</v>
      </c>
    </row>
    <row r="136" spans="1:19" x14ac:dyDescent="0.3">
      <c r="A136" s="1" t="s">
        <v>212</v>
      </c>
      <c r="B136" s="1" t="s">
        <v>889</v>
      </c>
      <c r="C136" s="1" t="s">
        <v>890</v>
      </c>
      <c r="D136" s="1" t="s">
        <v>891</v>
      </c>
      <c r="E136" s="1" t="s">
        <v>892</v>
      </c>
      <c r="F136" s="1" t="s">
        <v>893</v>
      </c>
      <c r="G136" s="1" t="s">
        <v>894</v>
      </c>
      <c r="H136" s="1" t="s">
        <v>213</v>
      </c>
      <c r="I136" s="15">
        <v>20000000</v>
      </c>
      <c r="J136" s="15">
        <v>2000000</v>
      </c>
      <c r="K136" s="15">
        <v>22000000</v>
      </c>
      <c r="L136" s="15">
        <v>337208.86</v>
      </c>
      <c r="M136" s="15">
        <v>0</v>
      </c>
      <c r="N136" s="15">
        <v>0</v>
      </c>
      <c r="O136" s="15">
        <v>0</v>
      </c>
      <c r="P136" s="15">
        <v>0</v>
      </c>
      <c r="Q136" s="15">
        <v>22000000</v>
      </c>
      <c r="R136" s="15">
        <v>0</v>
      </c>
      <c r="S136" s="15">
        <v>0</v>
      </c>
    </row>
    <row r="137" spans="1:19" x14ac:dyDescent="0.3">
      <c r="A137" s="1" t="s">
        <v>450</v>
      </c>
      <c r="B137" s="1" t="s">
        <v>889</v>
      </c>
      <c r="C137" s="1" t="s">
        <v>890</v>
      </c>
      <c r="D137" s="1" t="s">
        <v>891</v>
      </c>
      <c r="E137" s="1" t="s">
        <v>892</v>
      </c>
      <c r="F137" s="1" t="s">
        <v>893</v>
      </c>
      <c r="G137" s="1" t="s">
        <v>894</v>
      </c>
      <c r="H137" s="1" t="s">
        <v>213</v>
      </c>
      <c r="I137" s="15">
        <v>2000000</v>
      </c>
      <c r="J137" s="15">
        <v>-2000000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</row>
    <row r="138" spans="1:19" x14ac:dyDescent="0.3">
      <c r="A138" s="1" t="s">
        <v>485</v>
      </c>
      <c r="B138" s="1" t="s">
        <v>889</v>
      </c>
      <c r="C138" s="1" t="s">
        <v>890</v>
      </c>
      <c r="D138" s="1" t="s">
        <v>891</v>
      </c>
      <c r="E138" s="1" t="s">
        <v>892</v>
      </c>
      <c r="F138" s="1" t="s">
        <v>893</v>
      </c>
      <c r="G138" s="1" t="s">
        <v>894</v>
      </c>
      <c r="H138" s="1" t="s">
        <v>213</v>
      </c>
      <c r="I138" s="15">
        <v>400000</v>
      </c>
      <c r="J138" s="15">
        <v>0</v>
      </c>
      <c r="K138" s="15">
        <v>400000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400000</v>
      </c>
      <c r="R138" s="15">
        <v>0</v>
      </c>
      <c r="S138" s="15">
        <v>0</v>
      </c>
    </row>
    <row r="139" spans="1:19" x14ac:dyDescent="0.3">
      <c r="A139" s="1" t="s">
        <v>214</v>
      </c>
      <c r="B139" s="1" t="s">
        <v>889</v>
      </c>
      <c r="C139" s="1" t="s">
        <v>890</v>
      </c>
      <c r="D139" s="1" t="s">
        <v>891</v>
      </c>
      <c r="E139" s="1" t="s">
        <v>892</v>
      </c>
      <c r="F139" s="1" t="s">
        <v>893</v>
      </c>
      <c r="G139" s="1" t="s">
        <v>894</v>
      </c>
      <c r="H139" s="1" t="s">
        <v>215</v>
      </c>
      <c r="I139" s="15">
        <v>0</v>
      </c>
      <c r="J139" s="15">
        <v>6835000</v>
      </c>
      <c r="K139" s="15">
        <v>6835000</v>
      </c>
      <c r="L139" s="15">
        <v>0</v>
      </c>
      <c r="M139" s="15">
        <v>0</v>
      </c>
      <c r="N139" s="15">
        <v>0</v>
      </c>
      <c r="O139" s="15">
        <v>0</v>
      </c>
      <c r="P139" s="15">
        <v>0</v>
      </c>
      <c r="Q139" s="15">
        <v>6835000</v>
      </c>
      <c r="R139" s="15">
        <v>0</v>
      </c>
      <c r="S139" s="15">
        <v>0</v>
      </c>
    </row>
    <row r="140" spans="1:19" x14ac:dyDescent="0.3">
      <c r="A140" s="1" t="s">
        <v>320</v>
      </c>
      <c r="B140" s="1" t="s">
        <v>889</v>
      </c>
      <c r="C140" s="1" t="s">
        <v>890</v>
      </c>
      <c r="D140" s="1" t="s">
        <v>891</v>
      </c>
      <c r="E140" s="1" t="s">
        <v>892</v>
      </c>
      <c r="F140" s="1" t="s">
        <v>893</v>
      </c>
      <c r="G140" s="1" t="s">
        <v>894</v>
      </c>
      <c r="H140" s="1" t="s">
        <v>321</v>
      </c>
      <c r="I140" s="15">
        <v>3000</v>
      </c>
      <c r="J140" s="15">
        <v>0</v>
      </c>
      <c r="K140" s="15">
        <v>3000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3000</v>
      </c>
      <c r="R140" s="15">
        <v>0</v>
      </c>
      <c r="S140" s="15">
        <v>0</v>
      </c>
    </row>
    <row r="141" spans="1:19" x14ac:dyDescent="0.3">
      <c r="A141" s="1" t="s">
        <v>451</v>
      </c>
      <c r="B141" s="1" t="s">
        <v>889</v>
      </c>
      <c r="C141" s="1" t="s">
        <v>890</v>
      </c>
      <c r="D141" s="1" t="s">
        <v>891</v>
      </c>
      <c r="E141" s="1" t="s">
        <v>892</v>
      </c>
      <c r="F141" s="1" t="s">
        <v>893</v>
      </c>
      <c r="G141" s="1" t="s">
        <v>894</v>
      </c>
      <c r="H141" s="1" t="s">
        <v>452</v>
      </c>
      <c r="I141" s="15">
        <v>0</v>
      </c>
      <c r="J141" s="15">
        <v>21202435.199999999</v>
      </c>
      <c r="K141" s="15">
        <v>21202435.199999999</v>
      </c>
      <c r="L141" s="15">
        <v>0</v>
      </c>
      <c r="M141" s="15">
        <v>3202435.2</v>
      </c>
      <c r="N141" s="15">
        <v>0</v>
      </c>
      <c r="O141" s="15">
        <v>0</v>
      </c>
      <c r="P141" s="15">
        <v>0</v>
      </c>
      <c r="Q141" s="15">
        <v>21202435.199999999</v>
      </c>
      <c r="R141" s="15">
        <v>0</v>
      </c>
      <c r="S141" s="15">
        <v>0</v>
      </c>
    </row>
    <row r="142" spans="1:19" x14ac:dyDescent="0.3">
      <c r="A142" s="1" t="s">
        <v>346</v>
      </c>
      <c r="B142" s="1" t="s">
        <v>889</v>
      </c>
      <c r="C142" s="1" t="s">
        <v>890</v>
      </c>
      <c r="D142" s="1" t="s">
        <v>891</v>
      </c>
      <c r="E142" s="1" t="s">
        <v>892</v>
      </c>
      <c r="F142" s="1" t="s">
        <v>893</v>
      </c>
      <c r="G142" s="1" t="s">
        <v>894</v>
      </c>
      <c r="H142" s="1" t="s">
        <v>347</v>
      </c>
      <c r="I142" s="15">
        <v>32506735.879999999</v>
      </c>
      <c r="J142" s="15">
        <v>-2320560.7599999998</v>
      </c>
      <c r="K142" s="15">
        <v>30186175.120000001</v>
      </c>
      <c r="L142" s="15">
        <v>200000.02</v>
      </c>
      <c r="M142" s="15">
        <v>30476363.629999999</v>
      </c>
      <c r="N142" s="15">
        <v>0</v>
      </c>
      <c r="O142" s="15">
        <v>0</v>
      </c>
      <c r="P142" s="15">
        <v>0</v>
      </c>
      <c r="Q142" s="15">
        <v>30186175.120000001</v>
      </c>
      <c r="R142" s="15">
        <v>0</v>
      </c>
      <c r="S142" s="15">
        <v>0</v>
      </c>
    </row>
    <row r="143" spans="1:19" x14ac:dyDescent="0.3">
      <c r="A143" s="1" t="s">
        <v>348</v>
      </c>
      <c r="B143" s="1" t="s">
        <v>889</v>
      </c>
      <c r="C143" s="1" t="s">
        <v>890</v>
      </c>
      <c r="D143" s="1" t="s">
        <v>891</v>
      </c>
      <c r="E143" s="1" t="s">
        <v>892</v>
      </c>
      <c r="F143" s="1" t="s">
        <v>893</v>
      </c>
      <c r="G143" s="1" t="s">
        <v>894</v>
      </c>
      <c r="H143" s="1" t="s">
        <v>349</v>
      </c>
      <c r="I143" s="15">
        <v>6600000</v>
      </c>
      <c r="J143" s="15">
        <v>860000</v>
      </c>
      <c r="K143" s="15">
        <v>7460000</v>
      </c>
      <c r="L143" s="15">
        <v>0</v>
      </c>
      <c r="M143" s="15">
        <v>7200000</v>
      </c>
      <c r="N143" s="15">
        <v>0</v>
      </c>
      <c r="O143" s="15">
        <v>0</v>
      </c>
      <c r="P143" s="15">
        <v>0</v>
      </c>
      <c r="Q143" s="15">
        <v>7460000</v>
      </c>
      <c r="R143" s="15">
        <v>0</v>
      </c>
      <c r="S143" s="15">
        <v>0</v>
      </c>
    </row>
    <row r="144" spans="1:19" x14ac:dyDescent="0.3">
      <c r="A144" s="1" t="s">
        <v>350</v>
      </c>
      <c r="B144" s="1" t="s">
        <v>889</v>
      </c>
      <c r="C144" s="1" t="s">
        <v>890</v>
      </c>
      <c r="D144" s="1" t="s">
        <v>891</v>
      </c>
      <c r="E144" s="1" t="s">
        <v>892</v>
      </c>
      <c r="F144" s="1" t="s">
        <v>893</v>
      </c>
      <c r="G144" s="1" t="s">
        <v>894</v>
      </c>
      <c r="H144" s="1" t="s">
        <v>351</v>
      </c>
      <c r="I144" s="15">
        <v>4200000</v>
      </c>
      <c r="J144" s="15">
        <v>564196.36</v>
      </c>
      <c r="K144" s="15">
        <v>4764196.3600000003</v>
      </c>
      <c r="L144" s="15">
        <v>0</v>
      </c>
      <c r="M144" s="15">
        <v>3765680.01</v>
      </c>
      <c r="N144" s="15">
        <v>0</v>
      </c>
      <c r="O144" s="15">
        <v>0</v>
      </c>
      <c r="P144" s="15">
        <v>0</v>
      </c>
      <c r="Q144" s="15">
        <v>4764196.3600000003</v>
      </c>
      <c r="R144" s="15">
        <v>0</v>
      </c>
      <c r="S144" s="15">
        <v>0</v>
      </c>
    </row>
    <row r="145" spans="1:19" x14ac:dyDescent="0.3">
      <c r="A145" s="1" t="s">
        <v>352</v>
      </c>
      <c r="B145" s="1" t="s">
        <v>889</v>
      </c>
      <c r="C145" s="1" t="s">
        <v>890</v>
      </c>
      <c r="D145" s="1" t="s">
        <v>891</v>
      </c>
      <c r="E145" s="1" t="s">
        <v>892</v>
      </c>
      <c r="F145" s="1" t="s">
        <v>893</v>
      </c>
      <c r="G145" s="1" t="s">
        <v>894</v>
      </c>
      <c r="H145" s="1" t="s">
        <v>353</v>
      </c>
      <c r="I145" s="15">
        <v>6223395</v>
      </c>
      <c r="J145" s="15">
        <v>61164.4</v>
      </c>
      <c r="K145" s="15">
        <v>6284559.4000000004</v>
      </c>
      <c r="L145" s="15">
        <v>0</v>
      </c>
      <c r="M145" s="15">
        <v>4582660</v>
      </c>
      <c r="N145" s="15">
        <v>0</v>
      </c>
      <c r="O145" s="15">
        <v>0</v>
      </c>
      <c r="P145" s="15">
        <v>0</v>
      </c>
      <c r="Q145" s="15">
        <v>6284559.4000000004</v>
      </c>
      <c r="R145" s="15">
        <v>0</v>
      </c>
      <c r="S145" s="15">
        <v>0</v>
      </c>
    </row>
    <row r="146" spans="1:19" x14ac:dyDescent="0.3">
      <c r="A146" s="1" t="s">
        <v>111</v>
      </c>
      <c r="B146" s="1" t="s">
        <v>889</v>
      </c>
      <c r="C146" s="1" t="s">
        <v>890</v>
      </c>
      <c r="D146" s="1" t="s">
        <v>891</v>
      </c>
      <c r="E146" s="1" t="s">
        <v>892</v>
      </c>
      <c r="F146" s="1" t="s">
        <v>893</v>
      </c>
      <c r="G146" s="1" t="s">
        <v>894</v>
      </c>
      <c r="H146" s="1" t="s">
        <v>112</v>
      </c>
      <c r="I146" s="15">
        <v>0</v>
      </c>
      <c r="J146" s="15">
        <v>45000</v>
      </c>
      <c r="K146" s="15">
        <v>45000</v>
      </c>
      <c r="L146" s="15">
        <v>0</v>
      </c>
      <c r="M146" s="15">
        <v>0</v>
      </c>
      <c r="N146" s="15">
        <v>6796</v>
      </c>
      <c r="O146" s="15">
        <v>6796</v>
      </c>
      <c r="P146" s="15">
        <v>6796</v>
      </c>
      <c r="Q146" s="15">
        <v>38204</v>
      </c>
      <c r="R146" s="15">
        <v>6796</v>
      </c>
      <c r="S146" s="15">
        <v>0</v>
      </c>
    </row>
    <row r="147" spans="1:19" x14ac:dyDescent="0.3">
      <c r="A147" s="1" t="s">
        <v>338</v>
      </c>
      <c r="B147" s="1" t="s">
        <v>889</v>
      </c>
      <c r="C147" s="1" t="s">
        <v>890</v>
      </c>
      <c r="D147" s="1" t="s">
        <v>891</v>
      </c>
      <c r="E147" s="1" t="s">
        <v>892</v>
      </c>
      <c r="F147" s="1" t="s">
        <v>893</v>
      </c>
      <c r="G147" s="1" t="s">
        <v>894</v>
      </c>
      <c r="H147" s="1" t="s">
        <v>112</v>
      </c>
      <c r="I147" s="15">
        <v>30000</v>
      </c>
      <c r="J147" s="15">
        <v>0</v>
      </c>
      <c r="K147" s="15">
        <v>30000</v>
      </c>
      <c r="L147" s="15">
        <v>0</v>
      </c>
      <c r="M147" s="15">
        <v>0</v>
      </c>
      <c r="N147" s="15">
        <v>0</v>
      </c>
      <c r="O147" s="15">
        <v>0</v>
      </c>
      <c r="P147" s="15">
        <v>0</v>
      </c>
      <c r="Q147" s="15">
        <v>30000</v>
      </c>
      <c r="R147" s="15">
        <v>0</v>
      </c>
      <c r="S147" s="15">
        <v>0</v>
      </c>
    </row>
    <row r="148" spans="1:19" x14ac:dyDescent="0.3">
      <c r="A148" s="1" t="s">
        <v>113</v>
      </c>
      <c r="B148" s="1" t="s">
        <v>889</v>
      </c>
      <c r="C148" s="1" t="s">
        <v>890</v>
      </c>
      <c r="D148" s="1" t="s">
        <v>891</v>
      </c>
      <c r="E148" s="1" t="s">
        <v>892</v>
      </c>
      <c r="F148" s="1" t="s">
        <v>893</v>
      </c>
      <c r="G148" s="1" t="s">
        <v>894</v>
      </c>
      <c r="H148" s="1" t="s">
        <v>114</v>
      </c>
      <c r="I148" s="15">
        <v>0</v>
      </c>
      <c r="J148" s="15">
        <v>2000</v>
      </c>
      <c r="K148" s="15">
        <v>2000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15">
        <v>2000</v>
      </c>
      <c r="R148" s="15">
        <v>0</v>
      </c>
      <c r="S148" s="15">
        <v>0</v>
      </c>
    </row>
    <row r="149" spans="1:19" x14ac:dyDescent="0.3">
      <c r="A149" s="1" t="s">
        <v>115</v>
      </c>
      <c r="B149" s="1" t="s">
        <v>889</v>
      </c>
      <c r="C149" s="1" t="s">
        <v>890</v>
      </c>
      <c r="D149" s="1" t="s">
        <v>891</v>
      </c>
      <c r="E149" s="1" t="s">
        <v>892</v>
      </c>
      <c r="F149" s="1" t="s">
        <v>893</v>
      </c>
      <c r="G149" s="1" t="s">
        <v>894</v>
      </c>
      <c r="H149" s="1" t="s">
        <v>116</v>
      </c>
      <c r="I149" s="15">
        <v>0</v>
      </c>
      <c r="J149" s="15">
        <v>2000</v>
      </c>
      <c r="K149" s="15">
        <v>2000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2000</v>
      </c>
      <c r="R149" s="15">
        <v>0</v>
      </c>
      <c r="S149" s="15">
        <v>0</v>
      </c>
    </row>
    <row r="150" spans="1:19" x14ac:dyDescent="0.3">
      <c r="A150" s="1" t="s">
        <v>339</v>
      </c>
      <c r="B150" s="1" t="s">
        <v>889</v>
      </c>
      <c r="C150" s="1" t="s">
        <v>890</v>
      </c>
      <c r="D150" s="1" t="s">
        <v>891</v>
      </c>
      <c r="E150" s="1" t="s">
        <v>892</v>
      </c>
      <c r="F150" s="1" t="s">
        <v>893</v>
      </c>
      <c r="G150" s="1" t="s">
        <v>894</v>
      </c>
      <c r="H150" s="1" t="s">
        <v>116</v>
      </c>
      <c r="I150" s="15">
        <v>50000</v>
      </c>
      <c r="J150" s="15">
        <v>0</v>
      </c>
      <c r="K150" s="15">
        <v>50000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50000</v>
      </c>
      <c r="R150" s="15">
        <v>0</v>
      </c>
      <c r="S150" s="15">
        <v>0</v>
      </c>
    </row>
    <row r="151" spans="1:19" x14ac:dyDescent="0.3">
      <c r="A151" s="1" t="s">
        <v>501</v>
      </c>
      <c r="B151" s="1" t="s">
        <v>889</v>
      </c>
      <c r="C151" s="1" t="s">
        <v>890</v>
      </c>
      <c r="D151" s="1" t="s">
        <v>891</v>
      </c>
      <c r="E151" s="1" t="s">
        <v>892</v>
      </c>
      <c r="F151" s="1" t="s">
        <v>893</v>
      </c>
      <c r="G151" s="1" t="s">
        <v>894</v>
      </c>
      <c r="H151" s="1" t="s">
        <v>502</v>
      </c>
      <c r="I151" s="15">
        <v>0</v>
      </c>
      <c r="J151" s="15">
        <v>400000</v>
      </c>
      <c r="K151" s="15">
        <v>400000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400000</v>
      </c>
      <c r="R151" s="15">
        <v>0</v>
      </c>
      <c r="S151" s="15">
        <v>0</v>
      </c>
    </row>
    <row r="152" spans="1:19" x14ac:dyDescent="0.3">
      <c r="A152" s="1" t="s">
        <v>216</v>
      </c>
      <c r="B152" s="1" t="s">
        <v>889</v>
      </c>
      <c r="C152" s="1" t="s">
        <v>890</v>
      </c>
      <c r="D152" s="1" t="s">
        <v>891</v>
      </c>
      <c r="E152" s="1" t="s">
        <v>892</v>
      </c>
      <c r="F152" s="1" t="s">
        <v>893</v>
      </c>
      <c r="G152" s="1" t="s">
        <v>894</v>
      </c>
      <c r="H152" s="1" t="s">
        <v>217</v>
      </c>
      <c r="I152" s="15">
        <v>1000000</v>
      </c>
      <c r="J152" s="15">
        <v>0</v>
      </c>
      <c r="K152" s="15">
        <v>1000000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1000000</v>
      </c>
      <c r="R152" s="15">
        <v>0</v>
      </c>
      <c r="S152" s="15">
        <v>0</v>
      </c>
    </row>
    <row r="153" spans="1:19" x14ac:dyDescent="0.3">
      <c r="A153" s="1" t="s">
        <v>322</v>
      </c>
      <c r="B153" s="1" t="s">
        <v>889</v>
      </c>
      <c r="C153" s="1" t="s">
        <v>890</v>
      </c>
      <c r="D153" s="1" t="s">
        <v>891</v>
      </c>
      <c r="E153" s="1" t="s">
        <v>892</v>
      </c>
      <c r="F153" s="1" t="s">
        <v>893</v>
      </c>
      <c r="G153" s="1" t="s">
        <v>894</v>
      </c>
      <c r="H153" s="1" t="s">
        <v>323</v>
      </c>
      <c r="I153" s="15">
        <v>2700000</v>
      </c>
      <c r="J153" s="15">
        <v>0</v>
      </c>
      <c r="K153" s="15">
        <v>2700000</v>
      </c>
      <c r="L153" s="15">
        <v>686807</v>
      </c>
      <c r="M153" s="15">
        <v>0</v>
      </c>
      <c r="N153" s="15">
        <v>0</v>
      </c>
      <c r="O153" s="15">
        <v>0</v>
      </c>
      <c r="P153" s="15">
        <v>0</v>
      </c>
      <c r="Q153" s="15">
        <v>2700000</v>
      </c>
      <c r="R153" s="15">
        <v>0</v>
      </c>
      <c r="S153" s="15">
        <v>0</v>
      </c>
    </row>
    <row r="154" spans="1:19" x14ac:dyDescent="0.3">
      <c r="A154" s="1" t="s">
        <v>324</v>
      </c>
      <c r="B154" s="1" t="s">
        <v>889</v>
      </c>
      <c r="C154" s="1" t="s">
        <v>890</v>
      </c>
      <c r="D154" s="1" t="s">
        <v>891</v>
      </c>
      <c r="E154" s="1" t="s">
        <v>892</v>
      </c>
      <c r="F154" s="1" t="s">
        <v>893</v>
      </c>
      <c r="G154" s="1" t="s">
        <v>894</v>
      </c>
      <c r="H154" s="1" t="s">
        <v>325</v>
      </c>
      <c r="I154" s="15">
        <v>1500000</v>
      </c>
      <c r="J154" s="15">
        <v>5800000</v>
      </c>
      <c r="K154" s="15">
        <v>7300000</v>
      </c>
      <c r="L154" s="15">
        <v>1300000</v>
      </c>
      <c r="M154" s="15">
        <v>5800000</v>
      </c>
      <c r="N154" s="15">
        <v>0</v>
      </c>
      <c r="O154" s="15">
        <v>0</v>
      </c>
      <c r="P154" s="15">
        <v>0</v>
      </c>
      <c r="Q154" s="15">
        <v>7300000</v>
      </c>
      <c r="R154" s="15">
        <v>0</v>
      </c>
      <c r="S154" s="15">
        <v>0</v>
      </c>
    </row>
    <row r="155" spans="1:19" x14ac:dyDescent="0.3">
      <c r="A155" s="1" t="s">
        <v>326</v>
      </c>
      <c r="B155" s="1" t="s">
        <v>889</v>
      </c>
      <c r="C155" s="1" t="s">
        <v>890</v>
      </c>
      <c r="D155" s="1" t="s">
        <v>891</v>
      </c>
      <c r="E155" s="1" t="s">
        <v>892</v>
      </c>
      <c r="F155" s="1" t="s">
        <v>893</v>
      </c>
      <c r="G155" s="1" t="s">
        <v>894</v>
      </c>
      <c r="H155" s="1" t="s">
        <v>327</v>
      </c>
      <c r="I155" s="15">
        <v>1500000</v>
      </c>
      <c r="J155" s="15">
        <v>0</v>
      </c>
      <c r="K155" s="15">
        <v>1500000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1500000</v>
      </c>
      <c r="R155" s="15">
        <v>0</v>
      </c>
      <c r="S155" s="15">
        <v>0</v>
      </c>
    </row>
    <row r="156" spans="1:19" x14ac:dyDescent="0.3">
      <c r="A156" s="1" t="s">
        <v>503</v>
      </c>
      <c r="B156" s="1" t="s">
        <v>889</v>
      </c>
      <c r="C156" s="1" t="s">
        <v>890</v>
      </c>
      <c r="D156" s="1" t="s">
        <v>891</v>
      </c>
      <c r="E156" s="1" t="s">
        <v>892</v>
      </c>
      <c r="F156" s="1" t="s">
        <v>893</v>
      </c>
      <c r="G156" s="1" t="s">
        <v>894</v>
      </c>
      <c r="H156" s="1" t="s">
        <v>217</v>
      </c>
      <c r="I156" s="15">
        <v>400000</v>
      </c>
      <c r="J156" s="15">
        <v>-400000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5">
        <v>0</v>
      </c>
      <c r="S156" s="15">
        <v>0</v>
      </c>
    </row>
    <row r="157" spans="1:19" x14ac:dyDescent="0.3">
      <c r="A157" s="1" t="s">
        <v>504</v>
      </c>
      <c r="B157" s="1" t="s">
        <v>889</v>
      </c>
      <c r="C157" s="1" t="s">
        <v>890</v>
      </c>
      <c r="D157" s="1" t="s">
        <v>891</v>
      </c>
      <c r="E157" s="1" t="s">
        <v>892</v>
      </c>
      <c r="F157" s="1" t="s">
        <v>893</v>
      </c>
      <c r="G157" s="1" t="s">
        <v>894</v>
      </c>
      <c r="H157" s="1" t="s">
        <v>505</v>
      </c>
      <c r="I157" s="15">
        <v>450000</v>
      </c>
      <c r="J157" s="15">
        <v>0</v>
      </c>
      <c r="K157" s="15">
        <v>450000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15">
        <v>450000</v>
      </c>
      <c r="R157" s="15">
        <v>0</v>
      </c>
      <c r="S157" s="15">
        <v>0</v>
      </c>
    </row>
    <row r="158" spans="1:19" x14ac:dyDescent="0.3">
      <c r="A158" s="1" t="s">
        <v>516</v>
      </c>
      <c r="B158" s="1" t="s">
        <v>889</v>
      </c>
      <c r="C158" s="1" t="s">
        <v>890</v>
      </c>
      <c r="D158" s="1" t="s">
        <v>891</v>
      </c>
      <c r="E158" s="1" t="s">
        <v>892</v>
      </c>
      <c r="F158" s="1" t="s">
        <v>893</v>
      </c>
      <c r="G158" s="1" t="s">
        <v>894</v>
      </c>
      <c r="H158" s="1" t="s">
        <v>217</v>
      </c>
      <c r="I158" s="15">
        <v>4500000</v>
      </c>
      <c r="J158" s="15">
        <v>0</v>
      </c>
      <c r="K158" s="15">
        <v>4500000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4500000</v>
      </c>
      <c r="R158" s="15">
        <v>0</v>
      </c>
      <c r="S158" s="15">
        <v>0</v>
      </c>
    </row>
    <row r="159" spans="1:19" x14ac:dyDescent="0.3">
      <c r="A159" s="1" t="s">
        <v>521</v>
      </c>
      <c r="B159" s="1" t="s">
        <v>889</v>
      </c>
      <c r="C159" s="1" t="s">
        <v>890</v>
      </c>
      <c r="D159" s="1" t="s">
        <v>891</v>
      </c>
      <c r="E159" s="1" t="s">
        <v>892</v>
      </c>
      <c r="F159" s="1" t="s">
        <v>893</v>
      </c>
      <c r="G159" s="1" t="s">
        <v>894</v>
      </c>
      <c r="H159" s="1" t="s">
        <v>217</v>
      </c>
      <c r="I159" s="15">
        <v>50000</v>
      </c>
      <c r="J159" s="15">
        <v>0</v>
      </c>
      <c r="K159" s="15">
        <v>50000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50000</v>
      </c>
      <c r="R159" s="15">
        <v>0</v>
      </c>
      <c r="S159" s="15">
        <v>0</v>
      </c>
    </row>
    <row r="160" spans="1:19" x14ac:dyDescent="0.3">
      <c r="A160" s="1" t="s">
        <v>522</v>
      </c>
      <c r="B160" s="1" t="s">
        <v>889</v>
      </c>
      <c r="C160" s="1" t="s">
        <v>890</v>
      </c>
      <c r="D160" s="1" t="s">
        <v>891</v>
      </c>
      <c r="E160" s="1" t="s">
        <v>892</v>
      </c>
      <c r="F160" s="1" t="s">
        <v>893</v>
      </c>
      <c r="G160" s="1" t="s">
        <v>894</v>
      </c>
      <c r="H160" s="1" t="s">
        <v>523</v>
      </c>
      <c r="I160" s="15">
        <v>1000000</v>
      </c>
      <c r="J160" s="15">
        <v>0</v>
      </c>
      <c r="K160" s="15">
        <v>1000000</v>
      </c>
      <c r="L160" s="15">
        <v>1000000</v>
      </c>
      <c r="M160" s="15">
        <v>0</v>
      </c>
      <c r="N160" s="15">
        <v>0</v>
      </c>
      <c r="O160" s="15">
        <v>0</v>
      </c>
      <c r="P160" s="15">
        <v>0</v>
      </c>
      <c r="Q160" s="15">
        <v>1000000</v>
      </c>
      <c r="R160" s="15">
        <v>0</v>
      </c>
      <c r="S160" s="15">
        <v>0</v>
      </c>
    </row>
    <row r="161" spans="1:19" x14ac:dyDescent="0.3">
      <c r="A161" s="1" t="s">
        <v>545</v>
      </c>
      <c r="B161" s="1" t="s">
        <v>889</v>
      </c>
      <c r="C161" s="1" t="s">
        <v>890</v>
      </c>
      <c r="D161" s="1" t="s">
        <v>891</v>
      </c>
      <c r="E161" s="1" t="s">
        <v>892</v>
      </c>
      <c r="F161" s="1" t="s">
        <v>893</v>
      </c>
      <c r="G161" s="1" t="s">
        <v>894</v>
      </c>
      <c r="H161" s="1" t="s">
        <v>217</v>
      </c>
      <c r="I161" s="15">
        <v>1500000</v>
      </c>
      <c r="J161" s="15">
        <v>0</v>
      </c>
      <c r="K161" s="15">
        <v>1500000</v>
      </c>
      <c r="L161" s="15">
        <v>1223800</v>
      </c>
      <c r="M161" s="15">
        <v>0</v>
      </c>
      <c r="N161" s="15">
        <v>0</v>
      </c>
      <c r="O161" s="15">
        <v>0</v>
      </c>
      <c r="P161" s="15">
        <v>0</v>
      </c>
      <c r="Q161" s="15">
        <v>1500000</v>
      </c>
      <c r="R161" s="15">
        <v>0</v>
      </c>
      <c r="S161" s="15">
        <v>0</v>
      </c>
    </row>
    <row r="162" spans="1:19" x14ac:dyDescent="0.3">
      <c r="A162" s="1" t="s">
        <v>310</v>
      </c>
      <c r="B162" s="1" t="s">
        <v>889</v>
      </c>
      <c r="C162" s="1" t="s">
        <v>890</v>
      </c>
      <c r="D162" s="1" t="s">
        <v>891</v>
      </c>
      <c r="E162" s="1" t="s">
        <v>892</v>
      </c>
      <c r="F162" s="1" t="s">
        <v>893</v>
      </c>
      <c r="G162" s="1" t="s">
        <v>894</v>
      </c>
      <c r="H162" s="1" t="s">
        <v>311</v>
      </c>
      <c r="I162" s="15">
        <v>500000</v>
      </c>
      <c r="J162" s="15">
        <v>0</v>
      </c>
      <c r="K162" s="15">
        <v>500000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15">
        <v>500000</v>
      </c>
      <c r="R162" s="15">
        <v>0</v>
      </c>
      <c r="S162" s="15">
        <v>0</v>
      </c>
    </row>
    <row r="163" spans="1:19" x14ac:dyDescent="0.3">
      <c r="A163" s="1" t="s">
        <v>138</v>
      </c>
      <c r="B163" s="1" t="s">
        <v>889</v>
      </c>
      <c r="C163" s="1" t="s">
        <v>890</v>
      </c>
      <c r="D163" s="1" t="s">
        <v>891</v>
      </c>
      <c r="E163" s="1" t="s">
        <v>892</v>
      </c>
      <c r="F163" s="1" t="s">
        <v>893</v>
      </c>
      <c r="G163" s="1" t="s">
        <v>894</v>
      </c>
      <c r="H163" s="1" t="s">
        <v>139</v>
      </c>
      <c r="I163" s="15">
        <v>0</v>
      </c>
      <c r="J163" s="15">
        <v>2644821.2000000002</v>
      </c>
      <c r="K163" s="15">
        <v>2644821.2000000002</v>
      </c>
      <c r="L163" s="15">
        <v>0</v>
      </c>
      <c r="M163" s="15">
        <v>0</v>
      </c>
      <c r="N163" s="15">
        <v>0</v>
      </c>
      <c r="O163" s="15">
        <v>2586008.42</v>
      </c>
      <c r="P163" s="15">
        <v>2586008.42</v>
      </c>
      <c r="Q163" s="15">
        <v>2644821.2000000002</v>
      </c>
      <c r="R163" s="15">
        <v>2586008.42</v>
      </c>
      <c r="S163" s="15">
        <v>0</v>
      </c>
    </row>
    <row r="164" spans="1:19" x14ac:dyDescent="0.3">
      <c r="A164" s="1" t="s">
        <v>140</v>
      </c>
      <c r="B164" s="1" t="s">
        <v>889</v>
      </c>
      <c r="C164" s="1" t="s">
        <v>890</v>
      </c>
      <c r="D164" s="1" t="s">
        <v>891</v>
      </c>
      <c r="E164" s="1" t="s">
        <v>892</v>
      </c>
      <c r="F164" s="1" t="s">
        <v>893</v>
      </c>
      <c r="G164" s="1" t="s">
        <v>894</v>
      </c>
      <c r="H164" s="1" t="s">
        <v>141</v>
      </c>
      <c r="I164" s="15">
        <v>0</v>
      </c>
      <c r="J164" s="15">
        <v>12981.27</v>
      </c>
      <c r="K164" s="15">
        <v>12981.27</v>
      </c>
      <c r="L164" s="15">
        <v>0</v>
      </c>
      <c r="M164" s="15">
        <v>0</v>
      </c>
      <c r="N164" s="15">
        <v>0</v>
      </c>
      <c r="O164" s="15">
        <v>674.53</v>
      </c>
      <c r="P164" s="15">
        <v>674.53</v>
      </c>
      <c r="Q164" s="15">
        <v>12981.27</v>
      </c>
      <c r="R164" s="15">
        <v>674.53</v>
      </c>
      <c r="S164" s="15">
        <v>0</v>
      </c>
    </row>
    <row r="165" spans="1:19" x14ac:dyDescent="0.3">
      <c r="A165" s="1" t="s">
        <v>142</v>
      </c>
      <c r="B165" s="1" t="s">
        <v>889</v>
      </c>
      <c r="C165" s="1" t="s">
        <v>890</v>
      </c>
      <c r="D165" s="1" t="s">
        <v>891</v>
      </c>
      <c r="E165" s="1" t="s">
        <v>892</v>
      </c>
      <c r="F165" s="1" t="s">
        <v>893</v>
      </c>
      <c r="G165" s="1" t="s">
        <v>894</v>
      </c>
      <c r="H165" s="1" t="s">
        <v>143</v>
      </c>
      <c r="I165" s="15">
        <v>0</v>
      </c>
      <c r="J165" s="15">
        <v>5101041.05</v>
      </c>
      <c r="K165" s="15">
        <v>5101041.05</v>
      </c>
      <c r="L165" s="15">
        <v>0</v>
      </c>
      <c r="M165" s="15">
        <v>0</v>
      </c>
      <c r="N165" s="15">
        <v>0</v>
      </c>
      <c r="O165" s="15">
        <v>3412951.5</v>
      </c>
      <c r="P165" s="15">
        <v>3412951.5</v>
      </c>
      <c r="Q165" s="15">
        <v>5101041.05</v>
      </c>
      <c r="R165" s="15">
        <v>3412951.5</v>
      </c>
      <c r="S165" s="15">
        <v>0</v>
      </c>
    </row>
    <row r="166" spans="1:19" x14ac:dyDescent="0.3">
      <c r="A166" s="1" t="s">
        <v>218</v>
      </c>
      <c r="B166" s="1" t="s">
        <v>889</v>
      </c>
      <c r="C166" s="1" t="s">
        <v>890</v>
      </c>
      <c r="D166" s="1" t="s">
        <v>891</v>
      </c>
      <c r="E166" s="1" t="s">
        <v>892</v>
      </c>
      <c r="F166" s="1" t="s">
        <v>893</v>
      </c>
      <c r="G166" s="1" t="s">
        <v>894</v>
      </c>
      <c r="H166" s="1" t="s">
        <v>219</v>
      </c>
      <c r="I166" s="15">
        <v>500000</v>
      </c>
      <c r="J166" s="15">
        <v>100000</v>
      </c>
      <c r="K166" s="15">
        <v>600000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600000</v>
      </c>
      <c r="R166" s="15">
        <v>0</v>
      </c>
      <c r="S166" s="15">
        <v>0</v>
      </c>
    </row>
    <row r="167" spans="1:19" x14ac:dyDescent="0.3">
      <c r="A167" s="1" t="s">
        <v>65</v>
      </c>
      <c r="B167" s="1" t="s">
        <v>889</v>
      </c>
      <c r="C167" s="1" t="s">
        <v>890</v>
      </c>
      <c r="D167" s="1" t="s">
        <v>891</v>
      </c>
      <c r="E167" s="1" t="s">
        <v>892</v>
      </c>
      <c r="F167" s="1" t="s">
        <v>893</v>
      </c>
      <c r="G167" s="1" t="s">
        <v>894</v>
      </c>
      <c r="H167" s="1" t="s">
        <v>66</v>
      </c>
      <c r="I167" s="15">
        <v>0</v>
      </c>
      <c r="J167" s="15">
        <v>4500000</v>
      </c>
      <c r="K167" s="15">
        <v>4500000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4500000</v>
      </c>
      <c r="R167" s="15">
        <v>0</v>
      </c>
      <c r="S167" s="15">
        <v>0</v>
      </c>
    </row>
    <row r="168" spans="1:19" x14ac:dyDescent="0.3">
      <c r="A168" s="1" t="s">
        <v>117</v>
      </c>
      <c r="B168" s="1" t="s">
        <v>889</v>
      </c>
      <c r="C168" s="1" t="s">
        <v>890</v>
      </c>
      <c r="D168" s="1" t="s">
        <v>891</v>
      </c>
      <c r="E168" s="1" t="s">
        <v>892</v>
      </c>
      <c r="F168" s="1" t="s">
        <v>893</v>
      </c>
      <c r="G168" s="1" t="s">
        <v>894</v>
      </c>
      <c r="H168" s="1" t="s">
        <v>66</v>
      </c>
      <c r="I168" s="15">
        <v>500000</v>
      </c>
      <c r="J168" s="15">
        <v>0</v>
      </c>
      <c r="K168" s="15">
        <v>500000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>
        <v>500000</v>
      </c>
      <c r="R168" s="15">
        <v>0</v>
      </c>
      <c r="S168" s="15">
        <v>0</v>
      </c>
    </row>
    <row r="169" spans="1:19" x14ac:dyDescent="0.3">
      <c r="A169" s="1" t="s">
        <v>312</v>
      </c>
      <c r="B169" s="1" t="s">
        <v>889</v>
      </c>
      <c r="C169" s="1" t="s">
        <v>890</v>
      </c>
      <c r="D169" s="1" t="s">
        <v>891</v>
      </c>
      <c r="E169" s="1" t="s">
        <v>892</v>
      </c>
      <c r="F169" s="1" t="s">
        <v>893</v>
      </c>
      <c r="G169" s="1" t="s">
        <v>894</v>
      </c>
      <c r="H169" s="1" t="s">
        <v>66</v>
      </c>
      <c r="I169" s="15">
        <v>20000000</v>
      </c>
      <c r="J169" s="15">
        <v>0</v>
      </c>
      <c r="K169" s="15">
        <v>20000000</v>
      </c>
      <c r="L169" s="15">
        <v>0</v>
      </c>
      <c r="M169" s="15">
        <v>0</v>
      </c>
      <c r="N169" s="15">
        <v>1187662.3999999999</v>
      </c>
      <c r="O169" s="15">
        <v>1274728.55</v>
      </c>
      <c r="P169" s="15">
        <v>593831.19999999995</v>
      </c>
      <c r="Q169" s="15">
        <v>18812337.600000001</v>
      </c>
      <c r="R169" s="15">
        <v>1868559.75</v>
      </c>
      <c r="S169" s="15">
        <v>0</v>
      </c>
    </row>
    <row r="170" spans="1:19" x14ac:dyDescent="0.3">
      <c r="A170" s="1" t="s">
        <v>67</v>
      </c>
      <c r="B170" s="1" t="s">
        <v>889</v>
      </c>
      <c r="C170" s="1" t="s">
        <v>890</v>
      </c>
      <c r="D170" s="1" t="s">
        <v>891</v>
      </c>
      <c r="E170" s="1" t="s">
        <v>892</v>
      </c>
      <c r="F170" s="1" t="s">
        <v>893</v>
      </c>
      <c r="G170" s="1" t="s">
        <v>894</v>
      </c>
      <c r="H170" s="1" t="s">
        <v>66</v>
      </c>
      <c r="I170" s="15">
        <v>150000</v>
      </c>
      <c r="J170" s="15">
        <v>0</v>
      </c>
      <c r="K170" s="15">
        <v>150000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150000</v>
      </c>
      <c r="R170" s="15">
        <v>0</v>
      </c>
      <c r="S170" s="15">
        <v>0</v>
      </c>
    </row>
    <row r="171" spans="1:19" x14ac:dyDescent="0.3">
      <c r="A171" s="1" t="s">
        <v>118</v>
      </c>
      <c r="B171" s="1" t="s">
        <v>889</v>
      </c>
      <c r="C171" s="1" t="s">
        <v>890</v>
      </c>
      <c r="D171" s="1" t="s">
        <v>891</v>
      </c>
      <c r="E171" s="1" t="s">
        <v>892</v>
      </c>
      <c r="F171" s="1" t="s">
        <v>893</v>
      </c>
      <c r="G171" s="1" t="s">
        <v>894</v>
      </c>
      <c r="H171" s="1" t="s">
        <v>119</v>
      </c>
      <c r="I171" s="15">
        <v>50000</v>
      </c>
      <c r="J171" s="15">
        <v>0</v>
      </c>
      <c r="K171" s="15">
        <v>50000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50000</v>
      </c>
      <c r="R171" s="15">
        <v>0</v>
      </c>
      <c r="S171" s="15">
        <v>0</v>
      </c>
    </row>
    <row r="172" spans="1:19" x14ac:dyDescent="0.3">
      <c r="A172" s="1" t="s">
        <v>220</v>
      </c>
      <c r="B172" s="1" t="s">
        <v>889</v>
      </c>
      <c r="C172" s="1" t="s">
        <v>890</v>
      </c>
      <c r="D172" s="1" t="s">
        <v>891</v>
      </c>
      <c r="E172" s="1" t="s">
        <v>892</v>
      </c>
      <c r="F172" s="1" t="s">
        <v>893</v>
      </c>
      <c r="G172" s="1" t="s">
        <v>894</v>
      </c>
      <c r="H172" s="1" t="s">
        <v>119</v>
      </c>
      <c r="I172" s="15">
        <v>25000</v>
      </c>
      <c r="J172" s="15">
        <v>0</v>
      </c>
      <c r="K172" s="15">
        <v>25000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25000</v>
      </c>
      <c r="R172" s="15">
        <v>0</v>
      </c>
      <c r="S172" s="15">
        <v>0</v>
      </c>
    </row>
    <row r="173" spans="1:19" x14ac:dyDescent="0.3">
      <c r="A173" s="1" t="s">
        <v>144</v>
      </c>
      <c r="B173" s="1" t="s">
        <v>889</v>
      </c>
      <c r="C173" s="1" t="s">
        <v>890</v>
      </c>
      <c r="D173" s="1" t="s">
        <v>891</v>
      </c>
      <c r="E173" s="1" t="s">
        <v>892</v>
      </c>
      <c r="F173" s="1" t="s">
        <v>893</v>
      </c>
      <c r="G173" s="1" t="s">
        <v>894</v>
      </c>
      <c r="H173" s="1" t="s">
        <v>145</v>
      </c>
      <c r="I173" s="15">
        <v>2500000</v>
      </c>
      <c r="J173" s="15">
        <v>0</v>
      </c>
      <c r="K173" s="15">
        <v>2500000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2500000</v>
      </c>
      <c r="R173" s="15">
        <v>0</v>
      </c>
      <c r="S173" s="15">
        <v>0</v>
      </c>
    </row>
    <row r="174" spans="1:19" x14ac:dyDescent="0.3">
      <c r="A174" s="1" t="s">
        <v>146</v>
      </c>
      <c r="B174" s="1" t="s">
        <v>889</v>
      </c>
      <c r="C174" s="1" t="s">
        <v>890</v>
      </c>
      <c r="D174" s="1" t="s">
        <v>891</v>
      </c>
      <c r="E174" s="1" t="s">
        <v>892</v>
      </c>
      <c r="F174" s="1" t="s">
        <v>893</v>
      </c>
      <c r="G174" s="1" t="s">
        <v>894</v>
      </c>
      <c r="H174" s="1" t="s">
        <v>147</v>
      </c>
      <c r="I174" s="15">
        <v>24999999.989999998</v>
      </c>
      <c r="J174" s="15">
        <v>0</v>
      </c>
      <c r="K174" s="15">
        <v>24999999.989999998</v>
      </c>
      <c r="L174" s="15">
        <v>0</v>
      </c>
      <c r="M174" s="15">
        <v>0</v>
      </c>
      <c r="N174" s="15">
        <v>10195728.67</v>
      </c>
      <c r="O174" s="15">
        <v>10195728.67</v>
      </c>
      <c r="P174" s="15">
        <v>10195728.67</v>
      </c>
      <c r="Q174" s="15">
        <v>14804271.32</v>
      </c>
      <c r="R174" s="15">
        <v>10195728.67</v>
      </c>
      <c r="S174" s="15">
        <v>0</v>
      </c>
    </row>
    <row r="175" spans="1:19" x14ac:dyDescent="0.3">
      <c r="A175" s="1" t="s">
        <v>22</v>
      </c>
      <c r="B175" s="1" t="s">
        <v>889</v>
      </c>
      <c r="C175" s="1" t="s">
        <v>890</v>
      </c>
      <c r="D175" s="1" t="s">
        <v>891</v>
      </c>
      <c r="E175" s="1" t="s">
        <v>892</v>
      </c>
      <c r="F175" s="1" t="s">
        <v>893</v>
      </c>
      <c r="G175" s="1" t="s">
        <v>894</v>
      </c>
      <c r="H175" s="1" t="s">
        <v>23</v>
      </c>
      <c r="I175" s="15">
        <v>3800000</v>
      </c>
      <c r="J175" s="15">
        <v>0</v>
      </c>
      <c r="K175" s="15">
        <v>3800000</v>
      </c>
      <c r="L175" s="15">
        <v>0</v>
      </c>
      <c r="M175" s="15">
        <v>0</v>
      </c>
      <c r="N175" s="15">
        <v>180000</v>
      </c>
      <c r="O175" s="15">
        <v>206000</v>
      </c>
      <c r="P175" s="15">
        <v>206000</v>
      </c>
      <c r="Q175" s="15">
        <v>3620000</v>
      </c>
      <c r="R175" s="15">
        <v>206000</v>
      </c>
      <c r="S175" s="15">
        <v>0</v>
      </c>
    </row>
    <row r="176" spans="1:19" x14ac:dyDescent="0.3">
      <c r="A176" s="1" t="s">
        <v>506</v>
      </c>
      <c r="B176" s="1" t="s">
        <v>889</v>
      </c>
      <c r="C176" s="1" t="s">
        <v>890</v>
      </c>
      <c r="D176" s="1" t="s">
        <v>891</v>
      </c>
      <c r="E176" s="1" t="s">
        <v>892</v>
      </c>
      <c r="F176" s="1" t="s">
        <v>893</v>
      </c>
      <c r="G176" s="1" t="s">
        <v>894</v>
      </c>
      <c r="H176" s="1" t="s">
        <v>23</v>
      </c>
      <c r="I176" s="15">
        <v>2000000</v>
      </c>
      <c r="J176" s="15">
        <v>0</v>
      </c>
      <c r="K176" s="15">
        <v>2000000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15">
        <v>2000000</v>
      </c>
      <c r="R176" s="15">
        <v>0</v>
      </c>
      <c r="S176" s="15">
        <v>0</v>
      </c>
    </row>
    <row r="177" spans="1:19" x14ac:dyDescent="0.3">
      <c r="A177" s="1" t="s">
        <v>530</v>
      </c>
      <c r="B177" s="1" t="s">
        <v>889</v>
      </c>
      <c r="C177" s="1" t="s">
        <v>890</v>
      </c>
      <c r="D177" s="1" t="s">
        <v>891</v>
      </c>
      <c r="E177" s="1" t="s">
        <v>892</v>
      </c>
      <c r="F177" s="1" t="s">
        <v>893</v>
      </c>
      <c r="G177" s="1" t="s">
        <v>894</v>
      </c>
      <c r="H177" s="1" t="s">
        <v>23</v>
      </c>
      <c r="I177" s="15">
        <v>20000000</v>
      </c>
      <c r="J177" s="15">
        <v>0</v>
      </c>
      <c r="K177" s="15">
        <v>20000000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20000000</v>
      </c>
      <c r="R177" s="15">
        <v>0</v>
      </c>
      <c r="S177" s="15">
        <v>0</v>
      </c>
    </row>
    <row r="178" spans="1:19" x14ac:dyDescent="0.3">
      <c r="A178" s="1" t="s">
        <v>531</v>
      </c>
      <c r="B178" s="1" t="s">
        <v>889</v>
      </c>
      <c r="C178" s="1" t="s">
        <v>890</v>
      </c>
      <c r="D178" s="1" t="s">
        <v>891</v>
      </c>
      <c r="E178" s="1" t="s">
        <v>892</v>
      </c>
      <c r="F178" s="1" t="s">
        <v>893</v>
      </c>
      <c r="G178" s="1" t="s">
        <v>894</v>
      </c>
      <c r="H178" s="1" t="s">
        <v>532</v>
      </c>
      <c r="I178" s="15">
        <v>2000000</v>
      </c>
      <c r="J178" s="15">
        <v>0</v>
      </c>
      <c r="K178" s="15">
        <v>2000000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2000000</v>
      </c>
      <c r="R178" s="15">
        <v>0</v>
      </c>
      <c r="S178" s="15">
        <v>0</v>
      </c>
    </row>
    <row r="179" spans="1:19" x14ac:dyDescent="0.3">
      <c r="A179" s="1" t="s">
        <v>533</v>
      </c>
      <c r="B179" s="1" t="s">
        <v>889</v>
      </c>
      <c r="C179" s="1" t="s">
        <v>890</v>
      </c>
      <c r="D179" s="1" t="s">
        <v>891</v>
      </c>
      <c r="E179" s="1" t="s">
        <v>892</v>
      </c>
      <c r="F179" s="1" t="s">
        <v>893</v>
      </c>
      <c r="G179" s="1" t="s">
        <v>894</v>
      </c>
      <c r="H179" s="1" t="s">
        <v>534</v>
      </c>
      <c r="I179" s="15">
        <v>100738501.97</v>
      </c>
      <c r="J179" s="15">
        <v>0</v>
      </c>
      <c r="K179" s="15">
        <v>100738501.97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15">
        <v>100738501.97</v>
      </c>
      <c r="R179" s="15">
        <v>0</v>
      </c>
      <c r="S179" s="15">
        <v>0</v>
      </c>
    </row>
    <row r="180" spans="1:19" x14ac:dyDescent="0.3">
      <c r="A180" s="1" t="s">
        <v>535</v>
      </c>
      <c r="B180" s="1" t="s">
        <v>889</v>
      </c>
      <c r="C180" s="1" t="s">
        <v>890</v>
      </c>
      <c r="D180" s="1" t="s">
        <v>891</v>
      </c>
      <c r="E180" s="1" t="s">
        <v>892</v>
      </c>
      <c r="F180" s="1" t="s">
        <v>893</v>
      </c>
      <c r="G180" s="1" t="s">
        <v>894</v>
      </c>
      <c r="H180" s="1" t="s">
        <v>536</v>
      </c>
      <c r="I180" s="15">
        <v>12000000</v>
      </c>
      <c r="J180" s="15">
        <v>0</v>
      </c>
      <c r="K180" s="15">
        <v>12000000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12000000</v>
      </c>
      <c r="R180" s="15">
        <v>0</v>
      </c>
      <c r="S180" s="15">
        <v>0</v>
      </c>
    </row>
    <row r="181" spans="1:19" x14ac:dyDescent="0.3">
      <c r="A181" s="1" t="s">
        <v>537</v>
      </c>
      <c r="B181" s="1" t="s">
        <v>889</v>
      </c>
      <c r="C181" s="1" t="s">
        <v>890</v>
      </c>
      <c r="D181" s="1" t="s">
        <v>891</v>
      </c>
      <c r="E181" s="1" t="s">
        <v>892</v>
      </c>
      <c r="F181" s="1" t="s">
        <v>893</v>
      </c>
      <c r="G181" s="1" t="s">
        <v>894</v>
      </c>
      <c r="H181" s="1" t="s">
        <v>538</v>
      </c>
      <c r="I181" s="15">
        <v>0</v>
      </c>
      <c r="J181" s="15">
        <v>6000000</v>
      </c>
      <c r="K181" s="15">
        <v>6000000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6000000</v>
      </c>
      <c r="R181" s="15">
        <v>0</v>
      </c>
      <c r="S181" s="15">
        <v>0</v>
      </c>
    </row>
    <row r="182" spans="1:19" x14ac:dyDescent="0.3">
      <c r="A182" s="1" t="s">
        <v>578</v>
      </c>
      <c r="B182" s="1" t="s">
        <v>889</v>
      </c>
      <c r="C182" s="1" t="s">
        <v>890</v>
      </c>
      <c r="D182" s="1" t="s">
        <v>891</v>
      </c>
      <c r="E182" s="1" t="s">
        <v>892</v>
      </c>
      <c r="F182" s="1" t="s">
        <v>893</v>
      </c>
      <c r="G182" s="1" t="s">
        <v>894</v>
      </c>
      <c r="H182" s="1" t="s">
        <v>579</v>
      </c>
      <c r="I182" s="15">
        <v>400000</v>
      </c>
      <c r="J182" s="15">
        <v>70000</v>
      </c>
      <c r="K182" s="15">
        <v>470000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15">
        <v>470000</v>
      </c>
      <c r="R182" s="15">
        <v>0</v>
      </c>
      <c r="S182" s="15">
        <v>0</v>
      </c>
    </row>
    <row r="183" spans="1:19" x14ac:dyDescent="0.3">
      <c r="A183" s="1" t="s">
        <v>539</v>
      </c>
      <c r="B183" s="1" t="s">
        <v>889</v>
      </c>
      <c r="C183" s="1" t="s">
        <v>890</v>
      </c>
      <c r="D183" s="1" t="s">
        <v>891</v>
      </c>
      <c r="E183" s="1" t="s">
        <v>892</v>
      </c>
      <c r="F183" s="1" t="s">
        <v>893</v>
      </c>
      <c r="G183" s="1" t="s">
        <v>894</v>
      </c>
      <c r="H183" s="1" t="s">
        <v>540</v>
      </c>
      <c r="I183" s="15">
        <v>200000</v>
      </c>
      <c r="J183" s="15">
        <v>0</v>
      </c>
      <c r="K183" s="15">
        <v>200000</v>
      </c>
      <c r="L183" s="15">
        <v>0</v>
      </c>
      <c r="M183" s="15">
        <v>0</v>
      </c>
      <c r="N183" s="15">
        <v>0</v>
      </c>
      <c r="O183" s="15">
        <v>0</v>
      </c>
      <c r="P183" s="15">
        <v>0</v>
      </c>
      <c r="Q183" s="15">
        <v>200000</v>
      </c>
      <c r="R183" s="15">
        <v>0</v>
      </c>
      <c r="S183" s="15">
        <v>0</v>
      </c>
    </row>
    <row r="184" spans="1:19" x14ac:dyDescent="0.3">
      <c r="A184" s="1" t="s">
        <v>524</v>
      </c>
      <c r="B184" s="1" t="s">
        <v>889</v>
      </c>
      <c r="C184" s="1" t="s">
        <v>890</v>
      </c>
      <c r="D184" s="1" t="s">
        <v>891</v>
      </c>
      <c r="E184" s="1" t="s">
        <v>892</v>
      </c>
      <c r="F184" s="1" t="s">
        <v>893</v>
      </c>
      <c r="G184" s="1" t="s">
        <v>894</v>
      </c>
      <c r="H184" s="1" t="s">
        <v>525</v>
      </c>
      <c r="I184" s="15">
        <v>3900000</v>
      </c>
      <c r="J184" s="15">
        <v>0</v>
      </c>
      <c r="K184" s="15">
        <v>3900000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  <c r="Q184" s="15">
        <v>3900000</v>
      </c>
      <c r="R184" s="15">
        <v>0</v>
      </c>
      <c r="S184" s="15">
        <v>0</v>
      </c>
    </row>
    <row r="185" spans="1:19" x14ac:dyDescent="0.3">
      <c r="A185" s="1" t="s">
        <v>24</v>
      </c>
      <c r="B185" s="1" t="s">
        <v>889</v>
      </c>
      <c r="C185" s="1" t="s">
        <v>890</v>
      </c>
      <c r="D185" s="1" t="s">
        <v>891</v>
      </c>
      <c r="E185" s="1" t="s">
        <v>892</v>
      </c>
      <c r="F185" s="1" t="s">
        <v>893</v>
      </c>
      <c r="G185" s="1" t="s">
        <v>894</v>
      </c>
      <c r="H185" s="1" t="s">
        <v>25</v>
      </c>
      <c r="I185" s="15">
        <v>1000000</v>
      </c>
      <c r="J185" s="15">
        <v>0</v>
      </c>
      <c r="K185" s="15">
        <v>1000000</v>
      </c>
      <c r="L185" s="15">
        <v>0</v>
      </c>
      <c r="M185" s="15">
        <v>0</v>
      </c>
      <c r="N185" s="15">
        <v>0</v>
      </c>
      <c r="O185" s="15">
        <v>0</v>
      </c>
      <c r="P185" s="15">
        <v>0</v>
      </c>
      <c r="Q185" s="15">
        <v>1000000</v>
      </c>
      <c r="R185" s="15">
        <v>0</v>
      </c>
      <c r="S185" s="15">
        <v>0</v>
      </c>
    </row>
    <row r="186" spans="1:19" x14ac:dyDescent="0.3">
      <c r="A186" s="1" t="s">
        <v>26</v>
      </c>
      <c r="B186" s="1" t="s">
        <v>889</v>
      </c>
      <c r="C186" s="1" t="s">
        <v>890</v>
      </c>
      <c r="D186" s="1" t="s">
        <v>891</v>
      </c>
      <c r="E186" s="1" t="s">
        <v>892</v>
      </c>
      <c r="F186" s="1" t="s">
        <v>893</v>
      </c>
      <c r="G186" s="1" t="s">
        <v>894</v>
      </c>
      <c r="H186" s="1" t="s">
        <v>27</v>
      </c>
      <c r="I186" s="15">
        <v>500000</v>
      </c>
      <c r="J186" s="15">
        <v>0</v>
      </c>
      <c r="K186" s="15">
        <v>500000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15">
        <v>500000</v>
      </c>
      <c r="R186" s="15">
        <v>0</v>
      </c>
      <c r="S186" s="15">
        <v>0</v>
      </c>
    </row>
    <row r="187" spans="1:19" x14ac:dyDescent="0.3">
      <c r="A187" s="1" t="s">
        <v>28</v>
      </c>
      <c r="B187" s="1" t="s">
        <v>889</v>
      </c>
      <c r="C187" s="1" t="s">
        <v>890</v>
      </c>
      <c r="D187" s="1" t="s">
        <v>891</v>
      </c>
      <c r="E187" s="1" t="s">
        <v>892</v>
      </c>
      <c r="F187" s="1" t="s">
        <v>893</v>
      </c>
      <c r="G187" s="1" t="s">
        <v>894</v>
      </c>
      <c r="H187" s="1" t="s">
        <v>29</v>
      </c>
      <c r="I187" s="15">
        <v>240000</v>
      </c>
      <c r="J187" s="15">
        <v>0</v>
      </c>
      <c r="K187" s="15">
        <v>240000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  <c r="Q187" s="15">
        <v>240000</v>
      </c>
      <c r="R187" s="15">
        <v>0</v>
      </c>
      <c r="S187" s="15">
        <v>0</v>
      </c>
    </row>
    <row r="188" spans="1:19" x14ac:dyDescent="0.3">
      <c r="A188" s="1" t="s">
        <v>30</v>
      </c>
      <c r="B188" s="1" t="s">
        <v>889</v>
      </c>
      <c r="C188" s="1" t="s">
        <v>890</v>
      </c>
      <c r="D188" s="1" t="s">
        <v>891</v>
      </c>
      <c r="E188" s="1" t="s">
        <v>892</v>
      </c>
      <c r="F188" s="1" t="s">
        <v>893</v>
      </c>
      <c r="G188" s="1" t="s">
        <v>894</v>
      </c>
      <c r="H188" s="1" t="s">
        <v>31</v>
      </c>
      <c r="I188" s="15">
        <v>60000</v>
      </c>
      <c r="J188" s="15">
        <v>0</v>
      </c>
      <c r="K188" s="15">
        <v>60000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  <c r="Q188" s="15">
        <v>60000</v>
      </c>
      <c r="R188" s="15">
        <v>0</v>
      </c>
      <c r="S188" s="15">
        <v>0</v>
      </c>
    </row>
    <row r="189" spans="1:19" x14ac:dyDescent="0.3">
      <c r="A189" s="1" t="s">
        <v>340</v>
      </c>
      <c r="B189" s="1" t="s">
        <v>889</v>
      </c>
      <c r="C189" s="1" t="s">
        <v>890</v>
      </c>
      <c r="D189" s="1" t="s">
        <v>891</v>
      </c>
      <c r="E189" s="1" t="s">
        <v>892</v>
      </c>
      <c r="F189" s="1" t="s">
        <v>893</v>
      </c>
      <c r="G189" s="1" t="s">
        <v>894</v>
      </c>
      <c r="H189" s="1" t="s">
        <v>341</v>
      </c>
      <c r="I189" s="15">
        <v>500000</v>
      </c>
      <c r="J189" s="15">
        <v>0</v>
      </c>
      <c r="K189" s="15">
        <v>500000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v>500000</v>
      </c>
      <c r="R189" s="15">
        <v>0</v>
      </c>
      <c r="S189" s="15">
        <v>0</v>
      </c>
    </row>
    <row r="190" spans="1:19" x14ac:dyDescent="0.3">
      <c r="A190" s="1" t="s">
        <v>43</v>
      </c>
      <c r="B190" s="1" t="s">
        <v>889</v>
      </c>
      <c r="C190" s="1" t="s">
        <v>890</v>
      </c>
      <c r="D190" s="1" t="s">
        <v>891</v>
      </c>
      <c r="E190" s="1" t="s">
        <v>892</v>
      </c>
      <c r="F190" s="1" t="s">
        <v>893</v>
      </c>
      <c r="G190" s="1" t="s">
        <v>894</v>
      </c>
      <c r="H190" s="1" t="s">
        <v>44</v>
      </c>
      <c r="I190" s="15">
        <v>1600000</v>
      </c>
      <c r="J190" s="15">
        <v>0</v>
      </c>
      <c r="K190" s="15">
        <v>1600000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15">
        <v>1600000</v>
      </c>
      <c r="R190" s="15">
        <v>0</v>
      </c>
      <c r="S190" s="15">
        <v>0</v>
      </c>
    </row>
    <row r="191" spans="1:19" x14ac:dyDescent="0.3">
      <c r="A191" s="1" t="s">
        <v>45</v>
      </c>
      <c r="B191" s="1" t="s">
        <v>889</v>
      </c>
      <c r="C191" s="1" t="s">
        <v>890</v>
      </c>
      <c r="D191" s="1" t="s">
        <v>891</v>
      </c>
      <c r="E191" s="1" t="s">
        <v>892</v>
      </c>
      <c r="F191" s="1" t="s">
        <v>893</v>
      </c>
      <c r="G191" s="1" t="s">
        <v>894</v>
      </c>
      <c r="H191" s="1" t="s">
        <v>46</v>
      </c>
      <c r="I191" s="15">
        <v>1500000</v>
      </c>
      <c r="J191" s="15">
        <v>0</v>
      </c>
      <c r="K191" s="15">
        <v>1500000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1500000</v>
      </c>
      <c r="R191" s="15">
        <v>0</v>
      </c>
      <c r="S191" s="15">
        <v>0</v>
      </c>
    </row>
    <row r="192" spans="1:19" x14ac:dyDescent="0.3">
      <c r="A192" s="1" t="s">
        <v>221</v>
      </c>
      <c r="B192" s="1" t="s">
        <v>889</v>
      </c>
      <c r="C192" s="1" t="s">
        <v>890</v>
      </c>
      <c r="D192" s="1" t="s">
        <v>891</v>
      </c>
      <c r="E192" s="1" t="s">
        <v>892</v>
      </c>
      <c r="F192" s="1" t="s">
        <v>893</v>
      </c>
      <c r="G192" s="1" t="s">
        <v>894</v>
      </c>
      <c r="H192" s="1" t="s">
        <v>222</v>
      </c>
      <c r="I192" s="15">
        <v>40000000</v>
      </c>
      <c r="J192" s="15">
        <v>-8121178.75</v>
      </c>
      <c r="K192" s="15">
        <v>31878821.25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15">
        <v>31878821.25</v>
      </c>
      <c r="R192" s="15">
        <v>0</v>
      </c>
      <c r="S192" s="15">
        <v>0</v>
      </c>
    </row>
    <row r="193" spans="1:19" x14ac:dyDescent="0.3">
      <c r="A193" s="1" t="s">
        <v>223</v>
      </c>
      <c r="B193" s="1" t="s">
        <v>889</v>
      </c>
      <c r="C193" s="1" t="s">
        <v>890</v>
      </c>
      <c r="D193" s="1" t="s">
        <v>891</v>
      </c>
      <c r="E193" s="1" t="s">
        <v>892</v>
      </c>
      <c r="F193" s="1" t="s">
        <v>893</v>
      </c>
      <c r="G193" s="1" t="s">
        <v>894</v>
      </c>
      <c r="H193" s="1" t="s">
        <v>224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</row>
    <row r="194" spans="1:19" x14ac:dyDescent="0.3">
      <c r="A194" s="1" t="s">
        <v>225</v>
      </c>
      <c r="B194" s="1" t="s">
        <v>889</v>
      </c>
      <c r="C194" s="1" t="s">
        <v>890</v>
      </c>
      <c r="D194" s="1" t="s">
        <v>891</v>
      </c>
      <c r="E194" s="1" t="s">
        <v>892</v>
      </c>
      <c r="F194" s="1" t="s">
        <v>893</v>
      </c>
      <c r="G194" s="1" t="s">
        <v>894</v>
      </c>
      <c r="H194" s="1" t="s">
        <v>226</v>
      </c>
      <c r="I194" s="15">
        <v>0</v>
      </c>
      <c r="J194" s="15">
        <v>828438.75</v>
      </c>
      <c r="K194" s="15">
        <v>828438.75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15">
        <v>828438.75</v>
      </c>
      <c r="R194" s="15">
        <v>0</v>
      </c>
      <c r="S194" s="15">
        <v>0</v>
      </c>
    </row>
    <row r="195" spans="1:19" x14ac:dyDescent="0.3">
      <c r="A195" s="1" t="s">
        <v>328</v>
      </c>
      <c r="B195" s="1" t="s">
        <v>889</v>
      </c>
      <c r="C195" s="1" t="s">
        <v>890</v>
      </c>
      <c r="D195" s="1" t="s">
        <v>891</v>
      </c>
      <c r="E195" s="1" t="s">
        <v>892</v>
      </c>
      <c r="F195" s="1" t="s">
        <v>893</v>
      </c>
      <c r="G195" s="1" t="s">
        <v>894</v>
      </c>
      <c r="H195" s="1" t="s">
        <v>329</v>
      </c>
      <c r="I195" s="15">
        <v>1000000</v>
      </c>
      <c r="J195" s="15">
        <v>0</v>
      </c>
      <c r="K195" s="15">
        <v>1000000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15">
        <v>1000000</v>
      </c>
      <c r="R195" s="15">
        <v>0</v>
      </c>
      <c r="S195" s="15">
        <v>0</v>
      </c>
    </row>
    <row r="196" spans="1:19" x14ac:dyDescent="0.3">
      <c r="A196" s="1" t="s">
        <v>120</v>
      </c>
      <c r="B196" s="1" t="s">
        <v>889</v>
      </c>
      <c r="C196" s="1" t="s">
        <v>890</v>
      </c>
      <c r="D196" s="1" t="s">
        <v>891</v>
      </c>
      <c r="E196" s="1" t="s">
        <v>892</v>
      </c>
      <c r="F196" s="1" t="s">
        <v>893</v>
      </c>
      <c r="G196" s="1" t="s">
        <v>894</v>
      </c>
      <c r="H196" s="1" t="s">
        <v>121</v>
      </c>
      <c r="I196" s="15">
        <v>200000</v>
      </c>
      <c r="J196" s="15">
        <v>5935240</v>
      </c>
      <c r="K196" s="15">
        <v>6135240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6135240</v>
      </c>
      <c r="R196" s="15">
        <v>0</v>
      </c>
      <c r="S196" s="15">
        <v>0</v>
      </c>
    </row>
    <row r="197" spans="1:19" x14ac:dyDescent="0.3">
      <c r="A197" s="1" t="s">
        <v>122</v>
      </c>
      <c r="B197" s="1" t="s">
        <v>889</v>
      </c>
      <c r="C197" s="1" t="s">
        <v>890</v>
      </c>
      <c r="D197" s="1" t="s">
        <v>891</v>
      </c>
      <c r="E197" s="1" t="s">
        <v>892</v>
      </c>
      <c r="F197" s="1" t="s">
        <v>893</v>
      </c>
      <c r="G197" s="1" t="s">
        <v>894</v>
      </c>
      <c r="H197" s="1" t="s">
        <v>123</v>
      </c>
      <c r="I197" s="15">
        <v>0</v>
      </c>
      <c r="J197" s="15">
        <v>238000</v>
      </c>
      <c r="K197" s="15">
        <v>238000</v>
      </c>
      <c r="L197" s="15">
        <v>236752.52</v>
      </c>
      <c r="M197" s="15">
        <v>0</v>
      </c>
      <c r="N197" s="15">
        <v>0</v>
      </c>
      <c r="O197" s="15">
        <v>0</v>
      </c>
      <c r="P197" s="15">
        <v>0</v>
      </c>
      <c r="Q197" s="15">
        <v>238000</v>
      </c>
      <c r="R197" s="15">
        <v>0</v>
      </c>
      <c r="S197" s="15">
        <v>0</v>
      </c>
    </row>
    <row r="198" spans="1:19" x14ac:dyDescent="0.3">
      <c r="A198" s="1" t="s">
        <v>227</v>
      </c>
      <c r="B198" s="1" t="s">
        <v>889</v>
      </c>
      <c r="C198" s="1" t="s">
        <v>890</v>
      </c>
      <c r="D198" s="1" t="s">
        <v>891</v>
      </c>
      <c r="E198" s="1" t="s">
        <v>892</v>
      </c>
      <c r="F198" s="1" t="s">
        <v>893</v>
      </c>
      <c r="G198" s="1" t="s">
        <v>894</v>
      </c>
      <c r="H198" s="1" t="s">
        <v>123</v>
      </c>
      <c r="I198" s="15">
        <v>5000</v>
      </c>
      <c r="J198" s="15">
        <v>292740</v>
      </c>
      <c r="K198" s="15">
        <v>297740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15">
        <v>297740</v>
      </c>
      <c r="R198" s="15">
        <v>0</v>
      </c>
      <c r="S198" s="15">
        <v>0</v>
      </c>
    </row>
    <row r="199" spans="1:19" x14ac:dyDescent="0.3">
      <c r="A199" s="1" t="s">
        <v>228</v>
      </c>
      <c r="B199" s="1" t="s">
        <v>889</v>
      </c>
      <c r="C199" s="1" t="s">
        <v>890</v>
      </c>
      <c r="D199" s="1" t="s">
        <v>891</v>
      </c>
      <c r="E199" s="1" t="s">
        <v>892</v>
      </c>
      <c r="F199" s="1" t="s">
        <v>893</v>
      </c>
      <c r="G199" s="1" t="s">
        <v>894</v>
      </c>
      <c r="H199" s="1" t="s">
        <v>229</v>
      </c>
      <c r="I199" s="15">
        <v>0</v>
      </c>
      <c r="J199" s="15">
        <v>1700000</v>
      </c>
      <c r="K199" s="15">
        <v>1700000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1700000</v>
      </c>
      <c r="R199" s="15">
        <v>0</v>
      </c>
      <c r="S199" s="15">
        <v>0</v>
      </c>
    </row>
    <row r="200" spans="1:19" x14ac:dyDescent="0.3">
      <c r="A200" s="1" t="s">
        <v>230</v>
      </c>
      <c r="B200" s="1" t="s">
        <v>889</v>
      </c>
      <c r="C200" s="1" t="s">
        <v>890</v>
      </c>
      <c r="D200" s="1" t="s">
        <v>891</v>
      </c>
      <c r="E200" s="1" t="s">
        <v>892</v>
      </c>
      <c r="F200" s="1" t="s">
        <v>893</v>
      </c>
      <c r="G200" s="1" t="s">
        <v>894</v>
      </c>
      <c r="H200" s="1" t="s">
        <v>231</v>
      </c>
      <c r="I200" s="15">
        <v>0</v>
      </c>
      <c r="J200" s="15">
        <v>30000000</v>
      </c>
      <c r="K200" s="15">
        <v>30000000</v>
      </c>
      <c r="L200" s="15">
        <v>29977846.09</v>
      </c>
      <c r="M200" s="15">
        <v>0</v>
      </c>
      <c r="N200" s="15">
        <v>0</v>
      </c>
      <c r="O200" s="15">
        <v>0</v>
      </c>
      <c r="P200" s="15">
        <v>0</v>
      </c>
      <c r="Q200" s="15">
        <v>30000000</v>
      </c>
      <c r="R200" s="15">
        <v>0</v>
      </c>
      <c r="S200" s="15">
        <v>0</v>
      </c>
    </row>
    <row r="201" spans="1:19" x14ac:dyDescent="0.3">
      <c r="A201" s="1" t="s">
        <v>486</v>
      </c>
      <c r="B201" s="1" t="s">
        <v>889</v>
      </c>
      <c r="C201" s="1" t="s">
        <v>890</v>
      </c>
      <c r="D201" s="1" t="s">
        <v>891</v>
      </c>
      <c r="E201" s="1" t="s">
        <v>892</v>
      </c>
      <c r="F201" s="1" t="s">
        <v>893</v>
      </c>
      <c r="G201" s="1" t="s">
        <v>894</v>
      </c>
      <c r="H201" s="1" t="s">
        <v>487</v>
      </c>
      <c r="I201" s="15">
        <v>180000</v>
      </c>
      <c r="J201" s="15">
        <v>0</v>
      </c>
      <c r="K201" s="15">
        <v>180000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180000</v>
      </c>
      <c r="R201" s="15">
        <v>0</v>
      </c>
      <c r="S201" s="15">
        <v>0</v>
      </c>
    </row>
    <row r="202" spans="1:19" x14ac:dyDescent="0.3">
      <c r="A202" s="1" t="s">
        <v>232</v>
      </c>
      <c r="B202" s="1" t="s">
        <v>889</v>
      </c>
      <c r="C202" s="1" t="s">
        <v>890</v>
      </c>
      <c r="D202" s="1" t="s">
        <v>891</v>
      </c>
      <c r="E202" s="1" t="s">
        <v>892</v>
      </c>
      <c r="F202" s="1" t="s">
        <v>893</v>
      </c>
      <c r="G202" s="1" t="s">
        <v>894</v>
      </c>
      <c r="H202" s="1" t="s">
        <v>233</v>
      </c>
      <c r="I202" s="15">
        <v>250000</v>
      </c>
      <c r="J202" s="15">
        <v>3500000</v>
      </c>
      <c r="K202" s="15">
        <v>3750000</v>
      </c>
      <c r="L202" s="15">
        <v>534275.43999999994</v>
      </c>
      <c r="M202" s="15">
        <v>0</v>
      </c>
      <c r="N202" s="15">
        <v>0</v>
      </c>
      <c r="O202" s="15">
        <v>0</v>
      </c>
      <c r="P202" s="15">
        <v>0</v>
      </c>
      <c r="Q202" s="15">
        <v>3750000</v>
      </c>
      <c r="R202" s="15">
        <v>0</v>
      </c>
      <c r="S202" s="15">
        <v>0</v>
      </c>
    </row>
    <row r="203" spans="1:19" x14ac:dyDescent="0.3">
      <c r="A203" s="1" t="s">
        <v>234</v>
      </c>
      <c r="B203" s="1" t="s">
        <v>889</v>
      </c>
      <c r="C203" s="1" t="s">
        <v>890</v>
      </c>
      <c r="D203" s="1" t="s">
        <v>891</v>
      </c>
      <c r="E203" s="1" t="s">
        <v>892</v>
      </c>
      <c r="F203" s="1" t="s">
        <v>893</v>
      </c>
      <c r="G203" s="1" t="s">
        <v>894</v>
      </c>
      <c r="H203" s="1" t="s">
        <v>235</v>
      </c>
      <c r="I203" s="15">
        <v>5000000</v>
      </c>
      <c r="J203" s="15">
        <v>0</v>
      </c>
      <c r="K203" s="15">
        <v>5000000</v>
      </c>
      <c r="L203" s="15">
        <v>0</v>
      </c>
      <c r="M203" s="15">
        <v>0</v>
      </c>
      <c r="N203" s="15">
        <v>0</v>
      </c>
      <c r="O203" s="15">
        <v>0</v>
      </c>
      <c r="P203" s="15">
        <v>0</v>
      </c>
      <c r="Q203" s="15">
        <v>5000000</v>
      </c>
      <c r="R203" s="15">
        <v>0</v>
      </c>
      <c r="S203" s="15">
        <v>0</v>
      </c>
    </row>
    <row r="204" spans="1:19" x14ac:dyDescent="0.3">
      <c r="A204" s="1" t="s">
        <v>362</v>
      </c>
      <c r="B204" s="1" t="s">
        <v>889</v>
      </c>
      <c r="C204" s="1" t="s">
        <v>890</v>
      </c>
      <c r="D204" s="1" t="s">
        <v>891</v>
      </c>
      <c r="E204" s="1" t="s">
        <v>892</v>
      </c>
      <c r="F204" s="1" t="s">
        <v>893</v>
      </c>
      <c r="G204" s="1" t="s">
        <v>894</v>
      </c>
      <c r="H204" s="1" t="s">
        <v>363</v>
      </c>
      <c r="I204" s="15">
        <v>200000</v>
      </c>
      <c r="J204" s="15">
        <v>0</v>
      </c>
      <c r="K204" s="15">
        <v>200000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200000</v>
      </c>
      <c r="R204" s="15">
        <v>0</v>
      </c>
      <c r="S204" s="15">
        <v>0</v>
      </c>
    </row>
    <row r="205" spans="1:19" x14ac:dyDescent="0.3">
      <c r="A205" s="1" t="s">
        <v>453</v>
      </c>
      <c r="B205" s="1" t="s">
        <v>889</v>
      </c>
      <c r="C205" s="1" t="s">
        <v>890</v>
      </c>
      <c r="D205" s="1" t="s">
        <v>891</v>
      </c>
      <c r="E205" s="1" t="s">
        <v>892</v>
      </c>
      <c r="F205" s="1" t="s">
        <v>893</v>
      </c>
      <c r="G205" s="1" t="s">
        <v>894</v>
      </c>
      <c r="H205" s="1" t="s">
        <v>454</v>
      </c>
      <c r="I205" s="15">
        <v>1500000</v>
      </c>
      <c r="J205" s="15">
        <v>0</v>
      </c>
      <c r="K205" s="15">
        <v>1500000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1500000</v>
      </c>
      <c r="R205" s="15">
        <v>0</v>
      </c>
      <c r="S205" s="15">
        <v>0</v>
      </c>
    </row>
    <row r="206" spans="1:19" x14ac:dyDescent="0.3">
      <c r="A206" s="1" t="s">
        <v>526</v>
      </c>
      <c r="B206" s="1" t="s">
        <v>889</v>
      </c>
      <c r="C206" s="1" t="s">
        <v>890</v>
      </c>
      <c r="D206" s="1" t="s">
        <v>891</v>
      </c>
      <c r="E206" s="1" t="s">
        <v>892</v>
      </c>
      <c r="F206" s="1" t="s">
        <v>893</v>
      </c>
      <c r="G206" s="1" t="s">
        <v>894</v>
      </c>
      <c r="H206" s="1" t="s">
        <v>454</v>
      </c>
      <c r="I206" s="15">
        <v>50000</v>
      </c>
      <c r="J206" s="15">
        <v>0</v>
      </c>
      <c r="K206" s="15">
        <v>50000</v>
      </c>
      <c r="L206" s="15">
        <v>30488.27</v>
      </c>
      <c r="M206" s="15">
        <v>0</v>
      </c>
      <c r="N206" s="15">
        <v>0</v>
      </c>
      <c r="O206" s="15">
        <v>0</v>
      </c>
      <c r="P206" s="15">
        <v>0</v>
      </c>
      <c r="Q206" s="15">
        <v>50000</v>
      </c>
      <c r="R206" s="15">
        <v>0</v>
      </c>
      <c r="S206" s="15">
        <v>0</v>
      </c>
    </row>
    <row r="207" spans="1:19" x14ac:dyDescent="0.3">
      <c r="A207" s="1" t="s">
        <v>546</v>
      </c>
      <c r="B207" s="1" t="s">
        <v>889</v>
      </c>
      <c r="C207" s="1" t="s">
        <v>890</v>
      </c>
      <c r="D207" s="1" t="s">
        <v>891</v>
      </c>
      <c r="E207" s="1" t="s">
        <v>892</v>
      </c>
      <c r="F207" s="1" t="s">
        <v>893</v>
      </c>
      <c r="G207" s="1" t="s">
        <v>894</v>
      </c>
      <c r="H207" s="1" t="s">
        <v>454</v>
      </c>
      <c r="I207" s="15">
        <v>150000</v>
      </c>
      <c r="J207" s="15">
        <v>0</v>
      </c>
      <c r="K207" s="15">
        <v>150000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>
        <v>150000</v>
      </c>
      <c r="R207" s="15">
        <v>0</v>
      </c>
      <c r="S207" s="15">
        <v>0</v>
      </c>
    </row>
    <row r="208" spans="1:19" x14ac:dyDescent="0.3">
      <c r="A208" s="1" t="s">
        <v>580</v>
      </c>
      <c r="B208" s="1" t="s">
        <v>889</v>
      </c>
      <c r="C208" s="1" t="s">
        <v>890</v>
      </c>
      <c r="D208" s="1" t="s">
        <v>891</v>
      </c>
      <c r="E208" s="1" t="s">
        <v>892</v>
      </c>
      <c r="F208" s="1" t="s">
        <v>893</v>
      </c>
      <c r="G208" s="1" t="s">
        <v>894</v>
      </c>
      <c r="H208" s="1" t="s">
        <v>581</v>
      </c>
      <c r="I208" s="15">
        <v>200000</v>
      </c>
      <c r="J208" s="15">
        <v>0</v>
      </c>
      <c r="K208" s="15">
        <v>200000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200000</v>
      </c>
      <c r="R208" s="15">
        <v>0</v>
      </c>
      <c r="S208" s="15">
        <v>0</v>
      </c>
    </row>
    <row r="209" spans="1:19" x14ac:dyDescent="0.3">
      <c r="A209" s="1" t="s">
        <v>47</v>
      </c>
      <c r="B209" s="1" t="s">
        <v>889</v>
      </c>
      <c r="C209" s="1" t="s">
        <v>890</v>
      </c>
      <c r="D209" s="1" t="s">
        <v>891</v>
      </c>
      <c r="E209" s="1" t="s">
        <v>892</v>
      </c>
      <c r="F209" s="1" t="s">
        <v>893</v>
      </c>
      <c r="G209" s="1" t="s">
        <v>894</v>
      </c>
      <c r="H209" s="1" t="s">
        <v>48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</row>
    <row r="210" spans="1:19" x14ac:dyDescent="0.3">
      <c r="A210" s="1" t="s">
        <v>124</v>
      </c>
      <c r="B210" s="1" t="s">
        <v>889</v>
      </c>
      <c r="C210" s="1" t="s">
        <v>890</v>
      </c>
      <c r="D210" s="1" t="s">
        <v>891</v>
      </c>
      <c r="E210" s="1" t="s">
        <v>892</v>
      </c>
      <c r="F210" s="1" t="s">
        <v>893</v>
      </c>
      <c r="G210" s="1" t="s">
        <v>894</v>
      </c>
      <c r="H210" s="1" t="s">
        <v>125</v>
      </c>
      <c r="I210" s="15">
        <v>5000000</v>
      </c>
      <c r="J210" s="15">
        <v>0</v>
      </c>
      <c r="K210" s="15">
        <v>5000000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5000000</v>
      </c>
      <c r="R210" s="15">
        <v>0</v>
      </c>
      <c r="S210" s="15">
        <v>0</v>
      </c>
    </row>
    <row r="211" spans="1:19" x14ac:dyDescent="0.3">
      <c r="A211" s="1" t="s">
        <v>49</v>
      </c>
      <c r="B211" s="1" t="s">
        <v>889</v>
      </c>
      <c r="C211" s="1" t="s">
        <v>890</v>
      </c>
      <c r="D211" s="1" t="s">
        <v>891</v>
      </c>
      <c r="E211" s="1" t="s">
        <v>892</v>
      </c>
      <c r="F211" s="1" t="s">
        <v>893</v>
      </c>
      <c r="G211" s="1" t="s">
        <v>894</v>
      </c>
      <c r="H211" s="1" t="s">
        <v>50</v>
      </c>
      <c r="I211" s="15">
        <v>0</v>
      </c>
      <c r="J211" s="15">
        <v>32500000</v>
      </c>
      <c r="K211" s="15">
        <v>32500000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32500000</v>
      </c>
      <c r="R211" s="15">
        <v>0</v>
      </c>
      <c r="S211" s="15">
        <v>0</v>
      </c>
    </row>
    <row r="212" spans="1:19" x14ac:dyDescent="0.3">
      <c r="A212" s="1" t="s">
        <v>126</v>
      </c>
      <c r="B212" s="1" t="s">
        <v>889</v>
      </c>
      <c r="C212" s="1" t="s">
        <v>890</v>
      </c>
      <c r="D212" s="1" t="s">
        <v>891</v>
      </c>
      <c r="E212" s="1" t="s">
        <v>892</v>
      </c>
      <c r="F212" s="1" t="s">
        <v>893</v>
      </c>
      <c r="G212" s="1" t="s">
        <v>894</v>
      </c>
      <c r="H212" s="1" t="s">
        <v>127</v>
      </c>
      <c r="I212" s="15">
        <v>3010000</v>
      </c>
      <c r="J212" s="15">
        <v>0</v>
      </c>
      <c r="K212" s="15">
        <v>3010000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3010000</v>
      </c>
      <c r="R212" s="15">
        <v>0</v>
      </c>
      <c r="S212" s="15">
        <v>0</v>
      </c>
    </row>
    <row r="213" spans="1:19" x14ac:dyDescent="0.3">
      <c r="A213" s="1" t="s">
        <v>128</v>
      </c>
      <c r="B213" s="1" t="s">
        <v>889</v>
      </c>
      <c r="C213" s="1" t="s">
        <v>890</v>
      </c>
      <c r="D213" s="1" t="s">
        <v>891</v>
      </c>
      <c r="E213" s="1" t="s">
        <v>892</v>
      </c>
      <c r="F213" s="1" t="s">
        <v>893</v>
      </c>
      <c r="G213" s="1" t="s">
        <v>894</v>
      </c>
      <c r="H213" s="1" t="s">
        <v>129</v>
      </c>
      <c r="I213" s="15">
        <v>0</v>
      </c>
      <c r="J213" s="15">
        <v>8526</v>
      </c>
      <c r="K213" s="15">
        <v>8526</v>
      </c>
      <c r="L213" s="15">
        <v>0</v>
      </c>
      <c r="M213" s="15">
        <v>0</v>
      </c>
      <c r="N213" s="15">
        <v>8526</v>
      </c>
      <c r="O213" s="15">
        <v>8526</v>
      </c>
      <c r="P213" s="15">
        <v>8526</v>
      </c>
      <c r="Q213" s="15">
        <v>0</v>
      </c>
      <c r="R213" s="15">
        <v>8526</v>
      </c>
      <c r="S213" s="15">
        <v>0</v>
      </c>
    </row>
    <row r="214" spans="1:19" x14ac:dyDescent="0.3">
      <c r="A214" s="1" t="s">
        <v>584</v>
      </c>
      <c r="B214" s="1" t="s">
        <v>889</v>
      </c>
      <c r="C214" s="1" t="s">
        <v>890</v>
      </c>
      <c r="D214" s="1" t="s">
        <v>891</v>
      </c>
      <c r="E214" s="1" t="s">
        <v>892</v>
      </c>
      <c r="F214" s="1" t="s">
        <v>893</v>
      </c>
      <c r="G214" s="1" t="s">
        <v>894</v>
      </c>
      <c r="H214" s="1" t="s">
        <v>585</v>
      </c>
      <c r="I214" s="15">
        <v>221450365.80000001</v>
      </c>
      <c r="J214" s="15">
        <v>0</v>
      </c>
      <c r="K214" s="15">
        <v>221450365.80000001</v>
      </c>
      <c r="L214" s="15">
        <v>0</v>
      </c>
      <c r="M214" s="15">
        <v>221450365.80000001</v>
      </c>
      <c r="N214" s="15">
        <v>0</v>
      </c>
      <c r="O214" s="15">
        <v>0</v>
      </c>
      <c r="P214" s="15">
        <v>0</v>
      </c>
      <c r="Q214" s="15">
        <v>221450365.80000001</v>
      </c>
      <c r="R214" s="15">
        <v>0</v>
      </c>
      <c r="S214" s="15">
        <v>0</v>
      </c>
    </row>
    <row r="215" spans="1:19" x14ac:dyDescent="0.3">
      <c r="A215" s="1" t="s">
        <v>586</v>
      </c>
      <c r="B215" s="1" t="s">
        <v>889</v>
      </c>
      <c r="C215" s="1" t="s">
        <v>890</v>
      </c>
      <c r="D215" s="1" t="s">
        <v>891</v>
      </c>
      <c r="E215" s="1" t="s">
        <v>892</v>
      </c>
      <c r="F215" s="1" t="s">
        <v>893</v>
      </c>
      <c r="G215" s="1" t="s">
        <v>894</v>
      </c>
      <c r="H215" s="1" t="s">
        <v>587</v>
      </c>
      <c r="I215" s="15">
        <v>37122359.280000001</v>
      </c>
      <c r="J215" s="15">
        <v>0</v>
      </c>
      <c r="K215" s="15">
        <v>37122359.280000001</v>
      </c>
      <c r="L215" s="15">
        <v>37122359.280000001</v>
      </c>
      <c r="M215" s="15">
        <v>0</v>
      </c>
      <c r="N215" s="15">
        <v>0</v>
      </c>
      <c r="O215" s="15">
        <v>0</v>
      </c>
      <c r="P215" s="15">
        <v>0</v>
      </c>
      <c r="Q215" s="15">
        <v>37122359.280000001</v>
      </c>
      <c r="R215" s="15">
        <v>0</v>
      </c>
      <c r="S215" s="15">
        <v>0</v>
      </c>
    </row>
    <row r="216" spans="1:19" x14ac:dyDescent="0.3">
      <c r="A216" s="1" t="s">
        <v>588</v>
      </c>
      <c r="B216" s="1" t="s">
        <v>889</v>
      </c>
      <c r="C216" s="1" t="s">
        <v>890</v>
      </c>
      <c r="D216" s="1" t="s">
        <v>891</v>
      </c>
      <c r="E216" s="1" t="s">
        <v>892</v>
      </c>
      <c r="F216" s="1" t="s">
        <v>893</v>
      </c>
      <c r="G216" s="1" t="s">
        <v>894</v>
      </c>
      <c r="H216" s="1" t="s">
        <v>585</v>
      </c>
      <c r="I216" s="15">
        <v>24500000</v>
      </c>
      <c r="J216" s="15">
        <v>0</v>
      </c>
      <c r="K216" s="15">
        <v>24500000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24500000</v>
      </c>
      <c r="R216" s="15">
        <v>0</v>
      </c>
      <c r="S216" s="15">
        <v>0</v>
      </c>
    </row>
    <row r="217" spans="1:19" x14ac:dyDescent="0.3">
      <c r="A217" s="1" t="s">
        <v>589</v>
      </c>
      <c r="B217" s="1" t="s">
        <v>889</v>
      </c>
      <c r="C217" s="1" t="s">
        <v>890</v>
      </c>
      <c r="D217" s="1" t="s">
        <v>891</v>
      </c>
      <c r="E217" s="1" t="s">
        <v>892</v>
      </c>
      <c r="F217" s="1" t="s">
        <v>893</v>
      </c>
      <c r="G217" s="1" t="s">
        <v>894</v>
      </c>
      <c r="H217" s="1" t="s">
        <v>585</v>
      </c>
      <c r="I217" s="15">
        <v>0</v>
      </c>
      <c r="J217" s="15">
        <v>57500000</v>
      </c>
      <c r="K217" s="15">
        <v>57500000</v>
      </c>
      <c r="L217" s="15">
        <v>7500000</v>
      </c>
      <c r="M217" s="15">
        <v>0</v>
      </c>
      <c r="N217" s="15">
        <v>0</v>
      </c>
      <c r="O217" s="15">
        <v>0</v>
      </c>
      <c r="P217" s="15">
        <v>0</v>
      </c>
      <c r="Q217" s="15">
        <v>57500000</v>
      </c>
      <c r="R217" s="15">
        <v>0</v>
      </c>
      <c r="S217" s="15">
        <v>0</v>
      </c>
    </row>
    <row r="218" spans="1:19" x14ac:dyDescent="0.3">
      <c r="A218" s="1" t="s">
        <v>590</v>
      </c>
      <c r="B218" s="1" t="s">
        <v>889</v>
      </c>
      <c r="C218" s="1" t="s">
        <v>890</v>
      </c>
      <c r="D218" s="1" t="s">
        <v>891</v>
      </c>
      <c r="E218" s="1" t="s">
        <v>892</v>
      </c>
      <c r="F218" s="1" t="s">
        <v>893</v>
      </c>
      <c r="G218" s="1" t="s">
        <v>894</v>
      </c>
      <c r="H218" s="1" t="s">
        <v>591</v>
      </c>
      <c r="I218" s="15">
        <v>3110768.37</v>
      </c>
      <c r="J218" s="15">
        <v>24234596.780000001</v>
      </c>
      <c r="K218" s="15">
        <v>27345365.149999999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27345365.149999999</v>
      </c>
      <c r="R218" s="15">
        <v>0</v>
      </c>
      <c r="S218" s="15">
        <v>0</v>
      </c>
    </row>
    <row r="219" spans="1:19" x14ac:dyDescent="0.3">
      <c r="A219" s="1" t="s">
        <v>592</v>
      </c>
      <c r="B219" s="1" t="s">
        <v>889</v>
      </c>
      <c r="C219" s="1" t="s">
        <v>890</v>
      </c>
      <c r="D219" s="1" t="s">
        <v>891</v>
      </c>
      <c r="E219" s="1" t="s">
        <v>892</v>
      </c>
      <c r="F219" s="1" t="s">
        <v>893</v>
      </c>
      <c r="G219" s="1" t="s">
        <v>894</v>
      </c>
      <c r="H219" s="1" t="s">
        <v>593</v>
      </c>
      <c r="I219" s="15">
        <v>26624817.600000001</v>
      </c>
      <c r="J219" s="15">
        <v>0</v>
      </c>
      <c r="K219" s="15">
        <v>26624817.600000001</v>
      </c>
      <c r="L219" s="15">
        <v>0</v>
      </c>
      <c r="M219" s="15">
        <v>26624817.600000001</v>
      </c>
      <c r="N219" s="15">
        <v>0</v>
      </c>
      <c r="O219" s="15">
        <v>0</v>
      </c>
      <c r="P219" s="15">
        <v>0</v>
      </c>
      <c r="Q219" s="15">
        <v>26624817.600000001</v>
      </c>
      <c r="R219" s="15">
        <v>0</v>
      </c>
      <c r="S219" s="15">
        <v>0</v>
      </c>
    </row>
    <row r="220" spans="1:19" x14ac:dyDescent="0.3">
      <c r="A220" s="1" t="s">
        <v>594</v>
      </c>
      <c r="B220" s="1" t="s">
        <v>889</v>
      </c>
      <c r="C220" s="1" t="s">
        <v>890</v>
      </c>
      <c r="D220" s="1" t="s">
        <v>891</v>
      </c>
      <c r="E220" s="1" t="s">
        <v>892</v>
      </c>
      <c r="F220" s="1" t="s">
        <v>893</v>
      </c>
      <c r="G220" s="1" t="s">
        <v>894</v>
      </c>
      <c r="H220" s="1" t="s">
        <v>595</v>
      </c>
      <c r="I220" s="15">
        <v>62500000</v>
      </c>
      <c r="J220" s="15">
        <v>345365.15</v>
      </c>
      <c r="K220" s="15">
        <v>62845365.149999999</v>
      </c>
      <c r="L220" s="15">
        <v>60909672.039999999</v>
      </c>
      <c r="M220" s="15">
        <v>0</v>
      </c>
      <c r="N220" s="15">
        <v>0</v>
      </c>
      <c r="O220" s="15">
        <v>0</v>
      </c>
      <c r="P220" s="15">
        <v>0</v>
      </c>
      <c r="Q220" s="15">
        <v>62845365.149999999</v>
      </c>
      <c r="R220" s="15">
        <v>0</v>
      </c>
      <c r="S220" s="15">
        <v>0</v>
      </c>
    </row>
    <row r="221" spans="1:19" x14ac:dyDescent="0.3">
      <c r="A221" s="1" t="s">
        <v>596</v>
      </c>
      <c r="B221" s="1" t="s">
        <v>889</v>
      </c>
      <c r="C221" s="1" t="s">
        <v>890</v>
      </c>
      <c r="D221" s="1" t="s">
        <v>891</v>
      </c>
      <c r="E221" s="1" t="s">
        <v>892</v>
      </c>
      <c r="F221" s="1" t="s">
        <v>893</v>
      </c>
      <c r="G221" s="1" t="s">
        <v>894</v>
      </c>
      <c r="H221" s="1" t="s">
        <v>593</v>
      </c>
      <c r="I221" s="15">
        <v>4000000</v>
      </c>
      <c r="J221" s="15">
        <v>75489707.819999993</v>
      </c>
      <c r="K221" s="15">
        <v>79489707.819999993</v>
      </c>
      <c r="L221" s="15">
        <v>4600000</v>
      </c>
      <c r="M221" s="15">
        <v>0</v>
      </c>
      <c r="N221" s="15">
        <v>0</v>
      </c>
      <c r="O221" s="15">
        <v>0</v>
      </c>
      <c r="P221" s="15">
        <v>0</v>
      </c>
      <c r="Q221" s="15">
        <v>79489707.819999993</v>
      </c>
      <c r="R221" s="15">
        <v>0</v>
      </c>
      <c r="S221" s="15">
        <v>0</v>
      </c>
    </row>
    <row r="222" spans="1:19" x14ac:dyDescent="0.3">
      <c r="A222" s="1" t="s">
        <v>597</v>
      </c>
      <c r="B222" s="1" t="s">
        <v>889</v>
      </c>
      <c r="C222" s="1" t="s">
        <v>890</v>
      </c>
      <c r="D222" s="1" t="s">
        <v>891</v>
      </c>
      <c r="E222" s="1" t="s">
        <v>892</v>
      </c>
      <c r="F222" s="1" t="s">
        <v>893</v>
      </c>
      <c r="G222" s="1" t="s">
        <v>894</v>
      </c>
      <c r="H222" s="1" t="s">
        <v>598</v>
      </c>
      <c r="I222" s="15">
        <v>37975438.600000001</v>
      </c>
      <c r="J222" s="15">
        <v>-1065939</v>
      </c>
      <c r="K222" s="15">
        <v>36909499.600000001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36909499.600000001</v>
      </c>
      <c r="R222" s="15">
        <v>0</v>
      </c>
      <c r="S222" s="15">
        <v>0</v>
      </c>
    </row>
    <row r="223" spans="1:19" x14ac:dyDescent="0.3">
      <c r="A223" s="1" t="s">
        <v>599</v>
      </c>
      <c r="B223" s="1" t="s">
        <v>889</v>
      </c>
      <c r="C223" s="1" t="s">
        <v>890</v>
      </c>
      <c r="D223" s="1" t="s">
        <v>891</v>
      </c>
      <c r="E223" s="1" t="s">
        <v>892</v>
      </c>
      <c r="F223" s="1" t="s">
        <v>893</v>
      </c>
      <c r="G223" s="1" t="s">
        <v>894</v>
      </c>
      <c r="H223" s="1" t="s">
        <v>600</v>
      </c>
      <c r="I223" s="15">
        <v>0</v>
      </c>
      <c r="J223" s="15">
        <v>1065939</v>
      </c>
      <c r="K223" s="15">
        <v>1065939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1065939</v>
      </c>
      <c r="R223" s="15">
        <v>0</v>
      </c>
      <c r="S223" s="15">
        <v>0</v>
      </c>
    </row>
    <row r="224" spans="1:19" x14ac:dyDescent="0.3">
      <c r="A224" s="1" t="s">
        <v>601</v>
      </c>
      <c r="B224" s="1" t="s">
        <v>889</v>
      </c>
      <c r="C224" s="1" t="s">
        <v>890</v>
      </c>
      <c r="D224" s="1" t="s">
        <v>891</v>
      </c>
      <c r="E224" s="1" t="s">
        <v>892</v>
      </c>
      <c r="F224" s="1" t="s">
        <v>893</v>
      </c>
      <c r="G224" s="1" t="s">
        <v>894</v>
      </c>
      <c r="H224" s="1" t="s">
        <v>602</v>
      </c>
      <c r="I224" s="15">
        <v>270180971.16000003</v>
      </c>
      <c r="J224" s="15">
        <v>0</v>
      </c>
      <c r="K224" s="15">
        <v>270180971.16000003</v>
      </c>
      <c r="L224" s="15">
        <v>0</v>
      </c>
      <c r="M224" s="15">
        <v>266523929.02000001</v>
      </c>
      <c r="N224" s="15">
        <v>3657042.14</v>
      </c>
      <c r="O224" s="15">
        <v>3657042.14</v>
      </c>
      <c r="P224" s="15">
        <v>3657042.14</v>
      </c>
      <c r="Q224" s="15">
        <v>266523929.02000001</v>
      </c>
      <c r="R224" s="15">
        <v>3657042.14</v>
      </c>
      <c r="S224" s="15">
        <v>0</v>
      </c>
    </row>
    <row r="225" spans="1:19" x14ac:dyDescent="0.3">
      <c r="A225" s="1" t="s">
        <v>603</v>
      </c>
      <c r="B225" s="1" t="s">
        <v>889</v>
      </c>
      <c r="C225" s="1" t="s">
        <v>890</v>
      </c>
      <c r="D225" s="1" t="s">
        <v>891</v>
      </c>
      <c r="E225" s="1" t="s">
        <v>892</v>
      </c>
      <c r="F225" s="1" t="s">
        <v>893</v>
      </c>
      <c r="G225" s="1" t="s">
        <v>894</v>
      </c>
      <c r="H225" s="1" t="s">
        <v>602</v>
      </c>
      <c r="I225" s="15">
        <v>35000000</v>
      </c>
      <c r="J225" s="15">
        <v>0</v>
      </c>
      <c r="K225" s="15">
        <v>35000000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15">
        <v>35000000</v>
      </c>
      <c r="R225" s="15">
        <v>0</v>
      </c>
      <c r="S225" s="15">
        <v>0</v>
      </c>
    </row>
    <row r="226" spans="1:19" x14ac:dyDescent="0.3">
      <c r="A226" s="1" t="s">
        <v>604</v>
      </c>
      <c r="B226" s="1" t="s">
        <v>889</v>
      </c>
      <c r="C226" s="1" t="s">
        <v>890</v>
      </c>
      <c r="D226" s="1" t="s">
        <v>891</v>
      </c>
      <c r="E226" s="1" t="s">
        <v>892</v>
      </c>
      <c r="F226" s="1" t="s">
        <v>893</v>
      </c>
      <c r="G226" s="1" t="s">
        <v>894</v>
      </c>
      <c r="H226" s="1" t="s">
        <v>602</v>
      </c>
      <c r="I226" s="15">
        <v>46000000</v>
      </c>
      <c r="J226" s="15">
        <v>241900000</v>
      </c>
      <c r="K226" s="15">
        <v>287900000</v>
      </c>
      <c r="L226" s="15">
        <v>22250000</v>
      </c>
      <c r="M226" s="15">
        <v>15471074.189999999</v>
      </c>
      <c r="N226" s="15">
        <v>0</v>
      </c>
      <c r="O226" s="15">
        <v>0</v>
      </c>
      <c r="P226" s="15">
        <v>0</v>
      </c>
      <c r="Q226" s="15">
        <v>287900000</v>
      </c>
      <c r="R226" s="15">
        <v>0</v>
      </c>
      <c r="S226" s="15">
        <v>0</v>
      </c>
    </row>
    <row r="227" spans="1:19" x14ac:dyDescent="0.3">
      <c r="A227" s="1" t="s">
        <v>605</v>
      </c>
      <c r="B227" s="1" t="s">
        <v>889</v>
      </c>
      <c r="C227" s="1" t="s">
        <v>890</v>
      </c>
      <c r="D227" s="1" t="s">
        <v>891</v>
      </c>
      <c r="E227" s="1" t="s">
        <v>892</v>
      </c>
      <c r="F227" s="1" t="s">
        <v>893</v>
      </c>
      <c r="G227" s="1" t="s">
        <v>894</v>
      </c>
      <c r="H227" s="1" t="s">
        <v>606</v>
      </c>
      <c r="I227" s="15">
        <v>66730231.399999999</v>
      </c>
      <c r="J227" s="15">
        <v>0</v>
      </c>
      <c r="K227" s="15">
        <v>66730231.399999999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66730231.399999999</v>
      </c>
      <c r="R227" s="15">
        <v>0</v>
      </c>
      <c r="S227" s="15">
        <v>0</v>
      </c>
    </row>
    <row r="228" spans="1:19" x14ac:dyDescent="0.3">
      <c r="A228" s="1" t="s">
        <v>607</v>
      </c>
      <c r="B228" s="1" t="s">
        <v>889</v>
      </c>
      <c r="C228" s="1" t="s">
        <v>890</v>
      </c>
      <c r="D228" s="1" t="s">
        <v>891</v>
      </c>
      <c r="E228" s="1" t="s">
        <v>892</v>
      </c>
      <c r="F228" s="1" t="s">
        <v>893</v>
      </c>
      <c r="G228" s="1" t="s">
        <v>894</v>
      </c>
      <c r="H228" s="1" t="s">
        <v>606</v>
      </c>
      <c r="I228" s="15">
        <v>0</v>
      </c>
      <c r="J228" s="15">
        <v>188559257.03</v>
      </c>
      <c r="K228" s="15">
        <v>188559257.03</v>
      </c>
      <c r="L228" s="15">
        <v>3110768.25</v>
      </c>
      <c r="M228" s="15">
        <v>0</v>
      </c>
      <c r="N228" s="15">
        <v>0</v>
      </c>
      <c r="O228" s="15">
        <v>0</v>
      </c>
      <c r="P228" s="15">
        <v>0</v>
      </c>
      <c r="Q228" s="15">
        <v>188559257.03</v>
      </c>
      <c r="R228" s="15">
        <v>0</v>
      </c>
      <c r="S228" s="15">
        <v>0</v>
      </c>
    </row>
    <row r="229" spans="1:19" x14ac:dyDescent="0.3">
      <c r="A229" s="1" t="s">
        <v>130</v>
      </c>
      <c r="B229" s="1" t="s">
        <v>889</v>
      </c>
      <c r="C229" s="1" t="s">
        <v>890</v>
      </c>
      <c r="D229" s="1" t="s">
        <v>891</v>
      </c>
      <c r="E229" s="1" t="s">
        <v>892</v>
      </c>
      <c r="F229" s="1" t="s">
        <v>893</v>
      </c>
      <c r="G229" s="1" t="s">
        <v>894</v>
      </c>
      <c r="H229" s="1" t="s">
        <v>131</v>
      </c>
      <c r="I229" s="15">
        <v>95100000</v>
      </c>
      <c r="J229" s="15">
        <v>0</v>
      </c>
      <c r="K229" s="15">
        <v>95100000</v>
      </c>
      <c r="L229" s="15">
        <v>0</v>
      </c>
      <c r="M229" s="15">
        <v>0</v>
      </c>
      <c r="N229" s="15">
        <v>7054293.6900000004</v>
      </c>
      <c r="O229" s="15">
        <v>14103313.02</v>
      </c>
      <c r="P229" s="15">
        <v>14103313.02</v>
      </c>
      <c r="Q229" s="15">
        <v>88045706.310000002</v>
      </c>
      <c r="R229" s="15">
        <v>14103313.02</v>
      </c>
      <c r="S229" s="15">
        <v>0</v>
      </c>
    </row>
    <row r="230" spans="1:19" x14ac:dyDescent="0.3">
      <c r="A230" s="1" t="s">
        <v>132</v>
      </c>
      <c r="B230" s="1" t="s">
        <v>889</v>
      </c>
      <c r="C230" s="1" t="s">
        <v>890</v>
      </c>
      <c r="D230" s="1" t="s">
        <v>891</v>
      </c>
      <c r="E230" s="1" t="s">
        <v>892</v>
      </c>
      <c r="F230" s="1" t="s">
        <v>893</v>
      </c>
      <c r="G230" s="1" t="s">
        <v>894</v>
      </c>
      <c r="H230" s="1" t="s">
        <v>133</v>
      </c>
      <c r="I230" s="15">
        <v>23580360</v>
      </c>
      <c r="J230" s="15">
        <v>0</v>
      </c>
      <c r="K230" s="15">
        <v>23580360</v>
      </c>
      <c r="L230" s="15">
        <v>0</v>
      </c>
      <c r="M230" s="15">
        <v>0</v>
      </c>
      <c r="N230" s="15">
        <v>1965030</v>
      </c>
      <c r="O230" s="15">
        <v>3930060</v>
      </c>
      <c r="P230" s="15">
        <v>3930060</v>
      </c>
      <c r="Q230" s="15">
        <v>21615330</v>
      </c>
      <c r="R230" s="15">
        <v>3930060</v>
      </c>
      <c r="S230" s="15">
        <v>0</v>
      </c>
    </row>
    <row r="231" spans="1:19" x14ac:dyDescent="0.3">
      <c r="A231" s="1" t="s">
        <v>134</v>
      </c>
      <c r="B231" s="1" t="s">
        <v>889</v>
      </c>
      <c r="C231" s="1" t="s">
        <v>890</v>
      </c>
      <c r="D231" s="1" t="s">
        <v>891</v>
      </c>
      <c r="E231" s="1" t="s">
        <v>892</v>
      </c>
      <c r="F231" s="1" t="s">
        <v>893</v>
      </c>
      <c r="G231" s="1" t="s">
        <v>894</v>
      </c>
      <c r="H231" s="1" t="s">
        <v>135</v>
      </c>
      <c r="I231" s="15">
        <v>5000000</v>
      </c>
      <c r="J231" s="15">
        <v>0</v>
      </c>
      <c r="K231" s="15">
        <v>5000000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15">
        <v>5000000</v>
      </c>
      <c r="R231" s="15">
        <v>0</v>
      </c>
      <c r="S231" s="15">
        <v>0</v>
      </c>
    </row>
    <row r="232" spans="1:19" x14ac:dyDescent="0.3">
      <c r="A232" s="1" t="s">
        <v>148</v>
      </c>
      <c r="B232" s="1" t="s">
        <v>889</v>
      </c>
      <c r="C232" s="1" t="s">
        <v>890</v>
      </c>
      <c r="D232" s="1" t="s">
        <v>891</v>
      </c>
      <c r="E232" s="1" t="s">
        <v>892</v>
      </c>
      <c r="F232" s="1" t="s">
        <v>893</v>
      </c>
      <c r="G232" s="1" t="s">
        <v>894</v>
      </c>
      <c r="H232" s="1" t="s">
        <v>149</v>
      </c>
      <c r="I232" s="15">
        <v>0</v>
      </c>
      <c r="J232" s="15">
        <v>20846425</v>
      </c>
      <c r="K232" s="15">
        <v>20846425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15">
        <v>20846425</v>
      </c>
      <c r="R232" s="15">
        <v>0</v>
      </c>
      <c r="S232" s="15">
        <v>0</v>
      </c>
    </row>
    <row r="233" spans="1:19" x14ac:dyDescent="0.3">
      <c r="A233" s="1" t="s">
        <v>150</v>
      </c>
      <c r="B233" s="1" t="s">
        <v>889</v>
      </c>
      <c r="C233" s="1" t="s">
        <v>890</v>
      </c>
      <c r="D233" s="1" t="s">
        <v>891</v>
      </c>
      <c r="E233" s="1" t="s">
        <v>892</v>
      </c>
      <c r="F233" s="1" t="s">
        <v>893</v>
      </c>
      <c r="G233" s="1" t="s">
        <v>894</v>
      </c>
      <c r="H233" s="1" t="s">
        <v>149</v>
      </c>
      <c r="I233" s="15">
        <v>24713862.890000001</v>
      </c>
      <c r="J233" s="15">
        <v>-20846425</v>
      </c>
      <c r="K233" s="15">
        <v>3867437.89</v>
      </c>
      <c r="L233" s="15">
        <v>0</v>
      </c>
      <c r="M233" s="15">
        <v>0</v>
      </c>
      <c r="N233" s="15">
        <v>3867437.89</v>
      </c>
      <c r="O233" s="15">
        <v>3867437.89</v>
      </c>
      <c r="P233" s="15">
        <v>3867437.89</v>
      </c>
      <c r="Q233" s="15">
        <v>0</v>
      </c>
      <c r="R233" s="15">
        <v>3867437.89</v>
      </c>
      <c r="S233" s="15">
        <v>0</v>
      </c>
    </row>
    <row r="234" spans="1:19" x14ac:dyDescent="0.3">
      <c r="A234" s="1" t="s">
        <v>151</v>
      </c>
      <c r="B234" s="1" t="s">
        <v>889</v>
      </c>
      <c r="C234" s="1" t="s">
        <v>890</v>
      </c>
      <c r="D234" s="1" t="s">
        <v>891</v>
      </c>
      <c r="E234" s="1" t="s">
        <v>892</v>
      </c>
      <c r="F234" s="1" t="s">
        <v>893</v>
      </c>
      <c r="G234" s="1" t="s">
        <v>894</v>
      </c>
      <c r="H234" s="1" t="s">
        <v>152</v>
      </c>
      <c r="I234" s="15">
        <v>0</v>
      </c>
      <c r="J234" s="15">
        <v>9761086.3900000006</v>
      </c>
      <c r="K234" s="15">
        <v>9761086.3900000006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9761086.3900000006</v>
      </c>
      <c r="R234" s="15">
        <v>0</v>
      </c>
      <c r="S234" s="15">
        <v>0</v>
      </c>
    </row>
    <row r="235" spans="1:19" x14ac:dyDescent="0.3">
      <c r="A235" s="1" t="s">
        <v>153</v>
      </c>
      <c r="B235" s="1" t="s">
        <v>889</v>
      </c>
      <c r="C235" s="1" t="s">
        <v>890</v>
      </c>
      <c r="D235" s="1" t="s">
        <v>891</v>
      </c>
      <c r="E235" s="1" t="s">
        <v>892</v>
      </c>
      <c r="F235" s="1" t="s">
        <v>893</v>
      </c>
      <c r="G235" s="1" t="s">
        <v>894</v>
      </c>
      <c r="H235" s="1" t="s">
        <v>152</v>
      </c>
      <c r="I235" s="15">
        <v>11000000</v>
      </c>
      <c r="J235" s="15">
        <v>-9761086.3900000006</v>
      </c>
      <c r="K235" s="15">
        <v>1238913.6100000001</v>
      </c>
      <c r="L235" s="15">
        <v>0</v>
      </c>
      <c r="M235" s="15">
        <v>0</v>
      </c>
      <c r="N235" s="15">
        <v>1238913.6100000001</v>
      </c>
      <c r="O235" s="15">
        <v>1238913.6100000001</v>
      </c>
      <c r="P235" s="15">
        <v>1238913.6100000001</v>
      </c>
      <c r="Q235" s="15">
        <v>0</v>
      </c>
      <c r="R235" s="15">
        <v>1238913.6100000001</v>
      </c>
      <c r="S235" s="15">
        <v>0</v>
      </c>
    </row>
    <row r="236" spans="1:19" x14ac:dyDescent="0.3">
      <c r="A236" s="1" t="s">
        <v>54</v>
      </c>
      <c r="B236" s="1" t="s">
        <v>889</v>
      </c>
      <c r="C236" s="1" t="s">
        <v>890</v>
      </c>
      <c r="D236" s="1" t="s">
        <v>891</v>
      </c>
      <c r="E236" s="1" t="s">
        <v>892</v>
      </c>
      <c r="F236" s="1" t="s">
        <v>895</v>
      </c>
      <c r="G236" s="1" t="s">
        <v>896</v>
      </c>
      <c r="H236" s="1" t="s">
        <v>36</v>
      </c>
      <c r="I236" s="15">
        <v>20000</v>
      </c>
      <c r="J236" s="15">
        <v>0</v>
      </c>
      <c r="K236" s="15">
        <v>20000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20000</v>
      </c>
      <c r="R236" s="15">
        <v>0</v>
      </c>
      <c r="S236" s="15">
        <v>0</v>
      </c>
    </row>
    <row r="237" spans="1:19" x14ac:dyDescent="0.3">
      <c r="A237" s="1" t="s">
        <v>55</v>
      </c>
      <c r="B237" s="1" t="s">
        <v>889</v>
      </c>
      <c r="C237" s="1" t="s">
        <v>890</v>
      </c>
      <c r="D237" s="1" t="s">
        <v>891</v>
      </c>
      <c r="E237" s="1" t="s">
        <v>892</v>
      </c>
      <c r="F237" s="1" t="s">
        <v>895</v>
      </c>
      <c r="G237" s="1" t="s">
        <v>896</v>
      </c>
      <c r="H237" s="1" t="s">
        <v>38</v>
      </c>
      <c r="I237" s="15">
        <v>10000</v>
      </c>
      <c r="J237" s="15">
        <v>0</v>
      </c>
      <c r="K237" s="15">
        <v>10000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15">
        <v>10000</v>
      </c>
      <c r="R237" s="15">
        <v>0</v>
      </c>
      <c r="S237" s="15">
        <v>0</v>
      </c>
    </row>
    <row r="238" spans="1:19" x14ac:dyDescent="0.3">
      <c r="A238" s="1" t="s">
        <v>56</v>
      </c>
      <c r="B238" s="1" t="s">
        <v>889</v>
      </c>
      <c r="C238" s="1" t="s">
        <v>890</v>
      </c>
      <c r="D238" s="1" t="s">
        <v>891</v>
      </c>
      <c r="E238" s="1" t="s">
        <v>892</v>
      </c>
      <c r="F238" s="1" t="s">
        <v>895</v>
      </c>
      <c r="G238" s="1" t="s">
        <v>896</v>
      </c>
      <c r="H238" s="1" t="s">
        <v>40</v>
      </c>
      <c r="I238" s="15">
        <v>3200000</v>
      </c>
      <c r="J238" s="15">
        <v>0</v>
      </c>
      <c r="K238" s="15">
        <v>3200000</v>
      </c>
      <c r="L238" s="15">
        <v>2691158.69</v>
      </c>
      <c r="M238" s="15">
        <v>821615.37</v>
      </c>
      <c r="N238" s="15">
        <v>0</v>
      </c>
      <c r="O238" s="15">
        <v>0</v>
      </c>
      <c r="P238" s="15">
        <v>0</v>
      </c>
      <c r="Q238" s="15">
        <v>3200000</v>
      </c>
      <c r="R238" s="15">
        <v>0</v>
      </c>
      <c r="S238" s="15">
        <v>0</v>
      </c>
    </row>
    <row r="239" spans="1:19" x14ac:dyDescent="0.3">
      <c r="A239" s="1" t="s">
        <v>57</v>
      </c>
      <c r="B239" s="1" t="s">
        <v>889</v>
      </c>
      <c r="C239" s="1" t="s">
        <v>890</v>
      </c>
      <c r="D239" s="1" t="s">
        <v>891</v>
      </c>
      <c r="E239" s="1" t="s">
        <v>892</v>
      </c>
      <c r="F239" s="1" t="s">
        <v>895</v>
      </c>
      <c r="G239" s="1" t="s">
        <v>896</v>
      </c>
      <c r="H239" s="1" t="s">
        <v>42</v>
      </c>
      <c r="I239" s="15">
        <v>50000</v>
      </c>
      <c r="J239" s="15">
        <v>0</v>
      </c>
      <c r="K239" s="15">
        <v>50000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50000</v>
      </c>
      <c r="R239" s="15">
        <v>0</v>
      </c>
      <c r="S239" s="15">
        <v>0</v>
      </c>
    </row>
    <row r="240" spans="1:19" x14ac:dyDescent="0.3">
      <c r="A240" s="1" t="s">
        <v>58</v>
      </c>
      <c r="B240" s="1" t="s">
        <v>889</v>
      </c>
      <c r="C240" s="1" t="s">
        <v>890</v>
      </c>
      <c r="D240" s="1" t="s">
        <v>891</v>
      </c>
      <c r="E240" s="1" t="s">
        <v>892</v>
      </c>
      <c r="F240" s="1" t="s">
        <v>895</v>
      </c>
      <c r="G240" s="1" t="s">
        <v>896</v>
      </c>
      <c r="H240" s="1" t="s">
        <v>59</v>
      </c>
      <c r="I240" s="15">
        <v>5000</v>
      </c>
      <c r="J240" s="15">
        <v>0</v>
      </c>
      <c r="K240" s="15">
        <v>5000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5000</v>
      </c>
      <c r="R240" s="15">
        <v>0</v>
      </c>
      <c r="S240" s="15">
        <v>0</v>
      </c>
    </row>
    <row r="241" spans="1:19" x14ac:dyDescent="0.3">
      <c r="A241" s="1" t="s">
        <v>367</v>
      </c>
      <c r="B241" s="1" t="s">
        <v>889</v>
      </c>
      <c r="C241" s="1" t="s">
        <v>890</v>
      </c>
      <c r="D241" s="1" t="s">
        <v>897</v>
      </c>
      <c r="E241" s="1" t="s">
        <v>898</v>
      </c>
      <c r="F241" s="1" t="s">
        <v>899</v>
      </c>
      <c r="G241" s="1" t="s">
        <v>900</v>
      </c>
      <c r="H241" s="1" t="s">
        <v>64</v>
      </c>
      <c r="I241" s="15">
        <v>50000</v>
      </c>
      <c r="J241" s="15">
        <v>0</v>
      </c>
      <c r="K241" s="15">
        <v>50000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50000</v>
      </c>
      <c r="R241" s="15">
        <v>0</v>
      </c>
      <c r="S241" s="15">
        <v>0</v>
      </c>
    </row>
    <row r="242" spans="1:19" x14ac:dyDescent="0.3">
      <c r="A242" s="1" t="s">
        <v>368</v>
      </c>
      <c r="B242" s="1" t="s">
        <v>889</v>
      </c>
      <c r="C242" s="1" t="s">
        <v>890</v>
      </c>
      <c r="D242" s="1" t="s">
        <v>897</v>
      </c>
      <c r="E242" s="1" t="s">
        <v>898</v>
      </c>
      <c r="F242" s="1" t="s">
        <v>899</v>
      </c>
      <c r="G242" s="1" t="s">
        <v>900</v>
      </c>
      <c r="H242" s="1" t="s">
        <v>38</v>
      </c>
      <c r="I242" s="15">
        <v>0</v>
      </c>
      <c r="J242" s="15">
        <v>1200000</v>
      </c>
      <c r="K242" s="15">
        <v>1200000</v>
      </c>
      <c r="L242" s="15">
        <v>942500</v>
      </c>
      <c r="M242" s="15">
        <v>0</v>
      </c>
      <c r="N242" s="15">
        <v>0</v>
      </c>
      <c r="O242" s="15">
        <v>0</v>
      </c>
      <c r="P242" s="15">
        <v>0</v>
      </c>
      <c r="Q242" s="15">
        <v>1200000</v>
      </c>
      <c r="R242" s="15">
        <v>0</v>
      </c>
      <c r="S242" s="15">
        <v>0</v>
      </c>
    </row>
    <row r="243" spans="1:19" x14ac:dyDescent="0.3">
      <c r="A243" s="1" t="s">
        <v>386</v>
      </c>
      <c r="B243" s="1" t="s">
        <v>889</v>
      </c>
      <c r="C243" s="1" t="s">
        <v>890</v>
      </c>
      <c r="D243" s="1" t="s">
        <v>897</v>
      </c>
      <c r="E243" s="1" t="s">
        <v>898</v>
      </c>
      <c r="F243" s="1" t="s">
        <v>899</v>
      </c>
      <c r="G243" s="1" t="s">
        <v>900</v>
      </c>
      <c r="H243" s="1" t="s">
        <v>38</v>
      </c>
      <c r="I243" s="15">
        <v>1551260</v>
      </c>
      <c r="J243" s="15">
        <v>-1551260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</row>
    <row r="244" spans="1:19" x14ac:dyDescent="0.3">
      <c r="A244" s="1" t="s">
        <v>369</v>
      </c>
      <c r="B244" s="1" t="s">
        <v>889</v>
      </c>
      <c r="C244" s="1" t="s">
        <v>890</v>
      </c>
      <c r="D244" s="1" t="s">
        <v>897</v>
      </c>
      <c r="E244" s="1" t="s">
        <v>898</v>
      </c>
      <c r="F244" s="1" t="s">
        <v>899</v>
      </c>
      <c r="G244" s="1" t="s">
        <v>900</v>
      </c>
      <c r="H244" s="1" t="s">
        <v>336</v>
      </c>
      <c r="I244" s="15">
        <v>1200000</v>
      </c>
      <c r="J244" s="15">
        <v>0</v>
      </c>
      <c r="K244" s="15">
        <v>1200000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1200000</v>
      </c>
      <c r="R244" s="15">
        <v>0</v>
      </c>
      <c r="S244" s="15">
        <v>0</v>
      </c>
    </row>
    <row r="245" spans="1:19" x14ac:dyDescent="0.3">
      <c r="A245" s="1" t="s">
        <v>370</v>
      </c>
      <c r="B245" s="1" t="s">
        <v>889</v>
      </c>
      <c r="C245" s="1" t="s">
        <v>890</v>
      </c>
      <c r="D245" s="1" t="s">
        <v>897</v>
      </c>
      <c r="E245" s="1" t="s">
        <v>898</v>
      </c>
      <c r="F245" s="1" t="s">
        <v>899</v>
      </c>
      <c r="G245" s="1" t="s">
        <v>900</v>
      </c>
      <c r="H245" s="1" t="s">
        <v>371</v>
      </c>
      <c r="I245" s="15">
        <v>500000</v>
      </c>
      <c r="J245" s="15">
        <v>0</v>
      </c>
      <c r="K245" s="15">
        <v>500000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500000</v>
      </c>
      <c r="R245" s="15">
        <v>0</v>
      </c>
      <c r="S245" s="15">
        <v>0</v>
      </c>
    </row>
    <row r="246" spans="1:19" x14ac:dyDescent="0.3">
      <c r="A246" s="1" t="s">
        <v>372</v>
      </c>
      <c r="B246" s="1" t="s">
        <v>889</v>
      </c>
      <c r="C246" s="1" t="s">
        <v>890</v>
      </c>
      <c r="D246" s="1" t="s">
        <v>897</v>
      </c>
      <c r="E246" s="1" t="s">
        <v>898</v>
      </c>
      <c r="F246" s="1" t="s">
        <v>899</v>
      </c>
      <c r="G246" s="1" t="s">
        <v>900</v>
      </c>
      <c r="H246" s="1" t="s">
        <v>373</v>
      </c>
      <c r="I246" s="15">
        <v>7200000</v>
      </c>
      <c r="J246" s="15">
        <v>5170884.4400000004</v>
      </c>
      <c r="K246" s="15">
        <v>12370884.439999999</v>
      </c>
      <c r="L246" s="15">
        <v>7300365.3300000001</v>
      </c>
      <c r="M246" s="15">
        <v>0</v>
      </c>
      <c r="N246" s="15">
        <v>0</v>
      </c>
      <c r="O246" s="15">
        <v>0</v>
      </c>
      <c r="P246" s="15">
        <v>0</v>
      </c>
      <c r="Q246" s="15">
        <v>12370884.439999999</v>
      </c>
      <c r="R246" s="15">
        <v>0</v>
      </c>
      <c r="S246" s="15">
        <v>0</v>
      </c>
    </row>
    <row r="247" spans="1:19" x14ac:dyDescent="0.3">
      <c r="A247" s="1" t="s">
        <v>374</v>
      </c>
      <c r="B247" s="1" t="s">
        <v>889</v>
      </c>
      <c r="C247" s="1" t="s">
        <v>890</v>
      </c>
      <c r="D247" s="1" t="s">
        <v>897</v>
      </c>
      <c r="E247" s="1" t="s">
        <v>898</v>
      </c>
      <c r="F247" s="1" t="s">
        <v>899</v>
      </c>
      <c r="G247" s="1" t="s">
        <v>900</v>
      </c>
      <c r="H247" s="1" t="s">
        <v>185</v>
      </c>
      <c r="I247" s="15">
        <v>591000</v>
      </c>
      <c r="J247" s="15">
        <v>0</v>
      </c>
      <c r="K247" s="15">
        <v>591000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591000</v>
      </c>
      <c r="R247" s="15">
        <v>0</v>
      </c>
      <c r="S247" s="15">
        <v>0</v>
      </c>
    </row>
    <row r="248" spans="1:19" x14ac:dyDescent="0.3">
      <c r="A248" s="1" t="s">
        <v>375</v>
      </c>
      <c r="B248" s="1" t="s">
        <v>889</v>
      </c>
      <c r="C248" s="1" t="s">
        <v>890</v>
      </c>
      <c r="D248" s="1" t="s">
        <v>897</v>
      </c>
      <c r="E248" s="1" t="s">
        <v>898</v>
      </c>
      <c r="F248" s="1" t="s">
        <v>899</v>
      </c>
      <c r="G248" s="1" t="s">
        <v>900</v>
      </c>
      <c r="H248" s="1" t="s">
        <v>376</v>
      </c>
      <c r="I248" s="15">
        <v>3000000</v>
      </c>
      <c r="J248" s="15">
        <v>0</v>
      </c>
      <c r="K248" s="15">
        <v>3000000</v>
      </c>
      <c r="L248" s="15">
        <v>2978666.66</v>
      </c>
      <c r="M248" s="15">
        <v>0</v>
      </c>
      <c r="N248" s="15">
        <v>0</v>
      </c>
      <c r="O248" s="15">
        <v>0</v>
      </c>
      <c r="P248" s="15">
        <v>0</v>
      </c>
      <c r="Q248" s="15">
        <v>3000000</v>
      </c>
      <c r="R248" s="15">
        <v>0</v>
      </c>
      <c r="S248" s="15">
        <v>0</v>
      </c>
    </row>
    <row r="249" spans="1:19" x14ac:dyDescent="0.3">
      <c r="A249" s="1" t="s">
        <v>377</v>
      </c>
      <c r="B249" s="1" t="s">
        <v>889</v>
      </c>
      <c r="C249" s="1" t="s">
        <v>890</v>
      </c>
      <c r="D249" s="1" t="s">
        <v>897</v>
      </c>
      <c r="E249" s="1" t="s">
        <v>898</v>
      </c>
      <c r="F249" s="1" t="s">
        <v>899</v>
      </c>
      <c r="G249" s="1" t="s">
        <v>900</v>
      </c>
      <c r="H249" s="1" t="s">
        <v>378</v>
      </c>
      <c r="I249" s="15">
        <v>1050000</v>
      </c>
      <c r="J249" s="15">
        <v>0</v>
      </c>
      <c r="K249" s="15">
        <v>1050000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1050000</v>
      </c>
      <c r="R249" s="15">
        <v>0</v>
      </c>
      <c r="S249" s="15">
        <v>0</v>
      </c>
    </row>
    <row r="250" spans="1:19" x14ac:dyDescent="0.3">
      <c r="A250" s="1" t="s">
        <v>379</v>
      </c>
      <c r="B250" s="1" t="s">
        <v>889</v>
      </c>
      <c r="C250" s="1" t="s">
        <v>890</v>
      </c>
      <c r="D250" s="1" t="s">
        <v>897</v>
      </c>
      <c r="E250" s="1" t="s">
        <v>898</v>
      </c>
      <c r="F250" s="1" t="s">
        <v>899</v>
      </c>
      <c r="G250" s="1" t="s">
        <v>900</v>
      </c>
      <c r="H250" s="1" t="s">
        <v>101</v>
      </c>
      <c r="I250" s="15">
        <v>2300000</v>
      </c>
      <c r="J250" s="15">
        <v>-80000</v>
      </c>
      <c r="K250" s="15">
        <v>2220000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15">
        <v>2220000</v>
      </c>
      <c r="R250" s="15">
        <v>0</v>
      </c>
      <c r="S250" s="15">
        <v>0</v>
      </c>
    </row>
    <row r="251" spans="1:19" x14ac:dyDescent="0.3">
      <c r="A251" s="1" t="s">
        <v>380</v>
      </c>
      <c r="B251" s="1" t="s">
        <v>889</v>
      </c>
      <c r="C251" s="1" t="s">
        <v>890</v>
      </c>
      <c r="D251" s="1" t="s">
        <v>897</v>
      </c>
      <c r="E251" s="1" t="s">
        <v>898</v>
      </c>
      <c r="F251" s="1" t="s">
        <v>899</v>
      </c>
      <c r="G251" s="1" t="s">
        <v>900</v>
      </c>
      <c r="H251" s="1" t="s">
        <v>66</v>
      </c>
      <c r="I251" s="15">
        <v>70000</v>
      </c>
      <c r="J251" s="15">
        <v>0</v>
      </c>
      <c r="K251" s="15">
        <v>70000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70000</v>
      </c>
      <c r="R251" s="15">
        <v>0</v>
      </c>
      <c r="S251" s="15">
        <v>0</v>
      </c>
    </row>
    <row r="252" spans="1:19" x14ac:dyDescent="0.3">
      <c r="A252" s="1" t="s">
        <v>381</v>
      </c>
      <c r="B252" s="1" t="s">
        <v>889</v>
      </c>
      <c r="C252" s="1" t="s">
        <v>890</v>
      </c>
      <c r="D252" s="1" t="s">
        <v>897</v>
      </c>
      <c r="E252" s="1" t="s">
        <v>898</v>
      </c>
      <c r="F252" s="1" t="s">
        <v>899</v>
      </c>
      <c r="G252" s="1" t="s">
        <v>900</v>
      </c>
      <c r="H252" s="1" t="s">
        <v>119</v>
      </c>
      <c r="I252" s="15">
        <v>50000</v>
      </c>
      <c r="J252" s="15">
        <v>80000</v>
      </c>
      <c r="K252" s="15">
        <v>130000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130000</v>
      </c>
      <c r="R252" s="15">
        <v>0</v>
      </c>
      <c r="S252" s="15">
        <v>0</v>
      </c>
    </row>
    <row r="253" spans="1:19" x14ac:dyDescent="0.3">
      <c r="A253" s="1" t="s">
        <v>382</v>
      </c>
      <c r="B253" s="1" t="s">
        <v>889</v>
      </c>
      <c r="C253" s="1" t="s">
        <v>890</v>
      </c>
      <c r="D253" s="1" t="s">
        <v>897</v>
      </c>
      <c r="E253" s="1" t="s">
        <v>898</v>
      </c>
      <c r="F253" s="1" t="s">
        <v>899</v>
      </c>
      <c r="G253" s="1" t="s">
        <v>900</v>
      </c>
      <c r="H253" s="1" t="s">
        <v>383</v>
      </c>
      <c r="I253" s="15">
        <v>3000000</v>
      </c>
      <c r="J253" s="15">
        <v>0</v>
      </c>
      <c r="K253" s="15">
        <v>3000000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3000000</v>
      </c>
      <c r="R253" s="15">
        <v>0</v>
      </c>
      <c r="S253" s="15">
        <v>0</v>
      </c>
    </row>
    <row r="254" spans="1:19" x14ac:dyDescent="0.3">
      <c r="A254" s="1" t="s">
        <v>389</v>
      </c>
      <c r="B254" s="1" t="s">
        <v>889</v>
      </c>
      <c r="C254" s="1" t="s">
        <v>890</v>
      </c>
      <c r="D254" s="1" t="s">
        <v>897</v>
      </c>
      <c r="E254" s="1" t="s">
        <v>898</v>
      </c>
      <c r="F254" s="1" t="s">
        <v>901</v>
      </c>
      <c r="G254" s="1" t="s">
        <v>902</v>
      </c>
      <c r="H254" s="1" t="s">
        <v>390</v>
      </c>
      <c r="I254" s="15">
        <v>0</v>
      </c>
      <c r="J254" s="15">
        <v>400000</v>
      </c>
      <c r="K254" s="15">
        <v>400000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400000</v>
      </c>
      <c r="R254" s="15">
        <v>0</v>
      </c>
      <c r="S254" s="15">
        <v>0</v>
      </c>
    </row>
    <row r="255" spans="1:19" x14ac:dyDescent="0.3">
      <c r="A255" s="1" t="s">
        <v>391</v>
      </c>
      <c r="B255" s="1" t="s">
        <v>889</v>
      </c>
      <c r="C255" s="1" t="s">
        <v>890</v>
      </c>
      <c r="D255" s="1" t="s">
        <v>897</v>
      </c>
      <c r="E255" s="1" t="s">
        <v>898</v>
      </c>
      <c r="F255" s="1" t="s">
        <v>901</v>
      </c>
      <c r="G255" s="1" t="s">
        <v>902</v>
      </c>
      <c r="H255" s="1" t="s">
        <v>392</v>
      </c>
      <c r="I255" s="15">
        <v>5000</v>
      </c>
      <c r="J255" s="15">
        <v>0</v>
      </c>
      <c r="K255" s="15">
        <v>5000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5000</v>
      </c>
      <c r="R255" s="15">
        <v>0</v>
      </c>
      <c r="S255" s="15">
        <v>0</v>
      </c>
    </row>
    <row r="256" spans="1:19" x14ac:dyDescent="0.3">
      <c r="A256" s="1" t="s">
        <v>393</v>
      </c>
      <c r="B256" s="1" t="s">
        <v>889</v>
      </c>
      <c r="C256" s="1" t="s">
        <v>890</v>
      </c>
      <c r="D256" s="1" t="s">
        <v>897</v>
      </c>
      <c r="E256" s="1" t="s">
        <v>898</v>
      </c>
      <c r="F256" s="1" t="s">
        <v>901</v>
      </c>
      <c r="G256" s="1" t="s">
        <v>902</v>
      </c>
      <c r="H256" s="1" t="s">
        <v>394</v>
      </c>
      <c r="I256" s="15">
        <v>40000</v>
      </c>
      <c r="J256" s="15">
        <v>0</v>
      </c>
      <c r="K256" s="15">
        <v>40000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40000</v>
      </c>
      <c r="R256" s="15">
        <v>0</v>
      </c>
      <c r="S256" s="15">
        <v>0</v>
      </c>
    </row>
    <row r="257" spans="1:19" x14ac:dyDescent="0.3">
      <c r="A257" s="1" t="s">
        <v>395</v>
      </c>
      <c r="B257" s="1" t="s">
        <v>889</v>
      </c>
      <c r="C257" s="1" t="s">
        <v>890</v>
      </c>
      <c r="D257" s="1" t="s">
        <v>897</v>
      </c>
      <c r="E257" s="1" t="s">
        <v>898</v>
      </c>
      <c r="F257" s="1" t="s">
        <v>901</v>
      </c>
      <c r="G257" s="1" t="s">
        <v>902</v>
      </c>
      <c r="H257" s="1" t="s">
        <v>396</v>
      </c>
      <c r="I257" s="15">
        <v>40000</v>
      </c>
      <c r="J257" s="15">
        <v>0</v>
      </c>
      <c r="K257" s="15">
        <v>40000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40000</v>
      </c>
      <c r="R257" s="15">
        <v>0</v>
      </c>
      <c r="S257" s="15">
        <v>0</v>
      </c>
    </row>
    <row r="258" spans="1:19" x14ac:dyDescent="0.3">
      <c r="A258" s="1" t="s">
        <v>397</v>
      </c>
      <c r="B258" s="1" t="s">
        <v>889</v>
      </c>
      <c r="C258" s="1" t="s">
        <v>890</v>
      </c>
      <c r="D258" s="1" t="s">
        <v>897</v>
      </c>
      <c r="E258" s="1" t="s">
        <v>898</v>
      </c>
      <c r="F258" s="1" t="s">
        <v>901</v>
      </c>
      <c r="G258" s="1" t="s">
        <v>902</v>
      </c>
      <c r="H258" s="1" t="s">
        <v>336</v>
      </c>
      <c r="I258" s="15">
        <v>3700000</v>
      </c>
      <c r="J258" s="15">
        <v>-1200000</v>
      </c>
      <c r="K258" s="15">
        <v>2500000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2500000</v>
      </c>
      <c r="R258" s="15">
        <v>0</v>
      </c>
      <c r="S258" s="15">
        <v>0</v>
      </c>
    </row>
    <row r="259" spans="1:19" x14ac:dyDescent="0.3">
      <c r="A259" s="1" t="s">
        <v>398</v>
      </c>
      <c r="B259" s="1" t="s">
        <v>889</v>
      </c>
      <c r="C259" s="1" t="s">
        <v>890</v>
      </c>
      <c r="D259" s="1" t="s">
        <v>897</v>
      </c>
      <c r="E259" s="1" t="s">
        <v>898</v>
      </c>
      <c r="F259" s="1" t="s">
        <v>901</v>
      </c>
      <c r="G259" s="1" t="s">
        <v>902</v>
      </c>
      <c r="H259" s="1" t="s">
        <v>84</v>
      </c>
      <c r="I259" s="15">
        <v>2400000</v>
      </c>
      <c r="J259" s="15">
        <v>1200000</v>
      </c>
      <c r="K259" s="15">
        <v>3600000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3600000</v>
      </c>
      <c r="R259" s="15">
        <v>0</v>
      </c>
      <c r="S259" s="15">
        <v>0</v>
      </c>
    </row>
    <row r="260" spans="1:19" x14ac:dyDescent="0.3">
      <c r="A260" s="1" t="s">
        <v>399</v>
      </c>
      <c r="B260" s="1" t="s">
        <v>889</v>
      </c>
      <c r="C260" s="1" t="s">
        <v>890</v>
      </c>
      <c r="D260" s="1" t="s">
        <v>897</v>
      </c>
      <c r="E260" s="1" t="s">
        <v>898</v>
      </c>
      <c r="F260" s="1" t="s">
        <v>901</v>
      </c>
      <c r="G260" s="1" t="s">
        <v>902</v>
      </c>
      <c r="H260" s="1" t="s">
        <v>86</v>
      </c>
      <c r="I260" s="15">
        <v>50000</v>
      </c>
      <c r="J260" s="15">
        <v>0</v>
      </c>
      <c r="K260" s="15">
        <v>50000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50000</v>
      </c>
      <c r="R260" s="15">
        <v>0</v>
      </c>
      <c r="S260" s="15">
        <v>0</v>
      </c>
    </row>
    <row r="261" spans="1:19" x14ac:dyDescent="0.3">
      <c r="A261" s="1" t="s">
        <v>400</v>
      </c>
      <c r="B261" s="1" t="s">
        <v>889</v>
      </c>
      <c r="C261" s="1" t="s">
        <v>890</v>
      </c>
      <c r="D261" s="1" t="s">
        <v>897</v>
      </c>
      <c r="E261" s="1" t="s">
        <v>898</v>
      </c>
      <c r="F261" s="1" t="s">
        <v>901</v>
      </c>
      <c r="G261" s="1" t="s">
        <v>902</v>
      </c>
      <c r="H261" s="1" t="s">
        <v>92</v>
      </c>
      <c r="I261" s="15">
        <v>25000</v>
      </c>
      <c r="J261" s="15">
        <v>0</v>
      </c>
      <c r="K261" s="15">
        <v>25000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25000</v>
      </c>
      <c r="R261" s="15">
        <v>0</v>
      </c>
      <c r="S261" s="15">
        <v>0</v>
      </c>
    </row>
    <row r="262" spans="1:19" x14ac:dyDescent="0.3">
      <c r="A262" s="1" t="s">
        <v>401</v>
      </c>
      <c r="B262" s="1" t="s">
        <v>889</v>
      </c>
      <c r="C262" s="1" t="s">
        <v>890</v>
      </c>
      <c r="D262" s="1" t="s">
        <v>897</v>
      </c>
      <c r="E262" s="1" t="s">
        <v>898</v>
      </c>
      <c r="F262" s="1" t="s">
        <v>901</v>
      </c>
      <c r="G262" s="1" t="s">
        <v>902</v>
      </c>
      <c r="H262" s="1" t="s">
        <v>402</v>
      </c>
      <c r="I262" s="15">
        <v>7000000</v>
      </c>
      <c r="J262" s="15">
        <v>0</v>
      </c>
      <c r="K262" s="15">
        <v>7000000</v>
      </c>
      <c r="L262" s="15">
        <v>0</v>
      </c>
      <c r="M262" s="15">
        <v>6907284.96</v>
      </c>
      <c r="N262" s="15">
        <v>0</v>
      </c>
      <c r="O262" s="15">
        <v>0</v>
      </c>
      <c r="P262" s="15">
        <v>0</v>
      </c>
      <c r="Q262" s="15">
        <v>7000000</v>
      </c>
      <c r="R262" s="15">
        <v>0</v>
      </c>
      <c r="S262" s="15">
        <v>0</v>
      </c>
    </row>
    <row r="263" spans="1:19" x14ac:dyDescent="0.3">
      <c r="A263" s="1" t="s">
        <v>403</v>
      </c>
      <c r="B263" s="1" t="s">
        <v>889</v>
      </c>
      <c r="C263" s="1" t="s">
        <v>890</v>
      </c>
      <c r="D263" s="1" t="s">
        <v>897</v>
      </c>
      <c r="E263" s="1" t="s">
        <v>898</v>
      </c>
      <c r="F263" s="1" t="s">
        <v>901</v>
      </c>
      <c r="G263" s="1" t="s">
        <v>902</v>
      </c>
      <c r="H263" s="1" t="s">
        <v>404</v>
      </c>
      <c r="I263" s="15">
        <v>0</v>
      </c>
      <c r="J263" s="15">
        <v>3000000</v>
      </c>
      <c r="K263" s="15">
        <v>3000000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3000000</v>
      </c>
      <c r="R263" s="15">
        <v>0</v>
      </c>
      <c r="S263" s="15">
        <v>0</v>
      </c>
    </row>
    <row r="264" spans="1:19" x14ac:dyDescent="0.3">
      <c r="A264" s="1" t="s">
        <v>405</v>
      </c>
      <c r="B264" s="1" t="s">
        <v>889</v>
      </c>
      <c r="C264" s="1" t="s">
        <v>890</v>
      </c>
      <c r="D264" s="1" t="s">
        <v>897</v>
      </c>
      <c r="E264" s="1" t="s">
        <v>898</v>
      </c>
      <c r="F264" s="1" t="s">
        <v>901</v>
      </c>
      <c r="G264" s="1" t="s">
        <v>902</v>
      </c>
      <c r="H264" s="1" t="s">
        <v>209</v>
      </c>
      <c r="I264" s="15">
        <v>15000</v>
      </c>
      <c r="J264" s="15">
        <v>0</v>
      </c>
      <c r="K264" s="15">
        <v>15000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15000</v>
      </c>
      <c r="R264" s="15">
        <v>0</v>
      </c>
      <c r="S264" s="15">
        <v>0</v>
      </c>
    </row>
    <row r="265" spans="1:19" x14ac:dyDescent="0.3">
      <c r="A265" s="1" t="s">
        <v>406</v>
      </c>
      <c r="B265" s="1" t="s">
        <v>889</v>
      </c>
      <c r="C265" s="1" t="s">
        <v>890</v>
      </c>
      <c r="D265" s="1" t="s">
        <v>897</v>
      </c>
      <c r="E265" s="1" t="s">
        <v>898</v>
      </c>
      <c r="F265" s="1" t="s">
        <v>901</v>
      </c>
      <c r="G265" s="1" t="s">
        <v>902</v>
      </c>
      <c r="H265" s="1" t="s">
        <v>213</v>
      </c>
      <c r="I265" s="15">
        <v>100000</v>
      </c>
      <c r="J265" s="15">
        <v>0</v>
      </c>
      <c r="K265" s="15">
        <v>100000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100000</v>
      </c>
      <c r="R265" s="15">
        <v>0</v>
      </c>
      <c r="S265" s="15">
        <v>0</v>
      </c>
    </row>
    <row r="266" spans="1:19" x14ac:dyDescent="0.3">
      <c r="A266" s="1" t="s">
        <v>407</v>
      </c>
      <c r="B266" s="1" t="s">
        <v>889</v>
      </c>
      <c r="C266" s="1" t="s">
        <v>890</v>
      </c>
      <c r="D266" s="1" t="s">
        <v>897</v>
      </c>
      <c r="E266" s="1" t="s">
        <v>898</v>
      </c>
      <c r="F266" s="1" t="s">
        <v>901</v>
      </c>
      <c r="G266" s="1" t="s">
        <v>902</v>
      </c>
      <c r="H266" s="1" t="s">
        <v>217</v>
      </c>
      <c r="I266" s="15">
        <v>250000</v>
      </c>
      <c r="J266" s="15">
        <v>0</v>
      </c>
      <c r="K266" s="15">
        <v>250000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250000</v>
      </c>
      <c r="R266" s="15">
        <v>0</v>
      </c>
      <c r="S266" s="15">
        <v>0</v>
      </c>
    </row>
    <row r="267" spans="1:19" x14ac:dyDescent="0.3">
      <c r="A267" s="1" t="s">
        <v>408</v>
      </c>
      <c r="B267" s="1" t="s">
        <v>889</v>
      </c>
      <c r="C267" s="1" t="s">
        <v>890</v>
      </c>
      <c r="D267" s="1" t="s">
        <v>897</v>
      </c>
      <c r="E267" s="1" t="s">
        <v>898</v>
      </c>
      <c r="F267" s="1" t="s">
        <v>901</v>
      </c>
      <c r="G267" s="1" t="s">
        <v>902</v>
      </c>
      <c r="H267" s="1" t="s">
        <v>409</v>
      </c>
      <c r="I267" s="15">
        <v>800000</v>
      </c>
      <c r="J267" s="15">
        <v>0</v>
      </c>
      <c r="K267" s="15">
        <v>800000</v>
      </c>
      <c r="L267" s="15">
        <v>500055.4</v>
      </c>
      <c r="M267" s="15">
        <v>0</v>
      </c>
      <c r="N267" s="15">
        <v>0</v>
      </c>
      <c r="O267" s="15">
        <v>0</v>
      </c>
      <c r="P267" s="15">
        <v>0</v>
      </c>
      <c r="Q267" s="15">
        <v>800000</v>
      </c>
      <c r="R267" s="15">
        <v>0</v>
      </c>
      <c r="S267" s="15">
        <v>0</v>
      </c>
    </row>
    <row r="268" spans="1:19" x14ac:dyDescent="0.3">
      <c r="A268" s="1" t="s">
        <v>410</v>
      </c>
      <c r="B268" s="1" t="s">
        <v>889</v>
      </c>
      <c r="C268" s="1" t="s">
        <v>890</v>
      </c>
      <c r="D268" s="1" t="s">
        <v>897</v>
      </c>
      <c r="E268" s="1" t="s">
        <v>898</v>
      </c>
      <c r="F268" s="1" t="s">
        <v>901</v>
      </c>
      <c r="G268" s="1" t="s">
        <v>902</v>
      </c>
      <c r="H268" s="1" t="s">
        <v>411</v>
      </c>
      <c r="I268" s="15">
        <v>2000000</v>
      </c>
      <c r="J268" s="15">
        <v>0</v>
      </c>
      <c r="K268" s="15">
        <v>2000000</v>
      </c>
      <c r="L268" s="15">
        <v>1489952.34</v>
      </c>
      <c r="M268" s="15">
        <v>0</v>
      </c>
      <c r="N268" s="15">
        <v>0</v>
      </c>
      <c r="O268" s="15">
        <v>0</v>
      </c>
      <c r="P268" s="15">
        <v>0</v>
      </c>
      <c r="Q268" s="15">
        <v>2000000</v>
      </c>
      <c r="R268" s="15">
        <v>0</v>
      </c>
      <c r="S268" s="15">
        <v>0</v>
      </c>
    </row>
    <row r="269" spans="1:19" x14ac:dyDescent="0.3">
      <c r="A269" s="1" t="s">
        <v>412</v>
      </c>
      <c r="B269" s="1" t="s">
        <v>889</v>
      </c>
      <c r="C269" s="1" t="s">
        <v>890</v>
      </c>
      <c r="D269" s="1" t="s">
        <v>897</v>
      </c>
      <c r="E269" s="1" t="s">
        <v>898</v>
      </c>
      <c r="F269" s="1" t="s">
        <v>901</v>
      </c>
      <c r="G269" s="1" t="s">
        <v>902</v>
      </c>
      <c r="H269" s="1" t="s">
        <v>127</v>
      </c>
      <c r="I269" s="15">
        <v>0</v>
      </c>
      <c r="J269" s="15">
        <v>7000000</v>
      </c>
      <c r="K269" s="15">
        <v>7000000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7000000</v>
      </c>
      <c r="R269" s="15">
        <v>0</v>
      </c>
      <c r="S269" s="15">
        <v>0</v>
      </c>
    </row>
    <row r="270" spans="1:19" x14ac:dyDescent="0.3">
      <c r="A270" s="1" t="s">
        <v>469</v>
      </c>
      <c r="B270" s="1" t="s">
        <v>903</v>
      </c>
      <c r="C270" s="1" t="s">
        <v>904</v>
      </c>
      <c r="D270" s="1" t="s">
        <v>905</v>
      </c>
      <c r="E270" s="1" t="s">
        <v>906</v>
      </c>
      <c r="F270" s="1" t="s">
        <v>907</v>
      </c>
      <c r="G270" s="1" t="s">
        <v>908</v>
      </c>
      <c r="H270" s="1" t="s">
        <v>74</v>
      </c>
      <c r="I270" s="15">
        <v>170000</v>
      </c>
      <c r="J270" s="15">
        <v>0</v>
      </c>
      <c r="K270" s="15">
        <v>170000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170000</v>
      </c>
      <c r="R270" s="15">
        <v>0</v>
      </c>
      <c r="S270" s="15">
        <v>0</v>
      </c>
    </row>
    <row r="271" spans="1:19" x14ac:dyDescent="0.3">
      <c r="A271" s="1" t="s">
        <v>470</v>
      </c>
      <c r="B271" s="1" t="s">
        <v>903</v>
      </c>
      <c r="C271" s="1" t="s">
        <v>904</v>
      </c>
      <c r="D271" s="1" t="s">
        <v>905</v>
      </c>
      <c r="E271" s="1" t="s">
        <v>906</v>
      </c>
      <c r="F271" s="1" t="s">
        <v>907</v>
      </c>
      <c r="G271" s="1" t="s">
        <v>908</v>
      </c>
      <c r="H271" s="1" t="s">
        <v>84</v>
      </c>
      <c r="I271" s="15">
        <v>100000</v>
      </c>
      <c r="J271" s="15">
        <v>0</v>
      </c>
      <c r="K271" s="15">
        <v>100000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100000</v>
      </c>
      <c r="R271" s="15">
        <v>0</v>
      </c>
      <c r="S271" s="15">
        <v>0</v>
      </c>
    </row>
    <row r="272" spans="1:19" x14ac:dyDescent="0.3">
      <c r="A272" s="1" t="s">
        <v>471</v>
      </c>
      <c r="B272" s="1" t="s">
        <v>903</v>
      </c>
      <c r="C272" s="1" t="s">
        <v>904</v>
      </c>
      <c r="D272" s="1" t="s">
        <v>905</v>
      </c>
      <c r="E272" s="1" t="s">
        <v>906</v>
      </c>
      <c r="F272" s="1" t="s">
        <v>907</v>
      </c>
      <c r="G272" s="1" t="s">
        <v>908</v>
      </c>
      <c r="H272" s="1" t="s">
        <v>86</v>
      </c>
      <c r="I272" s="15">
        <v>100000</v>
      </c>
      <c r="J272" s="15">
        <v>0</v>
      </c>
      <c r="K272" s="15">
        <v>100000</v>
      </c>
      <c r="L272" s="15">
        <v>0</v>
      </c>
      <c r="M272" s="15">
        <v>0</v>
      </c>
      <c r="N272" s="15">
        <v>0</v>
      </c>
      <c r="O272" s="15">
        <v>0</v>
      </c>
      <c r="P272" s="15">
        <v>0</v>
      </c>
      <c r="Q272" s="15">
        <v>100000</v>
      </c>
      <c r="R272" s="15">
        <v>0</v>
      </c>
      <c r="S272" s="15">
        <v>0</v>
      </c>
    </row>
    <row r="273" spans="1:19" x14ac:dyDescent="0.3">
      <c r="A273" s="1" t="s">
        <v>472</v>
      </c>
      <c r="B273" s="1" t="s">
        <v>903</v>
      </c>
      <c r="C273" s="1" t="s">
        <v>904</v>
      </c>
      <c r="D273" s="1" t="s">
        <v>905</v>
      </c>
      <c r="E273" s="1" t="s">
        <v>906</v>
      </c>
      <c r="F273" s="1" t="s">
        <v>907</v>
      </c>
      <c r="G273" s="1" t="s">
        <v>908</v>
      </c>
      <c r="H273" s="1" t="s">
        <v>473</v>
      </c>
      <c r="I273" s="15">
        <v>216425740</v>
      </c>
      <c r="J273" s="15">
        <v>40000000</v>
      </c>
      <c r="K273" s="15">
        <v>256425740</v>
      </c>
      <c r="L273" s="15">
        <v>72755761.920000002</v>
      </c>
      <c r="M273" s="15">
        <v>116155080.54000001</v>
      </c>
      <c r="N273" s="15">
        <v>0</v>
      </c>
      <c r="O273" s="15">
        <v>0</v>
      </c>
      <c r="P273" s="15">
        <v>0</v>
      </c>
      <c r="Q273" s="15">
        <v>256425740</v>
      </c>
      <c r="R273" s="15">
        <v>0</v>
      </c>
      <c r="S273" s="15">
        <v>0</v>
      </c>
    </row>
    <row r="274" spans="1:19" x14ac:dyDescent="0.3">
      <c r="A274" s="1" t="s">
        <v>490</v>
      </c>
      <c r="B274" s="1" t="s">
        <v>903</v>
      </c>
      <c r="C274" s="1" t="s">
        <v>904</v>
      </c>
      <c r="D274" s="1" t="s">
        <v>905</v>
      </c>
      <c r="E274" s="1" t="s">
        <v>906</v>
      </c>
      <c r="F274" s="1" t="s">
        <v>909</v>
      </c>
      <c r="G274" s="1" t="s">
        <v>910</v>
      </c>
      <c r="H274" s="1" t="s">
        <v>481</v>
      </c>
      <c r="I274" s="15">
        <v>800000</v>
      </c>
      <c r="J274" s="15">
        <v>0</v>
      </c>
      <c r="K274" s="15">
        <v>800000</v>
      </c>
      <c r="L274" s="15">
        <v>53134</v>
      </c>
      <c r="M274" s="15">
        <v>110230.8</v>
      </c>
      <c r="N274" s="15">
        <v>0</v>
      </c>
      <c r="O274" s="15">
        <v>0</v>
      </c>
      <c r="P274" s="15">
        <v>0</v>
      </c>
      <c r="Q274" s="15">
        <v>800000</v>
      </c>
      <c r="R274" s="15">
        <v>0</v>
      </c>
      <c r="S274" s="15">
        <v>0</v>
      </c>
    </row>
    <row r="275" spans="1:19" x14ac:dyDescent="0.3">
      <c r="A275" s="1" t="s">
        <v>491</v>
      </c>
      <c r="B275" s="1" t="s">
        <v>903</v>
      </c>
      <c r="C275" s="1" t="s">
        <v>904</v>
      </c>
      <c r="D275" s="1" t="s">
        <v>905</v>
      </c>
      <c r="E275" s="1" t="s">
        <v>906</v>
      </c>
      <c r="F275" s="1" t="s">
        <v>909</v>
      </c>
      <c r="G275" s="1" t="s">
        <v>910</v>
      </c>
      <c r="H275" s="1" t="s">
        <v>394</v>
      </c>
      <c r="I275" s="15">
        <v>1000000</v>
      </c>
      <c r="J275" s="15">
        <v>0</v>
      </c>
      <c r="K275" s="15">
        <v>1000000</v>
      </c>
      <c r="L275" s="15">
        <v>0</v>
      </c>
      <c r="M275" s="15">
        <v>109524.92</v>
      </c>
      <c r="N275" s="15">
        <v>0</v>
      </c>
      <c r="O275" s="15">
        <v>0</v>
      </c>
      <c r="P275" s="15">
        <v>0</v>
      </c>
      <c r="Q275" s="15">
        <v>1000000</v>
      </c>
      <c r="R275" s="15">
        <v>0</v>
      </c>
      <c r="S275" s="15">
        <v>0</v>
      </c>
    </row>
    <row r="276" spans="1:19" x14ac:dyDescent="0.3">
      <c r="A276" s="1" t="s">
        <v>492</v>
      </c>
      <c r="B276" s="1" t="s">
        <v>903</v>
      </c>
      <c r="C276" s="1" t="s">
        <v>904</v>
      </c>
      <c r="D276" s="1" t="s">
        <v>905</v>
      </c>
      <c r="E276" s="1" t="s">
        <v>906</v>
      </c>
      <c r="F276" s="1" t="s">
        <v>909</v>
      </c>
      <c r="G276" s="1" t="s">
        <v>910</v>
      </c>
      <c r="H276" s="1" t="s">
        <v>396</v>
      </c>
      <c r="I276" s="15">
        <v>500000</v>
      </c>
      <c r="J276" s="15">
        <v>0</v>
      </c>
      <c r="K276" s="15">
        <v>500000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500000</v>
      </c>
      <c r="R276" s="15">
        <v>0</v>
      </c>
      <c r="S276" s="15">
        <v>0</v>
      </c>
    </row>
    <row r="277" spans="1:19" x14ac:dyDescent="0.3">
      <c r="A277" s="1" t="s">
        <v>476</v>
      </c>
      <c r="B277" s="1" t="s">
        <v>903</v>
      </c>
      <c r="C277" s="1" t="s">
        <v>904</v>
      </c>
      <c r="D277" s="1" t="s">
        <v>905</v>
      </c>
      <c r="E277" s="1" t="s">
        <v>906</v>
      </c>
      <c r="F277" s="1" t="s">
        <v>909</v>
      </c>
      <c r="G277" s="1" t="s">
        <v>910</v>
      </c>
      <c r="H277" s="1" t="s">
        <v>336</v>
      </c>
      <c r="I277" s="15">
        <v>1500000</v>
      </c>
      <c r="J277" s="15">
        <v>-1500000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15">
        <v>0</v>
      </c>
      <c r="Q277" s="15">
        <v>0</v>
      </c>
      <c r="R277" s="15">
        <v>0</v>
      </c>
      <c r="S277" s="15">
        <v>0</v>
      </c>
    </row>
    <row r="278" spans="1:19" x14ac:dyDescent="0.3">
      <c r="A278" s="1" t="s">
        <v>435</v>
      </c>
      <c r="B278" s="1" t="s">
        <v>903</v>
      </c>
      <c r="C278" s="1" t="s">
        <v>904</v>
      </c>
      <c r="D278" s="1" t="s">
        <v>905</v>
      </c>
      <c r="E278" s="1" t="s">
        <v>906</v>
      </c>
      <c r="F278" s="1" t="s">
        <v>909</v>
      </c>
      <c r="G278" s="1" t="s">
        <v>910</v>
      </c>
      <c r="H278" s="1" t="s">
        <v>336</v>
      </c>
      <c r="I278" s="15">
        <v>0</v>
      </c>
      <c r="J278" s="15">
        <v>1500000</v>
      </c>
      <c r="K278" s="15">
        <v>1500000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15">
        <v>1500000</v>
      </c>
      <c r="R278" s="15">
        <v>0</v>
      </c>
      <c r="S278" s="15">
        <v>0</v>
      </c>
    </row>
    <row r="279" spans="1:19" x14ac:dyDescent="0.3">
      <c r="A279" s="1" t="s">
        <v>493</v>
      </c>
      <c r="B279" s="1" t="s">
        <v>903</v>
      </c>
      <c r="C279" s="1" t="s">
        <v>904</v>
      </c>
      <c r="D279" s="1" t="s">
        <v>905</v>
      </c>
      <c r="E279" s="1" t="s">
        <v>906</v>
      </c>
      <c r="F279" s="1" t="s">
        <v>909</v>
      </c>
      <c r="G279" s="1" t="s">
        <v>910</v>
      </c>
      <c r="H279" s="1" t="s">
        <v>84</v>
      </c>
      <c r="I279" s="15">
        <v>50000</v>
      </c>
      <c r="J279" s="15">
        <v>0</v>
      </c>
      <c r="K279" s="15">
        <v>50000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50000</v>
      </c>
      <c r="R279" s="15">
        <v>0</v>
      </c>
      <c r="S279" s="15">
        <v>0</v>
      </c>
    </row>
    <row r="280" spans="1:19" x14ac:dyDescent="0.3">
      <c r="A280" s="1" t="s">
        <v>494</v>
      </c>
      <c r="B280" s="1" t="s">
        <v>903</v>
      </c>
      <c r="C280" s="1" t="s">
        <v>904</v>
      </c>
      <c r="D280" s="1" t="s">
        <v>905</v>
      </c>
      <c r="E280" s="1" t="s">
        <v>906</v>
      </c>
      <c r="F280" s="1" t="s">
        <v>909</v>
      </c>
      <c r="G280" s="1" t="s">
        <v>910</v>
      </c>
      <c r="H280" s="1" t="s">
        <v>86</v>
      </c>
      <c r="I280" s="15">
        <v>50000</v>
      </c>
      <c r="J280" s="15">
        <v>0</v>
      </c>
      <c r="K280" s="15">
        <v>50000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50000</v>
      </c>
      <c r="R280" s="15">
        <v>0</v>
      </c>
      <c r="S280" s="15">
        <v>0</v>
      </c>
    </row>
    <row r="281" spans="1:19" x14ac:dyDescent="0.3">
      <c r="A281" s="1" t="s">
        <v>495</v>
      </c>
      <c r="B281" s="1" t="s">
        <v>903</v>
      </c>
      <c r="C281" s="1" t="s">
        <v>904</v>
      </c>
      <c r="D281" s="1" t="s">
        <v>905</v>
      </c>
      <c r="E281" s="1" t="s">
        <v>906</v>
      </c>
      <c r="F281" s="1" t="s">
        <v>909</v>
      </c>
      <c r="G281" s="1" t="s">
        <v>910</v>
      </c>
      <c r="H281" s="1" t="s">
        <v>217</v>
      </c>
      <c r="I281" s="15">
        <v>200000</v>
      </c>
      <c r="J281" s="15">
        <v>0</v>
      </c>
      <c r="K281" s="15">
        <v>200000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200000</v>
      </c>
      <c r="R281" s="15">
        <v>0</v>
      </c>
      <c r="S281" s="15">
        <v>0</v>
      </c>
    </row>
    <row r="282" spans="1:19" x14ac:dyDescent="0.3">
      <c r="A282" s="1" t="s">
        <v>496</v>
      </c>
      <c r="B282" s="1" t="s">
        <v>903</v>
      </c>
      <c r="C282" s="1" t="s">
        <v>904</v>
      </c>
      <c r="D282" s="1" t="s">
        <v>905</v>
      </c>
      <c r="E282" s="1" t="s">
        <v>906</v>
      </c>
      <c r="F282" s="1" t="s">
        <v>909</v>
      </c>
      <c r="G282" s="1" t="s">
        <v>910</v>
      </c>
      <c r="H282" s="1" t="s">
        <v>428</v>
      </c>
      <c r="I282" s="15">
        <v>500000</v>
      </c>
      <c r="J282" s="15">
        <v>0</v>
      </c>
      <c r="K282" s="15">
        <v>500000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500000</v>
      </c>
      <c r="R282" s="15">
        <v>0</v>
      </c>
      <c r="S282" s="15">
        <v>0</v>
      </c>
    </row>
    <row r="283" spans="1:19" x14ac:dyDescent="0.3">
      <c r="A283" s="1" t="s">
        <v>497</v>
      </c>
      <c r="B283" s="1" t="s">
        <v>903</v>
      </c>
      <c r="C283" s="1" t="s">
        <v>904</v>
      </c>
      <c r="D283" s="1" t="s">
        <v>905</v>
      </c>
      <c r="E283" s="1" t="s">
        <v>906</v>
      </c>
      <c r="F283" s="1" t="s">
        <v>909</v>
      </c>
      <c r="G283" s="1" t="s">
        <v>910</v>
      </c>
      <c r="H283" s="1" t="s">
        <v>411</v>
      </c>
      <c r="I283" s="15">
        <v>150000</v>
      </c>
      <c r="J283" s="15">
        <v>0</v>
      </c>
      <c r="K283" s="15">
        <v>150000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150000</v>
      </c>
      <c r="R283" s="15">
        <v>0</v>
      </c>
      <c r="S283" s="15">
        <v>0</v>
      </c>
    </row>
    <row r="284" spans="1:19" x14ac:dyDescent="0.3">
      <c r="A284" s="1" t="s">
        <v>550</v>
      </c>
      <c r="B284" s="1" t="s">
        <v>903</v>
      </c>
      <c r="C284" s="1" t="s">
        <v>904</v>
      </c>
      <c r="D284" s="1" t="s">
        <v>911</v>
      </c>
      <c r="E284" s="1" t="s">
        <v>912</v>
      </c>
      <c r="F284" s="1" t="s">
        <v>913</v>
      </c>
      <c r="G284" s="1" t="s">
        <v>914</v>
      </c>
      <c r="H284" s="1" t="s">
        <v>161</v>
      </c>
      <c r="I284" s="15">
        <v>50000</v>
      </c>
      <c r="J284" s="15">
        <v>0</v>
      </c>
      <c r="K284" s="15">
        <v>50000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50000</v>
      </c>
      <c r="R284" s="15">
        <v>0</v>
      </c>
      <c r="S284" s="15">
        <v>0</v>
      </c>
    </row>
    <row r="285" spans="1:19" x14ac:dyDescent="0.3">
      <c r="A285" s="1" t="s">
        <v>551</v>
      </c>
      <c r="B285" s="1" t="s">
        <v>903</v>
      </c>
      <c r="C285" s="1" t="s">
        <v>904</v>
      </c>
      <c r="D285" s="1" t="s">
        <v>911</v>
      </c>
      <c r="E285" s="1" t="s">
        <v>912</v>
      </c>
      <c r="F285" s="1" t="s">
        <v>913</v>
      </c>
      <c r="G285" s="1" t="s">
        <v>914</v>
      </c>
      <c r="H285" s="1" t="s">
        <v>163</v>
      </c>
      <c r="I285" s="15">
        <v>900000</v>
      </c>
      <c r="J285" s="15">
        <v>0</v>
      </c>
      <c r="K285" s="15">
        <v>900000</v>
      </c>
      <c r="L285" s="15">
        <v>891811.48</v>
      </c>
      <c r="M285" s="15">
        <v>0</v>
      </c>
      <c r="N285" s="15">
        <v>0</v>
      </c>
      <c r="O285" s="15">
        <v>0</v>
      </c>
      <c r="P285" s="15">
        <v>0</v>
      </c>
      <c r="Q285" s="15">
        <v>900000</v>
      </c>
      <c r="R285" s="15">
        <v>0</v>
      </c>
      <c r="S285" s="15">
        <v>0</v>
      </c>
    </row>
    <row r="286" spans="1:19" x14ac:dyDescent="0.3">
      <c r="A286" s="1" t="s">
        <v>552</v>
      </c>
      <c r="B286" s="1" t="s">
        <v>903</v>
      </c>
      <c r="C286" s="1" t="s">
        <v>904</v>
      </c>
      <c r="D286" s="1" t="s">
        <v>911</v>
      </c>
      <c r="E286" s="1" t="s">
        <v>912</v>
      </c>
      <c r="F286" s="1" t="s">
        <v>913</v>
      </c>
      <c r="G286" s="1" t="s">
        <v>914</v>
      </c>
      <c r="H286" s="1" t="s">
        <v>80</v>
      </c>
      <c r="I286" s="15">
        <v>1000000</v>
      </c>
      <c r="J286" s="15">
        <v>0</v>
      </c>
      <c r="K286" s="15">
        <v>1000000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1000000</v>
      </c>
      <c r="R286" s="15">
        <v>0</v>
      </c>
      <c r="S286" s="15">
        <v>0</v>
      </c>
    </row>
    <row r="287" spans="1:19" x14ac:dyDescent="0.3">
      <c r="A287" s="1" t="s">
        <v>553</v>
      </c>
      <c r="B287" s="1" t="s">
        <v>903</v>
      </c>
      <c r="C287" s="1" t="s">
        <v>904</v>
      </c>
      <c r="D287" s="1" t="s">
        <v>911</v>
      </c>
      <c r="E287" s="1" t="s">
        <v>912</v>
      </c>
      <c r="F287" s="1" t="s">
        <v>913</v>
      </c>
      <c r="G287" s="1" t="s">
        <v>914</v>
      </c>
      <c r="H287" s="1" t="s">
        <v>82</v>
      </c>
      <c r="I287" s="15">
        <v>2500000</v>
      </c>
      <c r="J287" s="15">
        <v>0</v>
      </c>
      <c r="K287" s="15">
        <v>2500000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2500000</v>
      </c>
      <c r="R287" s="15">
        <v>0</v>
      </c>
      <c r="S287" s="15">
        <v>0</v>
      </c>
    </row>
    <row r="288" spans="1:19" x14ac:dyDescent="0.3">
      <c r="A288" s="1" t="s">
        <v>554</v>
      </c>
      <c r="B288" s="1" t="s">
        <v>903</v>
      </c>
      <c r="C288" s="1" t="s">
        <v>904</v>
      </c>
      <c r="D288" s="1" t="s">
        <v>911</v>
      </c>
      <c r="E288" s="1" t="s">
        <v>912</v>
      </c>
      <c r="F288" s="1" t="s">
        <v>913</v>
      </c>
      <c r="G288" s="1" t="s">
        <v>914</v>
      </c>
      <c r="H288" s="1" t="s">
        <v>555</v>
      </c>
      <c r="I288" s="15">
        <v>2000000</v>
      </c>
      <c r="J288" s="15">
        <v>0</v>
      </c>
      <c r="K288" s="15">
        <v>2000000</v>
      </c>
      <c r="L288" s="15">
        <v>0</v>
      </c>
      <c r="M288" s="15">
        <v>1911297.37</v>
      </c>
      <c r="N288" s="15">
        <v>0</v>
      </c>
      <c r="O288" s="15">
        <v>0</v>
      </c>
      <c r="P288" s="15">
        <v>0</v>
      </c>
      <c r="Q288" s="15">
        <v>2000000</v>
      </c>
      <c r="R288" s="15">
        <v>0</v>
      </c>
      <c r="S288" s="15">
        <v>0</v>
      </c>
    </row>
    <row r="289" spans="1:19" x14ac:dyDescent="0.3">
      <c r="A289" s="1" t="s">
        <v>556</v>
      </c>
      <c r="B289" s="1" t="s">
        <v>903</v>
      </c>
      <c r="C289" s="1" t="s">
        <v>904</v>
      </c>
      <c r="D289" s="1" t="s">
        <v>911</v>
      </c>
      <c r="E289" s="1" t="s">
        <v>912</v>
      </c>
      <c r="F289" s="1" t="s">
        <v>913</v>
      </c>
      <c r="G289" s="1" t="s">
        <v>914</v>
      </c>
      <c r="H289" s="1" t="s">
        <v>557</v>
      </c>
      <c r="I289" s="15">
        <v>2500000</v>
      </c>
      <c r="J289" s="15">
        <v>0</v>
      </c>
      <c r="K289" s="15">
        <v>2500000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2500000</v>
      </c>
      <c r="R289" s="15">
        <v>0</v>
      </c>
      <c r="S289" s="15">
        <v>0</v>
      </c>
    </row>
    <row r="290" spans="1:19" x14ac:dyDescent="0.3">
      <c r="A290" s="1" t="s">
        <v>558</v>
      </c>
      <c r="B290" s="1" t="s">
        <v>903</v>
      </c>
      <c r="C290" s="1" t="s">
        <v>904</v>
      </c>
      <c r="D290" s="1" t="s">
        <v>911</v>
      </c>
      <c r="E290" s="1" t="s">
        <v>912</v>
      </c>
      <c r="F290" s="1" t="s">
        <v>913</v>
      </c>
      <c r="G290" s="1" t="s">
        <v>914</v>
      </c>
      <c r="H290" s="1" t="s">
        <v>84</v>
      </c>
      <c r="I290" s="15">
        <v>400000</v>
      </c>
      <c r="J290" s="15">
        <v>0</v>
      </c>
      <c r="K290" s="15">
        <v>400000</v>
      </c>
      <c r="L290" s="15">
        <v>385737.98</v>
      </c>
      <c r="M290" s="15">
        <v>0</v>
      </c>
      <c r="N290" s="15">
        <v>0</v>
      </c>
      <c r="O290" s="15">
        <v>0</v>
      </c>
      <c r="P290" s="15">
        <v>0</v>
      </c>
      <c r="Q290" s="15">
        <v>400000</v>
      </c>
      <c r="R290" s="15">
        <v>0</v>
      </c>
      <c r="S290" s="15">
        <v>0</v>
      </c>
    </row>
    <row r="291" spans="1:19" x14ac:dyDescent="0.3">
      <c r="A291" s="1" t="s">
        <v>559</v>
      </c>
      <c r="B291" s="1" t="s">
        <v>903</v>
      </c>
      <c r="C291" s="1" t="s">
        <v>904</v>
      </c>
      <c r="D291" s="1" t="s">
        <v>911</v>
      </c>
      <c r="E291" s="1" t="s">
        <v>912</v>
      </c>
      <c r="F291" s="1" t="s">
        <v>913</v>
      </c>
      <c r="G291" s="1" t="s">
        <v>914</v>
      </c>
      <c r="H291" s="1" t="s">
        <v>86</v>
      </c>
      <c r="I291" s="15">
        <v>500000</v>
      </c>
      <c r="J291" s="15">
        <v>0</v>
      </c>
      <c r="K291" s="15">
        <v>500000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500000</v>
      </c>
      <c r="R291" s="15">
        <v>0</v>
      </c>
      <c r="S291" s="15">
        <v>0</v>
      </c>
    </row>
    <row r="292" spans="1:19" x14ac:dyDescent="0.3">
      <c r="A292" s="1" t="s">
        <v>560</v>
      </c>
      <c r="B292" s="1" t="s">
        <v>903</v>
      </c>
      <c r="C292" s="1" t="s">
        <v>904</v>
      </c>
      <c r="D292" s="1" t="s">
        <v>911</v>
      </c>
      <c r="E292" s="1" t="s">
        <v>912</v>
      </c>
      <c r="F292" s="1" t="s">
        <v>913</v>
      </c>
      <c r="G292" s="1" t="s">
        <v>914</v>
      </c>
      <c r="H292" s="1" t="s">
        <v>179</v>
      </c>
      <c r="I292" s="15">
        <v>500000</v>
      </c>
      <c r="J292" s="15">
        <v>0</v>
      </c>
      <c r="K292" s="15">
        <v>500000</v>
      </c>
      <c r="L292" s="15">
        <v>499653.76</v>
      </c>
      <c r="M292" s="15">
        <v>0</v>
      </c>
      <c r="N292" s="15">
        <v>0</v>
      </c>
      <c r="O292" s="15">
        <v>0</v>
      </c>
      <c r="P292" s="15">
        <v>0</v>
      </c>
      <c r="Q292" s="15">
        <v>500000</v>
      </c>
      <c r="R292" s="15">
        <v>0</v>
      </c>
      <c r="S292" s="15">
        <v>0</v>
      </c>
    </row>
    <row r="293" spans="1:19" x14ac:dyDescent="0.3">
      <c r="A293" s="1" t="s">
        <v>561</v>
      </c>
      <c r="B293" s="1" t="s">
        <v>903</v>
      </c>
      <c r="C293" s="1" t="s">
        <v>904</v>
      </c>
      <c r="D293" s="1" t="s">
        <v>911</v>
      </c>
      <c r="E293" s="1" t="s">
        <v>912</v>
      </c>
      <c r="F293" s="1" t="s">
        <v>913</v>
      </c>
      <c r="G293" s="1" t="s">
        <v>914</v>
      </c>
      <c r="H293" s="1" t="s">
        <v>181</v>
      </c>
      <c r="I293" s="15">
        <v>43803489.270000003</v>
      </c>
      <c r="J293" s="15">
        <v>201121269.78</v>
      </c>
      <c r="K293" s="15">
        <v>244924759.05000001</v>
      </c>
      <c r="L293" s="15">
        <v>39710177.009999998</v>
      </c>
      <c r="M293" s="15">
        <v>58222890.990000002</v>
      </c>
      <c r="N293" s="15">
        <v>40814490</v>
      </c>
      <c r="O293" s="15">
        <v>40814490</v>
      </c>
      <c r="P293" s="15">
        <v>40814490</v>
      </c>
      <c r="Q293" s="15">
        <v>204110269.05000001</v>
      </c>
      <c r="R293" s="15">
        <v>40814490</v>
      </c>
      <c r="S293" s="15">
        <v>0</v>
      </c>
    </row>
    <row r="294" spans="1:19" x14ac:dyDescent="0.3">
      <c r="A294" s="1" t="s">
        <v>562</v>
      </c>
      <c r="B294" s="1" t="s">
        <v>903</v>
      </c>
      <c r="C294" s="1" t="s">
        <v>904</v>
      </c>
      <c r="D294" s="1" t="s">
        <v>911</v>
      </c>
      <c r="E294" s="1" t="s">
        <v>912</v>
      </c>
      <c r="F294" s="1" t="s">
        <v>913</v>
      </c>
      <c r="G294" s="1" t="s">
        <v>914</v>
      </c>
      <c r="H294" s="1" t="s">
        <v>465</v>
      </c>
      <c r="I294" s="15">
        <v>164121269.78</v>
      </c>
      <c r="J294" s="15">
        <v>-164121269.78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</row>
    <row r="295" spans="1:19" x14ac:dyDescent="0.3">
      <c r="A295" s="1" t="s">
        <v>563</v>
      </c>
      <c r="B295" s="1" t="s">
        <v>903</v>
      </c>
      <c r="C295" s="1" t="s">
        <v>904</v>
      </c>
      <c r="D295" s="1" t="s">
        <v>911</v>
      </c>
      <c r="E295" s="1" t="s">
        <v>912</v>
      </c>
      <c r="F295" s="1" t="s">
        <v>913</v>
      </c>
      <c r="G295" s="1" t="s">
        <v>914</v>
      </c>
      <c r="H295" s="1" t="s">
        <v>192</v>
      </c>
      <c r="I295" s="15">
        <v>50000000</v>
      </c>
      <c r="J295" s="15">
        <v>20000000</v>
      </c>
      <c r="K295" s="15">
        <v>70000000</v>
      </c>
      <c r="L295" s="15">
        <v>0</v>
      </c>
      <c r="M295" s="15">
        <v>19229976.100000001</v>
      </c>
      <c r="N295" s="15">
        <v>0</v>
      </c>
      <c r="O295" s="15">
        <v>0</v>
      </c>
      <c r="P295" s="15">
        <v>0</v>
      </c>
      <c r="Q295" s="15">
        <v>70000000</v>
      </c>
      <c r="R295" s="15">
        <v>0</v>
      </c>
      <c r="S295" s="15">
        <v>0</v>
      </c>
    </row>
    <row r="296" spans="1:19" x14ac:dyDescent="0.3">
      <c r="A296" s="1" t="s">
        <v>564</v>
      </c>
      <c r="B296" s="1" t="s">
        <v>903</v>
      </c>
      <c r="C296" s="1" t="s">
        <v>904</v>
      </c>
      <c r="D296" s="1" t="s">
        <v>911</v>
      </c>
      <c r="E296" s="1" t="s">
        <v>912</v>
      </c>
      <c r="F296" s="1" t="s">
        <v>913</v>
      </c>
      <c r="G296" s="1" t="s">
        <v>914</v>
      </c>
      <c r="H296" s="1" t="s">
        <v>40</v>
      </c>
      <c r="I296" s="15">
        <v>2000000</v>
      </c>
      <c r="J296" s="15">
        <v>0</v>
      </c>
      <c r="K296" s="15">
        <v>2000000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2000000</v>
      </c>
      <c r="R296" s="15">
        <v>0</v>
      </c>
      <c r="S296" s="15">
        <v>0</v>
      </c>
    </row>
    <row r="297" spans="1:19" x14ac:dyDescent="0.3">
      <c r="A297" s="1" t="s">
        <v>565</v>
      </c>
      <c r="B297" s="1" t="s">
        <v>903</v>
      </c>
      <c r="C297" s="1" t="s">
        <v>904</v>
      </c>
      <c r="D297" s="1" t="s">
        <v>911</v>
      </c>
      <c r="E297" s="1" t="s">
        <v>912</v>
      </c>
      <c r="F297" s="1" t="s">
        <v>913</v>
      </c>
      <c r="G297" s="1" t="s">
        <v>914</v>
      </c>
      <c r="H297" s="1" t="s">
        <v>566</v>
      </c>
      <c r="I297" s="15">
        <v>8500000</v>
      </c>
      <c r="J297" s="15">
        <v>0</v>
      </c>
      <c r="K297" s="15">
        <v>8500000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8500000</v>
      </c>
      <c r="R297" s="15">
        <v>0</v>
      </c>
      <c r="S297" s="15">
        <v>0</v>
      </c>
    </row>
    <row r="298" spans="1:19" x14ac:dyDescent="0.3">
      <c r="A298" s="1" t="s">
        <v>567</v>
      </c>
      <c r="B298" s="1" t="s">
        <v>903</v>
      </c>
      <c r="C298" s="1" t="s">
        <v>904</v>
      </c>
      <c r="D298" s="1" t="s">
        <v>911</v>
      </c>
      <c r="E298" s="1" t="s">
        <v>912</v>
      </c>
      <c r="F298" s="1" t="s">
        <v>913</v>
      </c>
      <c r="G298" s="1" t="s">
        <v>914</v>
      </c>
      <c r="H298" s="1" t="s">
        <v>213</v>
      </c>
      <c r="I298" s="15">
        <v>170000000</v>
      </c>
      <c r="J298" s="15">
        <v>0</v>
      </c>
      <c r="K298" s="15">
        <v>170000000</v>
      </c>
      <c r="L298" s="15">
        <v>53613631.090000004</v>
      </c>
      <c r="M298" s="15">
        <v>82932456.469999999</v>
      </c>
      <c r="N298" s="15">
        <v>0</v>
      </c>
      <c r="O298" s="15">
        <v>0</v>
      </c>
      <c r="P298" s="15">
        <v>0</v>
      </c>
      <c r="Q298" s="15">
        <v>170000000</v>
      </c>
      <c r="R298" s="15">
        <v>0</v>
      </c>
      <c r="S298" s="15">
        <v>0</v>
      </c>
    </row>
    <row r="299" spans="1:19" x14ac:dyDescent="0.3">
      <c r="A299" s="1" t="s">
        <v>568</v>
      </c>
      <c r="B299" s="1" t="s">
        <v>903</v>
      </c>
      <c r="C299" s="1" t="s">
        <v>904</v>
      </c>
      <c r="D299" s="1" t="s">
        <v>911</v>
      </c>
      <c r="E299" s="1" t="s">
        <v>912</v>
      </c>
      <c r="F299" s="1" t="s">
        <v>913</v>
      </c>
      <c r="G299" s="1" t="s">
        <v>914</v>
      </c>
      <c r="H299" s="1" t="s">
        <v>569</v>
      </c>
      <c r="I299" s="15">
        <v>0</v>
      </c>
      <c r="J299" s="15">
        <v>30000000</v>
      </c>
      <c r="K299" s="15">
        <v>30000000</v>
      </c>
      <c r="L299" s="15">
        <v>30000000</v>
      </c>
      <c r="M299" s="15">
        <v>0</v>
      </c>
      <c r="N299" s="15">
        <v>0</v>
      </c>
      <c r="O299" s="15">
        <v>0</v>
      </c>
      <c r="P299" s="15">
        <v>0</v>
      </c>
      <c r="Q299" s="15">
        <v>30000000</v>
      </c>
      <c r="R299" s="15">
        <v>0</v>
      </c>
      <c r="S299" s="15">
        <v>0</v>
      </c>
    </row>
    <row r="300" spans="1:19" x14ac:dyDescent="0.3">
      <c r="A300" s="1" t="s">
        <v>570</v>
      </c>
      <c r="B300" s="1" t="s">
        <v>903</v>
      </c>
      <c r="C300" s="1" t="s">
        <v>904</v>
      </c>
      <c r="D300" s="1" t="s">
        <v>911</v>
      </c>
      <c r="E300" s="1" t="s">
        <v>912</v>
      </c>
      <c r="F300" s="1" t="s">
        <v>913</v>
      </c>
      <c r="G300" s="1" t="s">
        <v>914</v>
      </c>
      <c r="H300" s="1" t="s">
        <v>569</v>
      </c>
      <c r="I300" s="15">
        <v>50000000</v>
      </c>
      <c r="J300" s="15">
        <v>30000000</v>
      </c>
      <c r="K300" s="15">
        <v>80000000</v>
      </c>
      <c r="L300" s="15">
        <v>20951401.539999999</v>
      </c>
      <c r="M300" s="15">
        <v>0</v>
      </c>
      <c r="N300" s="15">
        <v>0</v>
      </c>
      <c r="O300" s="15">
        <v>0</v>
      </c>
      <c r="P300" s="15">
        <v>0</v>
      </c>
      <c r="Q300" s="15">
        <v>80000000</v>
      </c>
      <c r="R300" s="15">
        <v>0</v>
      </c>
      <c r="S300" s="15">
        <v>0</v>
      </c>
    </row>
    <row r="301" spans="1:19" x14ac:dyDescent="0.3">
      <c r="A301" s="1" t="s">
        <v>571</v>
      </c>
      <c r="B301" s="1" t="s">
        <v>903</v>
      </c>
      <c r="C301" s="1" t="s">
        <v>904</v>
      </c>
      <c r="D301" s="1" t="s">
        <v>911</v>
      </c>
      <c r="E301" s="1" t="s">
        <v>912</v>
      </c>
      <c r="F301" s="1" t="s">
        <v>913</v>
      </c>
      <c r="G301" s="1" t="s">
        <v>914</v>
      </c>
      <c r="H301" s="1" t="s">
        <v>572</v>
      </c>
      <c r="I301" s="15">
        <v>50000000</v>
      </c>
      <c r="J301" s="15">
        <v>-50000000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</row>
    <row r="302" spans="1:19" x14ac:dyDescent="0.3">
      <c r="A302" s="1" t="s">
        <v>573</v>
      </c>
      <c r="B302" s="1" t="s">
        <v>903</v>
      </c>
      <c r="C302" s="1" t="s">
        <v>904</v>
      </c>
      <c r="D302" s="1" t="s">
        <v>911</v>
      </c>
      <c r="E302" s="1" t="s">
        <v>912</v>
      </c>
      <c r="F302" s="1" t="s">
        <v>913</v>
      </c>
      <c r="G302" s="1" t="s">
        <v>914</v>
      </c>
      <c r="H302" s="1" t="s">
        <v>574</v>
      </c>
      <c r="I302" s="15">
        <v>11200000</v>
      </c>
      <c r="J302" s="15">
        <v>0</v>
      </c>
      <c r="K302" s="15">
        <v>11200000</v>
      </c>
      <c r="L302" s="15">
        <v>0</v>
      </c>
      <c r="M302" s="15">
        <v>0</v>
      </c>
      <c r="N302" s="15">
        <v>0</v>
      </c>
      <c r="O302" s="15">
        <v>2695495</v>
      </c>
      <c r="P302" s="15">
        <v>2695495</v>
      </c>
      <c r="Q302" s="15">
        <v>11200000</v>
      </c>
      <c r="R302" s="15">
        <v>2695495</v>
      </c>
      <c r="S302" s="15">
        <v>0</v>
      </c>
    </row>
    <row r="303" spans="1:19" x14ac:dyDescent="0.3">
      <c r="A303" s="1" t="s">
        <v>575</v>
      </c>
      <c r="B303" s="1" t="s">
        <v>903</v>
      </c>
      <c r="C303" s="1" t="s">
        <v>904</v>
      </c>
      <c r="D303" s="1" t="s">
        <v>911</v>
      </c>
      <c r="E303" s="1" t="s">
        <v>912</v>
      </c>
      <c r="F303" s="1" t="s">
        <v>913</v>
      </c>
      <c r="G303" s="1" t="s">
        <v>914</v>
      </c>
      <c r="H303" s="1" t="s">
        <v>235</v>
      </c>
      <c r="I303" s="15">
        <v>0</v>
      </c>
      <c r="J303" s="15">
        <v>5000000</v>
      </c>
      <c r="K303" s="15">
        <v>5000000</v>
      </c>
      <c r="L303" s="15">
        <v>4975331.34</v>
      </c>
      <c r="M303" s="15">
        <v>0</v>
      </c>
      <c r="N303" s="15">
        <v>0</v>
      </c>
      <c r="O303" s="15">
        <v>0</v>
      </c>
      <c r="P303" s="15">
        <v>0</v>
      </c>
      <c r="Q303" s="15">
        <v>5000000</v>
      </c>
      <c r="R303" s="15">
        <v>0</v>
      </c>
      <c r="S303" s="15">
        <v>0</v>
      </c>
    </row>
    <row r="304" spans="1:19" x14ac:dyDescent="0.3">
      <c r="A304" s="1" t="s">
        <v>457</v>
      </c>
      <c r="B304" s="1" t="s">
        <v>903</v>
      </c>
      <c r="C304" s="1" t="s">
        <v>904</v>
      </c>
      <c r="D304" s="1" t="s">
        <v>911</v>
      </c>
      <c r="E304" s="1" t="s">
        <v>912</v>
      </c>
      <c r="F304" s="1" t="s">
        <v>915</v>
      </c>
      <c r="G304" s="1" t="s">
        <v>916</v>
      </c>
      <c r="H304" s="1" t="s">
        <v>80</v>
      </c>
      <c r="I304" s="15">
        <v>10000000</v>
      </c>
      <c r="J304" s="15">
        <v>0</v>
      </c>
      <c r="K304" s="15">
        <v>10000000</v>
      </c>
      <c r="L304" s="15">
        <v>9201208.1899999995</v>
      </c>
      <c r="M304" s="15">
        <v>0</v>
      </c>
      <c r="N304" s="15">
        <v>0</v>
      </c>
      <c r="O304" s="15">
        <v>0</v>
      </c>
      <c r="P304" s="15">
        <v>0</v>
      </c>
      <c r="Q304" s="15">
        <v>10000000</v>
      </c>
      <c r="R304" s="15">
        <v>0</v>
      </c>
      <c r="S304" s="15">
        <v>0</v>
      </c>
    </row>
    <row r="305" spans="1:19" x14ac:dyDescent="0.3">
      <c r="A305" s="1" t="s">
        <v>458</v>
      </c>
      <c r="B305" s="1" t="s">
        <v>903</v>
      </c>
      <c r="C305" s="1" t="s">
        <v>904</v>
      </c>
      <c r="D305" s="1" t="s">
        <v>911</v>
      </c>
      <c r="E305" s="1" t="s">
        <v>912</v>
      </c>
      <c r="F305" s="1" t="s">
        <v>915</v>
      </c>
      <c r="G305" s="1" t="s">
        <v>916</v>
      </c>
      <c r="H305" s="1" t="s">
        <v>459</v>
      </c>
      <c r="I305" s="15">
        <v>20180000</v>
      </c>
      <c r="J305" s="15">
        <v>0</v>
      </c>
      <c r="K305" s="15">
        <v>20180000</v>
      </c>
      <c r="L305" s="15">
        <v>0</v>
      </c>
      <c r="M305" s="15">
        <v>20170196</v>
      </c>
      <c r="N305" s="15">
        <v>0</v>
      </c>
      <c r="O305" s="15">
        <v>0</v>
      </c>
      <c r="P305" s="15">
        <v>0</v>
      </c>
      <c r="Q305" s="15">
        <v>20180000</v>
      </c>
      <c r="R305" s="15">
        <v>0</v>
      </c>
      <c r="S305" s="15">
        <v>0</v>
      </c>
    </row>
    <row r="306" spans="1:19" x14ac:dyDescent="0.3">
      <c r="A306" s="1" t="s">
        <v>460</v>
      </c>
      <c r="B306" s="1" t="s">
        <v>903</v>
      </c>
      <c r="C306" s="1" t="s">
        <v>904</v>
      </c>
      <c r="D306" s="1" t="s">
        <v>911</v>
      </c>
      <c r="E306" s="1" t="s">
        <v>912</v>
      </c>
      <c r="F306" s="1" t="s">
        <v>915</v>
      </c>
      <c r="G306" s="1" t="s">
        <v>916</v>
      </c>
      <c r="H306" s="1" t="s">
        <v>461</v>
      </c>
      <c r="I306" s="15">
        <v>1000000</v>
      </c>
      <c r="J306" s="15">
        <v>0</v>
      </c>
      <c r="K306" s="15">
        <v>1000000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15">
        <v>1000000</v>
      </c>
      <c r="R306" s="15">
        <v>0</v>
      </c>
      <c r="S306" s="15">
        <v>0</v>
      </c>
    </row>
    <row r="307" spans="1:19" x14ac:dyDescent="0.3">
      <c r="A307" s="1" t="s">
        <v>462</v>
      </c>
      <c r="B307" s="1" t="s">
        <v>903</v>
      </c>
      <c r="C307" s="1" t="s">
        <v>904</v>
      </c>
      <c r="D307" s="1" t="s">
        <v>911</v>
      </c>
      <c r="E307" s="1" t="s">
        <v>912</v>
      </c>
      <c r="F307" s="1" t="s">
        <v>915</v>
      </c>
      <c r="G307" s="1" t="s">
        <v>916</v>
      </c>
      <c r="H307" s="1" t="s">
        <v>84</v>
      </c>
      <c r="I307" s="15">
        <v>200000</v>
      </c>
      <c r="J307" s="15">
        <v>0</v>
      </c>
      <c r="K307" s="15">
        <v>200000</v>
      </c>
      <c r="L307" s="15">
        <v>189154.53</v>
      </c>
      <c r="M307" s="15">
        <v>0</v>
      </c>
      <c r="N307" s="15">
        <v>0</v>
      </c>
      <c r="O307" s="15">
        <v>0</v>
      </c>
      <c r="P307" s="15">
        <v>0</v>
      </c>
      <c r="Q307" s="15">
        <v>200000</v>
      </c>
      <c r="R307" s="15">
        <v>0</v>
      </c>
      <c r="S307" s="15">
        <v>0</v>
      </c>
    </row>
    <row r="308" spans="1:19" x14ac:dyDescent="0.3">
      <c r="A308" s="1" t="s">
        <v>463</v>
      </c>
      <c r="B308" s="1" t="s">
        <v>903</v>
      </c>
      <c r="C308" s="1" t="s">
        <v>904</v>
      </c>
      <c r="D308" s="1" t="s">
        <v>911</v>
      </c>
      <c r="E308" s="1" t="s">
        <v>912</v>
      </c>
      <c r="F308" s="1" t="s">
        <v>915</v>
      </c>
      <c r="G308" s="1" t="s">
        <v>916</v>
      </c>
      <c r="H308" s="1" t="s">
        <v>86</v>
      </c>
      <c r="I308" s="15">
        <v>200000</v>
      </c>
      <c r="J308" s="15">
        <v>0</v>
      </c>
      <c r="K308" s="15">
        <v>200000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200000</v>
      </c>
      <c r="R308" s="15">
        <v>0</v>
      </c>
      <c r="S308" s="15">
        <v>0</v>
      </c>
    </row>
    <row r="309" spans="1:19" x14ac:dyDescent="0.3">
      <c r="A309" s="1" t="s">
        <v>464</v>
      </c>
      <c r="B309" s="1" t="s">
        <v>903</v>
      </c>
      <c r="C309" s="1" t="s">
        <v>904</v>
      </c>
      <c r="D309" s="1" t="s">
        <v>911</v>
      </c>
      <c r="E309" s="1" t="s">
        <v>912</v>
      </c>
      <c r="F309" s="1" t="s">
        <v>915</v>
      </c>
      <c r="G309" s="1" t="s">
        <v>916</v>
      </c>
      <c r="H309" s="1" t="s">
        <v>465</v>
      </c>
      <c r="I309" s="15">
        <v>60000000</v>
      </c>
      <c r="J309" s="15">
        <v>3000000</v>
      </c>
      <c r="K309" s="15">
        <v>63000000</v>
      </c>
      <c r="L309" s="15">
        <v>10932355</v>
      </c>
      <c r="M309" s="15">
        <v>15838878.01</v>
      </c>
      <c r="N309" s="15">
        <v>10944067</v>
      </c>
      <c r="O309" s="15">
        <v>5501180</v>
      </c>
      <c r="P309" s="15">
        <v>10944067</v>
      </c>
      <c r="Q309" s="15">
        <v>52055933</v>
      </c>
      <c r="R309" s="15">
        <v>10944067</v>
      </c>
      <c r="S309" s="15">
        <v>0</v>
      </c>
    </row>
    <row r="310" spans="1:19" x14ac:dyDescent="0.3">
      <c r="A310" s="1" t="s">
        <v>466</v>
      </c>
      <c r="B310" s="1" t="s">
        <v>903</v>
      </c>
      <c r="C310" s="1" t="s">
        <v>904</v>
      </c>
      <c r="D310" s="1" t="s">
        <v>911</v>
      </c>
      <c r="E310" s="1" t="s">
        <v>912</v>
      </c>
      <c r="F310" s="1" t="s">
        <v>915</v>
      </c>
      <c r="G310" s="1" t="s">
        <v>916</v>
      </c>
      <c r="H310" s="1" t="s">
        <v>213</v>
      </c>
      <c r="I310" s="15">
        <v>2100000</v>
      </c>
      <c r="J310" s="15">
        <v>0</v>
      </c>
      <c r="K310" s="15">
        <v>2100000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2100000</v>
      </c>
      <c r="R310" s="15">
        <v>0</v>
      </c>
      <c r="S310" s="15">
        <v>0</v>
      </c>
    </row>
    <row r="311" spans="1:19" x14ac:dyDescent="0.3">
      <c r="A311" s="1" t="s">
        <v>611</v>
      </c>
      <c r="B311" s="1" t="s">
        <v>903</v>
      </c>
      <c r="C311" s="1" t="s">
        <v>904</v>
      </c>
      <c r="D311" s="1" t="s">
        <v>911</v>
      </c>
      <c r="E311" s="1" t="s">
        <v>912</v>
      </c>
      <c r="F311" s="1" t="s">
        <v>917</v>
      </c>
      <c r="G311" s="1" t="s">
        <v>918</v>
      </c>
      <c r="H311" s="1" t="s">
        <v>78</v>
      </c>
      <c r="I311" s="15">
        <v>80000</v>
      </c>
      <c r="J311" s="15">
        <v>0</v>
      </c>
      <c r="K311" s="15">
        <v>80000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80000</v>
      </c>
      <c r="R311" s="15">
        <v>0</v>
      </c>
      <c r="S311" s="15">
        <v>0</v>
      </c>
    </row>
    <row r="312" spans="1:19" x14ac:dyDescent="0.3">
      <c r="A312" s="1" t="s">
        <v>612</v>
      </c>
      <c r="B312" s="1" t="s">
        <v>903</v>
      </c>
      <c r="C312" s="1" t="s">
        <v>904</v>
      </c>
      <c r="D312" s="1" t="s">
        <v>911</v>
      </c>
      <c r="E312" s="1" t="s">
        <v>912</v>
      </c>
      <c r="F312" s="1" t="s">
        <v>917</v>
      </c>
      <c r="G312" s="1" t="s">
        <v>918</v>
      </c>
      <c r="H312" s="1" t="s">
        <v>613</v>
      </c>
      <c r="I312" s="15">
        <v>300000</v>
      </c>
      <c r="J312" s="15">
        <v>0</v>
      </c>
      <c r="K312" s="15">
        <v>300000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300000</v>
      </c>
      <c r="R312" s="15">
        <v>0</v>
      </c>
      <c r="S312" s="15">
        <v>0</v>
      </c>
    </row>
    <row r="313" spans="1:19" x14ac:dyDescent="0.3">
      <c r="A313" s="1" t="s">
        <v>614</v>
      </c>
      <c r="B313" s="1" t="s">
        <v>903</v>
      </c>
      <c r="C313" s="1" t="s">
        <v>904</v>
      </c>
      <c r="D313" s="1" t="s">
        <v>911</v>
      </c>
      <c r="E313" s="1" t="s">
        <v>912</v>
      </c>
      <c r="F313" s="1" t="s">
        <v>917</v>
      </c>
      <c r="G313" s="1" t="s">
        <v>918</v>
      </c>
      <c r="H313" s="1" t="s">
        <v>615</v>
      </c>
      <c r="I313" s="15">
        <v>270000</v>
      </c>
      <c r="J313" s="15">
        <v>0</v>
      </c>
      <c r="K313" s="15">
        <v>270000</v>
      </c>
      <c r="L313" s="15">
        <v>0</v>
      </c>
      <c r="M313" s="15">
        <v>0</v>
      </c>
      <c r="N313" s="15">
        <v>0</v>
      </c>
      <c r="O313" s="15">
        <v>0</v>
      </c>
      <c r="P313" s="15">
        <v>0</v>
      </c>
      <c r="Q313" s="15">
        <v>270000</v>
      </c>
      <c r="R313" s="15">
        <v>0</v>
      </c>
      <c r="S313" s="15">
        <v>0</v>
      </c>
    </row>
    <row r="314" spans="1:19" x14ac:dyDescent="0.3">
      <c r="A314" s="1" t="s">
        <v>641</v>
      </c>
      <c r="B314" s="1" t="s">
        <v>903</v>
      </c>
      <c r="C314" s="1" t="s">
        <v>904</v>
      </c>
      <c r="D314" s="1" t="s">
        <v>911</v>
      </c>
      <c r="E314" s="1" t="s">
        <v>912</v>
      </c>
      <c r="F314" s="1" t="s">
        <v>917</v>
      </c>
      <c r="G314" s="1" t="s">
        <v>918</v>
      </c>
      <c r="H314" s="1" t="s">
        <v>642</v>
      </c>
      <c r="I314" s="15">
        <v>650000</v>
      </c>
      <c r="J314" s="15">
        <v>550000</v>
      </c>
      <c r="K314" s="15">
        <v>1200000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1200000</v>
      </c>
      <c r="R314" s="15">
        <v>0</v>
      </c>
      <c r="S314" s="15">
        <v>0</v>
      </c>
    </row>
    <row r="315" spans="1:19" x14ac:dyDescent="0.3">
      <c r="A315" s="1" t="s">
        <v>643</v>
      </c>
      <c r="B315" s="1" t="s">
        <v>903</v>
      </c>
      <c r="C315" s="1" t="s">
        <v>904</v>
      </c>
      <c r="D315" s="1" t="s">
        <v>911</v>
      </c>
      <c r="E315" s="1" t="s">
        <v>912</v>
      </c>
      <c r="F315" s="1" t="s">
        <v>917</v>
      </c>
      <c r="G315" s="1" t="s">
        <v>918</v>
      </c>
      <c r="H315" s="1" t="s">
        <v>644</v>
      </c>
      <c r="I315" s="15">
        <v>0</v>
      </c>
      <c r="J315" s="15">
        <v>200000</v>
      </c>
      <c r="K315" s="15">
        <v>200000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200000</v>
      </c>
      <c r="R315" s="15">
        <v>0</v>
      </c>
      <c r="S315" s="15">
        <v>0</v>
      </c>
    </row>
    <row r="316" spans="1:19" x14ac:dyDescent="0.3">
      <c r="A316" s="1" t="s">
        <v>645</v>
      </c>
      <c r="B316" s="1" t="s">
        <v>903</v>
      </c>
      <c r="C316" s="1" t="s">
        <v>904</v>
      </c>
      <c r="D316" s="1" t="s">
        <v>911</v>
      </c>
      <c r="E316" s="1" t="s">
        <v>912</v>
      </c>
      <c r="F316" s="1" t="s">
        <v>917</v>
      </c>
      <c r="G316" s="1" t="s">
        <v>918</v>
      </c>
      <c r="H316" s="1" t="s">
        <v>23</v>
      </c>
      <c r="I316" s="15">
        <v>5000000</v>
      </c>
      <c r="J316" s="15">
        <v>-3430000</v>
      </c>
      <c r="K316" s="15">
        <v>1570000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1570000</v>
      </c>
      <c r="R316" s="15">
        <v>0</v>
      </c>
      <c r="S316" s="15">
        <v>0</v>
      </c>
    </row>
    <row r="317" spans="1:19" x14ac:dyDescent="0.3">
      <c r="A317" s="1" t="s">
        <v>646</v>
      </c>
      <c r="B317" s="1" t="s">
        <v>903</v>
      </c>
      <c r="C317" s="1" t="s">
        <v>904</v>
      </c>
      <c r="D317" s="1" t="s">
        <v>911</v>
      </c>
      <c r="E317" s="1" t="s">
        <v>912</v>
      </c>
      <c r="F317" s="1" t="s">
        <v>917</v>
      </c>
      <c r="G317" s="1" t="s">
        <v>918</v>
      </c>
      <c r="H317" s="1" t="s">
        <v>23</v>
      </c>
      <c r="I317" s="15">
        <v>0</v>
      </c>
      <c r="J317" s="15">
        <v>680000</v>
      </c>
      <c r="K317" s="15">
        <v>680000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680000</v>
      </c>
      <c r="R317" s="15">
        <v>0</v>
      </c>
      <c r="S317" s="15">
        <v>0</v>
      </c>
    </row>
    <row r="318" spans="1:19" x14ac:dyDescent="0.3">
      <c r="A318" s="1" t="s">
        <v>647</v>
      </c>
      <c r="B318" s="1" t="s">
        <v>903</v>
      </c>
      <c r="C318" s="1" t="s">
        <v>904</v>
      </c>
      <c r="D318" s="1" t="s">
        <v>911</v>
      </c>
      <c r="E318" s="1" t="s">
        <v>912</v>
      </c>
      <c r="F318" s="1" t="s">
        <v>917</v>
      </c>
      <c r="G318" s="1" t="s">
        <v>918</v>
      </c>
      <c r="H318" s="1" t="s">
        <v>648</v>
      </c>
      <c r="I318" s="15">
        <v>0</v>
      </c>
      <c r="J318" s="15">
        <v>2000000</v>
      </c>
      <c r="K318" s="15">
        <v>2000000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2000000</v>
      </c>
      <c r="R318" s="15">
        <v>0</v>
      </c>
      <c r="S318" s="15">
        <v>0</v>
      </c>
    </row>
    <row r="319" spans="1:19" x14ac:dyDescent="0.3">
      <c r="A319" s="1" t="s">
        <v>616</v>
      </c>
      <c r="B319" s="1" t="s">
        <v>903</v>
      </c>
      <c r="C319" s="1" t="s">
        <v>904</v>
      </c>
      <c r="D319" s="1" t="s">
        <v>911</v>
      </c>
      <c r="E319" s="1" t="s">
        <v>912</v>
      </c>
      <c r="F319" s="1" t="s">
        <v>917</v>
      </c>
      <c r="G319" s="1" t="s">
        <v>918</v>
      </c>
      <c r="H319" s="1" t="s">
        <v>454</v>
      </c>
      <c r="I319" s="15">
        <v>50000</v>
      </c>
      <c r="J319" s="15">
        <v>0</v>
      </c>
      <c r="K319" s="15">
        <v>50000</v>
      </c>
      <c r="L319" s="15">
        <v>0</v>
      </c>
      <c r="M319" s="15">
        <v>0</v>
      </c>
      <c r="N319" s="15">
        <v>0</v>
      </c>
      <c r="O319" s="15">
        <v>0</v>
      </c>
      <c r="P319" s="15">
        <v>0</v>
      </c>
      <c r="Q319" s="15">
        <v>50000</v>
      </c>
      <c r="R319" s="15">
        <v>0</v>
      </c>
      <c r="S319" s="15">
        <v>0</v>
      </c>
    </row>
    <row r="320" spans="1:19" x14ac:dyDescent="0.3">
      <c r="A320" s="1" t="s">
        <v>415</v>
      </c>
      <c r="B320" s="1" t="s">
        <v>903</v>
      </c>
      <c r="C320" s="1" t="s">
        <v>904</v>
      </c>
      <c r="D320" s="1" t="s">
        <v>919</v>
      </c>
      <c r="E320" s="1" t="s">
        <v>920</v>
      </c>
      <c r="F320" s="1" t="s">
        <v>921</v>
      </c>
      <c r="G320" s="1" t="s">
        <v>922</v>
      </c>
      <c r="H320" s="1" t="s">
        <v>74</v>
      </c>
      <c r="I320" s="15">
        <v>400000</v>
      </c>
      <c r="J320" s="15">
        <v>0</v>
      </c>
      <c r="K320" s="15">
        <v>400000</v>
      </c>
      <c r="L320" s="15">
        <v>393804.48</v>
      </c>
      <c r="M320" s="15">
        <v>0</v>
      </c>
      <c r="N320" s="15">
        <v>0</v>
      </c>
      <c r="O320" s="15">
        <v>0</v>
      </c>
      <c r="P320" s="15">
        <v>0</v>
      </c>
      <c r="Q320" s="15">
        <v>400000</v>
      </c>
      <c r="R320" s="15">
        <v>0</v>
      </c>
      <c r="S320" s="15">
        <v>0</v>
      </c>
    </row>
    <row r="321" spans="1:19" x14ac:dyDescent="0.3">
      <c r="A321" s="1" t="s">
        <v>416</v>
      </c>
      <c r="B321" s="1" t="s">
        <v>903</v>
      </c>
      <c r="C321" s="1" t="s">
        <v>904</v>
      </c>
      <c r="D321" s="1" t="s">
        <v>919</v>
      </c>
      <c r="E321" s="1" t="s">
        <v>920</v>
      </c>
      <c r="F321" s="1" t="s">
        <v>921</v>
      </c>
      <c r="G321" s="1" t="s">
        <v>922</v>
      </c>
      <c r="H321" s="1" t="s">
        <v>417</v>
      </c>
      <c r="I321" s="15">
        <v>900000</v>
      </c>
      <c r="J321" s="15">
        <v>0</v>
      </c>
      <c r="K321" s="15">
        <v>900000</v>
      </c>
      <c r="L321" s="15">
        <v>0</v>
      </c>
      <c r="M321" s="15">
        <v>0</v>
      </c>
      <c r="N321" s="15">
        <v>0</v>
      </c>
      <c r="O321" s="15">
        <v>0</v>
      </c>
      <c r="P321" s="15">
        <v>0</v>
      </c>
      <c r="Q321" s="15">
        <v>900000</v>
      </c>
      <c r="R321" s="15">
        <v>0</v>
      </c>
      <c r="S321" s="15">
        <v>0</v>
      </c>
    </row>
    <row r="322" spans="1:19" x14ac:dyDescent="0.3">
      <c r="A322" s="1" t="s">
        <v>418</v>
      </c>
      <c r="B322" s="1" t="s">
        <v>903</v>
      </c>
      <c r="C322" s="1" t="s">
        <v>904</v>
      </c>
      <c r="D322" s="1" t="s">
        <v>919</v>
      </c>
      <c r="E322" s="1" t="s">
        <v>920</v>
      </c>
      <c r="F322" s="1" t="s">
        <v>921</v>
      </c>
      <c r="G322" s="1" t="s">
        <v>922</v>
      </c>
      <c r="H322" s="1" t="s">
        <v>394</v>
      </c>
      <c r="I322" s="15">
        <v>5000000</v>
      </c>
      <c r="J322" s="15">
        <v>0</v>
      </c>
      <c r="K322" s="15">
        <v>5000000</v>
      </c>
      <c r="L322" s="15">
        <v>53745.46</v>
      </c>
      <c r="M322" s="15">
        <v>787949.67</v>
      </c>
      <c r="N322" s="15">
        <v>0</v>
      </c>
      <c r="O322" s="15">
        <v>0</v>
      </c>
      <c r="P322" s="15">
        <v>0</v>
      </c>
      <c r="Q322" s="15">
        <v>5000000</v>
      </c>
      <c r="R322" s="15">
        <v>0</v>
      </c>
      <c r="S322" s="15">
        <v>0</v>
      </c>
    </row>
    <row r="323" spans="1:19" x14ac:dyDescent="0.3">
      <c r="A323" s="1" t="s">
        <v>419</v>
      </c>
      <c r="B323" s="1" t="s">
        <v>903</v>
      </c>
      <c r="C323" s="1" t="s">
        <v>904</v>
      </c>
      <c r="D323" s="1" t="s">
        <v>919</v>
      </c>
      <c r="E323" s="1" t="s">
        <v>920</v>
      </c>
      <c r="F323" s="1" t="s">
        <v>921</v>
      </c>
      <c r="G323" s="1" t="s">
        <v>922</v>
      </c>
      <c r="H323" s="1" t="s">
        <v>396</v>
      </c>
      <c r="I323" s="15">
        <v>5200000</v>
      </c>
      <c r="J323" s="15">
        <v>0</v>
      </c>
      <c r="K323" s="15">
        <v>5200000</v>
      </c>
      <c r="L323" s="15">
        <v>459793.05</v>
      </c>
      <c r="M323" s="15">
        <v>2369332.59</v>
      </c>
      <c r="N323" s="15">
        <v>0</v>
      </c>
      <c r="O323" s="15">
        <v>0</v>
      </c>
      <c r="P323" s="15">
        <v>0</v>
      </c>
      <c r="Q323" s="15">
        <v>5200000</v>
      </c>
      <c r="R323" s="15">
        <v>0</v>
      </c>
      <c r="S323" s="15">
        <v>0</v>
      </c>
    </row>
    <row r="324" spans="1:19" x14ac:dyDescent="0.3">
      <c r="A324" s="1" t="s">
        <v>420</v>
      </c>
      <c r="B324" s="1" t="s">
        <v>903</v>
      </c>
      <c r="C324" s="1" t="s">
        <v>904</v>
      </c>
      <c r="D324" s="1" t="s">
        <v>919</v>
      </c>
      <c r="E324" s="1" t="s">
        <v>920</v>
      </c>
      <c r="F324" s="1" t="s">
        <v>921</v>
      </c>
      <c r="G324" s="1" t="s">
        <v>922</v>
      </c>
      <c r="H324" s="1" t="s">
        <v>336</v>
      </c>
      <c r="I324" s="15">
        <v>500000</v>
      </c>
      <c r="J324" s="15">
        <v>0</v>
      </c>
      <c r="K324" s="15">
        <v>500000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  <c r="Q324" s="15">
        <v>500000</v>
      </c>
      <c r="R324" s="15">
        <v>0</v>
      </c>
      <c r="S324" s="15">
        <v>0</v>
      </c>
    </row>
    <row r="325" spans="1:19" x14ac:dyDescent="0.3">
      <c r="A325" s="1" t="s">
        <v>421</v>
      </c>
      <c r="B325" s="1" t="s">
        <v>903</v>
      </c>
      <c r="C325" s="1" t="s">
        <v>904</v>
      </c>
      <c r="D325" s="1" t="s">
        <v>919</v>
      </c>
      <c r="E325" s="1" t="s">
        <v>920</v>
      </c>
      <c r="F325" s="1" t="s">
        <v>921</v>
      </c>
      <c r="G325" s="1" t="s">
        <v>922</v>
      </c>
      <c r="H325" s="1" t="s">
        <v>84</v>
      </c>
      <c r="I325" s="15">
        <v>250000</v>
      </c>
      <c r="J325" s="15">
        <v>0</v>
      </c>
      <c r="K325" s="15">
        <v>250000</v>
      </c>
      <c r="L325" s="15">
        <v>0</v>
      </c>
      <c r="M325" s="15">
        <v>0</v>
      </c>
      <c r="N325" s="15">
        <v>0</v>
      </c>
      <c r="O325" s="15">
        <v>0</v>
      </c>
      <c r="P325" s="15">
        <v>0</v>
      </c>
      <c r="Q325" s="15">
        <v>250000</v>
      </c>
      <c r="R325" s="15">
        <v>0</v>
      </c>
      <c r="S325" s="15">
        <v>0</v>
      </c>
    </row>
    <row r="326" spans="1:19" x14ac:dyDescent="0.3">
      <c r="A326" s="1" t="s">
        <v>422</v>
      </c>
      <c r="B326" s="1" t="s">
        <v>903</v>
      </c>
      <c r="C326" s="1" t="s">
        <v>904</v>
      </c>
      <c r="D326" s="1" t="s">
        <v>919</v>
      </c>
      <c r="E326" s="1" t="s">
        <v>920</v>
      </c>
      <c r="F326" s="1" t="s">
        <v>921</v>
      </c>
      <c r="G326" s="1" t="s">
        <v>922</v>
      </c>
      <c r="H326" s="1" t="s">
        <v>101</v>
      </c>
      <c r="I326" s="15">
        <v>10000000</v>
      </c>
      <c r="J326" s="15">
        <v>4500000</v>
      </c>
      <c r="K326" s="15">
        <v>14500000</v>
      </c>
      <c r="L326" s="15">
        <v>609322.48</v>
      </c>
      <c r="M326" s="15">
        <v>3905550.64</v>
      </c>
      <c r="N326" s="15">
        <v>0</v>
      </c>
      <c r="O326" s="15">
        <v>0</v>
      </c>
      <c r="P326" s="15">
        <v>0</v>
      </c>
      <c r="Q326" s="15">
        <v>14500000</v>
      </c>
      <c r="R326" s="15">
        <v>0</v>
      </c>
      <c r="S326" s="15">
        <v>0</v>
      </c>
    </row>
    <row r="327" spans="1:19" x14ac:dyDescent="0.3">
      <c r="A327" s="1" t="s">
        <v>423</v>
      </c>
      <c r="B327" s="1" t="s">
        <v>903</v>
      </c>
      <c r="C327" s="1" t="s">
        <v>904</v>
      </c>
      <c r="D327" s="1" t="s">
        <v>919</v>
      </c>
      <c r="E327" s="1" t="s">
        <v>920</v>
      </c>
      <c r="F327" s="1" t="s">
        <v>921</v>
      </c>
      <c r="G327" s="1" t="s">
        <v>922</v>
      </c>
      <c r="H327" s="1" t="s">
        <v>424</v>
      </c>
      <c r="I327" s="15">
        <v>700000</v>
      </c>
      <c r="J327" s="15">
        <v>-15000</v>
      </c>
      <c r="K327" s="15">
        <v>685000</v>
      </c>
      <c r="L327" s="15">
        <v>0</v>
      </c>
      <c r="M327" s="15">
        <v>125377.44</v>
      </c>
      <c r="N327" s="15">
        <v>0</v>
      </c>
      <c r="O327" s="15">
        <v>0</v>
      </c>
      <c r="P327" s="15">
        <v>0</v>
      </c>
      <c r="Q327" s="15">
        <v>685000</v>
      </c>
      <c r="R327" s="15">
        <v>0</v>
      </c>
      <c r="S327" s="15">
        <v>0</v>
      </c>
    </row>
    <row r="328" spans="1:19" x14ac:dyDescent="0.3">
      <c r="A328" s="1" t="s">
        <v>425</v>
      </c>
      <c r="B328" s="1" t="s">
        <v>903</v>
      </c>
      <c r="C328" s="1" t="s">
        <v>904</v>
      </c>
      <c r="D328" s="1" t="s">
        <v>919</v>
      </c>
      <c r="E328" s="1" t="s">
        <v>920</v>
      </c>
      <c r="F328" s="1" t="s">
        <v>921</v>
      </c>
      <c r="G328" s="1" t="s">
        <v>922</v>
      </c>
      <c r="H328" s="1" t="s">
        <v>426</v>
      </c>
      <c r="I328" s="15">
        <v>1202000</v>
      </c>
      <c r="J328" s="15">
        <v>15000</v>
      </c>
      <c r="K328" s="15">
        <v>1217000</v>
      </c>
      <c r="L328" s="15">
        <v>0</v>
      </c>
      <c r="M328" s="15">
        <v>1214735.2</v>
      </c>
      <c r="N328" s="15">
        <v>0</v>
      </c>
      <c r="O328" s="15">
        <v>0</v>
      </c>
      <c r="P328" s="15">
        <v>0</v>
      </c>
      <c r="Q328" s="15">
        <v>1217000</v>
      </c>
      <c r="R328" s="15">
        <v>0</v>
      </c>
      <c r="S328" s="15">
        <v>0</v>
      </c>
    </row>
    <row r="329" spans="1:19" x14ac:dyDescent="0.3">
      <c r="A329" s="1" t="s">
        <v>740</v>
      </c>
      <c r="B329" s="1" t="s">
        <v>903</v>
      </c>
      <c r="C329" s="1" t="s">
        <v>904</v>
      </c>
      <c r="D329" s="1" t="s">
        <v>919</v>
      </c>
      <c r="E329" s="1" t="s">
        <v>920</v>
      </c>
      <c r="F329" s="1" t="s">
        <v>921</v>
      </c>
      <c r="G329" s="1" t="s">
        <v>922</v>
      </c>
      <c r="H329" s="1" t="s">
        <v>145</v>
      </c>
      <c r="I329" s="15">
        <v>0</v>
      </c>
      <c r="J329" s="15">
        <v>225000000</v>
      </c>
      <c r="K329" s="15">
        <v>225000000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  <c r="Q329" s="15">
        <v>225000000</v>
      </c>
      <c r="R329" s="15">
        <v>0</v>
      </c>
      <c r="S329" s="15">
        <v>0</v>
      </c>
    </row>
    <row r="330" spans="1:19" x14ac:dyDescent="0.3">
      <c r="A330" s="1" t="s">
        <v>427</v>
      </c>
      <c r="B330" s="1" t="s">
        <v>903</v>
      </c>
      <c r="C330" s="1" t="s">
        <v>904</v>
      </c>
      <c r="D330" s="1" t="s">
        <v>919</v>
      </c>
      <c r="E330" s="1" t="s">
        <v>920</v>
      </c>
      <c r="F330" s="1" t="s">
        <v>921</v>
      </c>
      <c r="G330" s="1" t="s">
        <v>922</v>
      </c>
      <c r="H330" s="1" t="s">
        <v>428</v>
      </c>
      <c r="I330" s="15">
        <v>13000000</v>
      </c>
      <c r="J330" s="15">
        <v>17000000</v>
      </c>
      <c r="K330" s="15">
        <v>30000000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30000000</v>
      </c>
      <c r="R330" s="15">
        <v>0</v>
      </c>
      <c r="S330" s="15">
        <v>0</v>
      </c>
    </row>
    <row r="331" spans="1:19" x14ac:dyDescent="0.3">
      <c r="A331" s="1" t="s">
        <v>429</v>
      </c>
      <c r="B331" s="1" t="s">
        <v>903</v>
      </c>
      <c r="C331" s="1" t="s">
        <v>904</v>
      </c>
      <c r="D331" s="1" t="s">
        <v>919</v>
      </c>
      <c r="E331" s="1" t="s">
        <v>920</v>
      </c>
      <c r="F331" s="1" t="s">
        <v>921</v>
      </c>
      <c r="G331" s="1" t="s">
        <v>922</v>
      </c>
      <c r="H331" s="1" t="s">
        <v>430</v>
      </c>
      <c r="I331" s="15">
        <v>300000</v>
      </c>
      <c r="J331" s="15">
        <v>0</v>
      </c>
      <c r="K331" s="15">
        <v>300000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300000</v>
      </c>
      <c r="R331" s="15">
        <v>0</v>
      </c>
      <c r="S331" s="15">
        <v>0</v>
      </c>
    </row>
    <row r="332" spans="1:19" x14ac:dyDescent="0.3">
      <c r="A332" s="1" t="s">
        <v>431</v>
      </c>
      <c r="B332" s="1" t="s">
        <v>903</v>
      </c>
      <c r="C332" s="1" t="s">
        <v>904</v>
      </c>
      <c r="D332" s="1" t="s">
        <v>919</v>
      </c>
      <c r="E332" s="1" t="s">
        <v>920</v>
      </c>
      <c r="F332" s="1" t="s">
        <v>921</v>
      </c>
      <c r="G332" s="1" t="s">
        <v>922</v>
      </c>
      <c r="H332" s="1" t="s">
        <v>235</v>
      </c>
      <c r="I332" s="15">
        <v>500000</v>
      </c>
      <c r="J332" s="15">
        <v>0</v>
      </c>
      <c r="K332" s="15">
        <v>500000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500000</v>
      </c>
      <c r="R332" s="15">
        <v>0</v>
      </c>
      <c r="S332" s="15">
        <v>0</v>
      </c>
    </row>
    <row r="333" spans="1:19" x14ac:dyDescent="0.3">
      <c r="A333" s="1" t="s">
        <v>720</v>
      </c>
      <c r="B333" s="1" t="s">
        <v>903</v>
      </c>
      <c r="C333" s="1" t="s">
        <v>904</v>
      </c>
      <c r="D333" s="1" t="s">
        <v>923</v>
      </c>
      <c r="E333" s="1" t="s">
        <v>924</v>
      </c>
      <c r="F333" s="1" t="s">
        <v>925</v>
      </c>
      <c r="G333" s="1" t="s">
        <v>926</v>
      </c>
      <c r="H333" s="1" t="s">
        <v>145</v>
      </c>
      <c r="I333" s="15">
        <v>20803650</v>
      </c>
      <c r="J333" s="15">
        <v>0</v>
      </c>
      <c r="K333" s="15">
        <v>20803650</v>
      </c>
      <c r="L333" s="15">
        <v>0</v>
      </c>
      <c r="M333" s="15">
        <v>0</v>
      </c>
      <c r="N333" s="15">
        <v>1778001.05</v>
      </c>
      <c r="O333" s="15">
        <v>3557160.02</v>
      </c>
      <c r="P333" s="15">
        <v>3557160.02</v>
      </c>
      <c r="Q333" s="15">
        <v>19025648.949999999</v>
      </c>
      <c r="R333" s="15">
        <v>3557160.02</v>
      </c>
      <c r="S333" s="15">
        <v>0</v>
      </c>
    </row>
    <row r="334" spans="1:19" x14ac:dyDescent="0.3">
      <c r="A334" s="1" t="s">
        <v>724</v>
      </c>
      <c r="B334" s="1" t="s">
        <v>903</v>
      </c>
      <c r="C334" s="1" t="s">
        <v>904</v>
      </c>
      <c r="D334" s="1" t="s">
        <v>923</v>
      </c>
      <c r="E334" s="1" t="s">
        <v>924</v>
      </c>
      <c r="F334" s="1" t="s">
        <v>925</v>
      </c>
      <c r="G334" s="1" t="s">
        <v>926</v>
      </c>
      <c r="H334" s="1" t="s">
        <v>145</v>
      </c>
      <c r="I334" s="15">
        <v>9828000</v>
      </c>
      <c r="J334" s="15">
        <v>0</v>
      </c>
      <c r="K334" s="15">
        <v>9828000</v>
      </c>
      <c r="L334" s="15">
        <v>0</v>
      </c>
      <c r="M334" s="15">
        <v>0</v>
      </c>
      <c r="N334" s="15">
        <v>13491.39</v>
      </c>
      <c r="O334" s="15">
        <v>27334.92</v>
      </c>
      <c r="P334" s="15">
        <v>27334.92</v>
      </c>
      <c r="Q334" s="15">
        <v>9814508.6099999994</v>
      </c>
      <c r="R334" s="15">
        <v>27334.92</v>
      </c>
      <c r="S334" s="15">
        <v>0</v>
      </c>
    </row>
    <row r="335" spans="1:19" x14ac:dyDescent="0.3">
      <c r="A335" s="1" t="s">
        <v>509</v>
      </c>
      <c r="B335" s="1" t="s">
        <v>903</v>
      </c>
      <c r="C335" s="1" t="s">
        <v>904</v>
      </c>
      <c r="D335" s="1" t="s">
        <v>923</v>
      </c>
      <c r="E335" s="1" t="s">
        <v>924</v>
      </c>
      <c r="F335" s="1" t="s">
        <v>927</v>
      </c>
      <c r="G335" s="1" t="s">
        <v>928</v>
      </c>
      <c r="H335" s="1" t="s">
        <v>198</v>
      </c>
      <c r="I335" s="15">
        <v>230000</v>
      </c>
      <c r="J335" s="15">
        <v>0</v>
      </c>
      <c r="K335" s="15">
        <v>230000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230000</v>
      </c>
      <c r="R335" s="15">
        <v>0</v>
      </c>
      <c r="S335" s="15">
        <v>0</v>
      </c>
    </row>
    <row r="336" spans="1:19" x14ac:dyDescent="0.3">
      <c r="A336" s="1" t="s">
        <v>510</v>
      </c>
      <c r="B336" s="1" t="s">
        <v>903</v>
      </c>
      <c r="C336" s="1" t="s">
        <v>904</v>
      </c>
      <c r="D336" s="1" t="s">
        <v>923</v>
      </c>
      <c r="E336" s="1" t="s">
        <v>924</v>
      </c>
      <c r="F336" s="1" t="s">
        <v>927</v>
      </c>
      <c r="G336" s="1" t="s">
        <v>928</v>
      </c>
      <c r="H336" s="1" t="s">
        <v>217</v>
      </c>
      <c r="I336" s="15">
        <v>150000</v>
      </c>
      <c r="J336" s="15">
        <v>0</v>
      </c>
      <c r="K336" s="15">
        <v>150000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150000</v>
      </c>
      <c r="R336" s="15">
        <v>0</v>
      </c>
      <c r="S336" s="15">
        <v>0</v>
      </c>
    </row>
    <row r="337" spans="1:19" x14ac:dyDescent="0.3">
      <c r="A337" s="1" t="s">
        <v>511</v>
      </c>
      <c r="B337" s="1" t="s">
        <v>903</v>
      </c>
      <c r="C337" s="1" t="s">
        <v>904</v>
      </c>
      <c r="D337" s="1" t="s">
        <v>923</v>
      </c>
      <c r="E337" s="1" t="s">
        <v>924</v>
      </c>
      <c r="F337" s="1" t="s">
        <v>927</v>
      </c>
      <c r="G337" s="1" t="s">
        <v>928</v>
      </c>
      <c r="H337" s="1" t="s">
        <v>512</v>
      </c>
      <c r="I337" s="15">
        <v>100000</v>
      </c>
      <c r="J337" s="15">
        <v>0</v>
      </c>
      <c r="K337" s="15">
        <v>100000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100000</v>
      </c>
      <c r="R337" s="15">
        <v>0</v>
      </c>
      <c r="S337" s="15">
        <v>0</v>
      </c>
    </row>
    <row r="338" spans="1:19" x14ac:dyDescent="0.3">
      <c r="A338" s="1" t="s">
        <v>732</v>
      </c>
      <c r="B338" s="1" t="s">
        <v>903</v>
      </c>
      <c r="C338" s="1" t="s">
        <v>904</v>
      </c>
      <c r="D338" s="1" t="s">
        <v>929</v>
      </c>
      <c r="E338" s="1" t="s">
        <v>930</v>
      </c>
      <c r="F338" s="1" t="s">
        <v>931</v>
      </c>
      <c r="G338" s="1" t="s">
        <v>932</v>
      </c>
      <c r="H338" s="1" t="s">
        <v>145</v>
      </c>
      <c r="I338" s="15">
        <v>99750000</v>
      </c>
      <c r="J338" s="15">
        <v>0</v>
      </c>
      <c r="K338" s="15">
        <v>99750000</v>
      </c>
      <c r="L338" s="15">
        <v>0</v>
      </c>
      <c r="M338" s="15">
        <v>0</v>
      </c>
      <c r="N338" s="15">
        <v>16625000</v>
      </c>
      <c r="O338" s="15">
        <v>16625000</v>
      </c>
      <c r="P338" s="15">
        <v>16625000</v>
      </c>
      <c r="Q338" s="15">
        <v>83125000</v>
      </c>
      <c r="R338" s="15">
        <v>16625000</v>
      </c>
      <c r="S338" s="15">
        <v>0</v>
      </c>
    </row>
    <row r="339" spans="1:19" x14ac:dyDescent="0.3">
      <c r="A339" s="1" t="s">
        <v>716</v>
      </c>
      <c r="B339" s="1" t="s">
        <v>903</v>
      </c>
      <c r="C339" s="1" t="s">
        <v>904</v>
      </c>
      <c r="D339" s="1" t="s">
        <v>929</v>
      </c>
      <c r="E339" s="1" t="s">
        <v>930</v>
      </c>
      <c r="F339" s="1" t="s">
        <v>933</v>
      </c>
      <c r="G339" s="1" t="s">
        <v>934</v>
      </c>
      <c r="H339" s="1" t="s">
        <v>145</v>
      </c>
      <c r="I339" s="15">
        <v>14767344.140000001</v>
      </c>
      <c r="J339" s="15">
        <v>0</v>
      </c>
      <c r="K339" s="15">
        <v>14767344.140000001</v>
      </c>
      <c r="L339" s="15">
        <v>0</v>
      </c>
      <c r="M339" s="15">
        <v>0</v>
      </c>
      <c r="N339" s="15">
        <v>0</v>
      </c>
      <c r="O339" s="15">
        <v>1230612.01</v>
      </c>
      <c r="P339" s="15">
        <v>1230612.01</v>
      </c>
      <c r="Q339" s="15">
        <v>14767344.140000001</v>
      </c>
      <c r="R339" s="15">
        <v>1230612.01</v>
      </c>
      <c r="S339" s="15">
        <v>0</v>
      </c>
    </row>
    <row r="340" spans="1:19" x14ac:dyDescent="0.3">
      <c r="A340" s="1" t="s">
        <v>728</v>
      </c>
      <c r="B340" s="1" t="s">
        <v>903</v>
      </c>
      <c r="C340" s="1" t="s">
        <v>904</v>
      </c>
      <c r="D340" s="1" t="s">
        <v>929</v>
      </c>
      <c r="E340" s="1" t="s">
        <v>930</v>
      </c>
      <c r="F340" s="1" t="s">
        <v>933</v>
      </c>
      <c r="G340" s="1" t="s">
        <v>934</v>
      </c>
      <c r="H340" s="1" t="s">
        <v>145</v>
      </c>
      <c r="I340" s="15">
        <v>7750016.75</v>
      </c>
      <c r="J340" s="15">
        <v>0</v>
      </c>
      <c r="K340" s="15">
        <v>7750016.75</v>
      </c>
      <c r="L340" s="15">
        <v>0</v>
      </c>
      <c r="M340" s="15">
        <v>0</v>
      </c>
      <c r="N340" s="15">
        <v>1819459.21</v>
      </c>
      <c r="O340" s="15">
        <v>1839619.25</v>
      </c>
      <c r="P340" s="15">
        <v>1039619.25</v>
      </c>
      <c r="Q340" s="15">
        <v>5930557.54</v>
      </c>
      <c r="R340" s="15">
        <v>1839619.25</v>
      </c>
      <c r="S340" s="15">
        <v>0</v>
      </c>
    </row>
    <row r="341" spans="1:19" x14ac:dyDescent="0.3">
      <c r="A341" s="1" t="s">
        <v>619</v>
      </c>
      <c r="B341" s="1" t="s">
        <v>935</v>
      </c>
      <c r="C341" s="1" t="s">
        <v>936</v>
      </c>
      <c r="D341" s="1" t="s">
        <v>937</v>
      </c>
      <c r="E341" s="1" t="s">
        <v>938</v>
      </c>
      <c r="F341" s="1" t="s">
        <v>939</v>
      </c>
      <c r="G341" s="1" t="s">
        <v>940</v>
      </c>
      <c r="H341" s="1" t="s">
        <v>620</v>
      </c>
      <c r="I341" s="15">
        <v>500000</v>
      </c>
      <c r="J341" s="15">
        <v>0</v>
      </c>
      <c r="K341" s="15">
        <v>500000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500000</v>
      </c>
      <c r="R341" s="15">
        <v>0</v>
      </c>
      <c r="S341" s="15">
        <v>0</v>
      </c>
    </row>
    <row r="342" spans="1:19" x14ac:dyDescent="0.3">
      <c r="A342" s="1" t="s">
        <v>621</v>
      </c>
      <c r="B342" s="1" t="s">
        <v>935</v>
      </c>
      <c r="C342" s="1" t="s">
        <v>936</v>
      </c>
      <c r="D342" s="1" t="s">
        <v>937</v>
      </c>
      <c r="E342" s="1" t="s">
        <v>938</v>
      </c>
      <c r="F342" s="1" t="s">
        <v>939</v>
      </c>
      <c r="G342" s="1" t="s">
        <v>940</v>
      </c>
      <c r="H342" s="1" t="s">
        <v>622</v>
      </c>
      <c r="I342" s="15">
        <v>920000</v>
      </c>
      <c r="J342" s="15">
        <v>0</v>
      </c>
      <c r="K342" s="15">
        <v>920000</v>
      </c>
      <c r="L342" s="15">
        <v>0</v>
      </c>
      <c r="M342" s="15">
        <v>0</v>
      </c>
      <c r="N342" s="15">
        <v>0</v>
      </c>
      <c r="O342" s="15">
        <v>0</v>
      </c>
      <c r="P342" s="15">
        <v>0</v>
      </c>
      <c r="Q342" s="15">
        <v>920000</v>
      </c>
      <c r="R342" s="15">
        <v>0</v>
      </c>
      <c r="S342" s="15">
        <v>0</v>
      </c>
    </row>
    <row r="343" spans="1:19" x14ac:dyDescent="0.3">
      <c r="A343" s="1" t="s">
        <v>623</v>
      </c>
      <c r="B343" s="1" t="s">
        <v>935</v>
      </c>
      <c r="C343" s="1" t="s">
        <v>936</v>
      </c>
      <c r="D343" s="1" t="s">
        <v>937</v>
      </c>
      <c r="E343" s="1" t="s">
        <v>938</v>
      </c>
      <c r="F343" s="1" t="s">
        <v>939</v>
      </c>
      <c r="G343" s="1" t="s">
        <v>940</v>
      </c>
      <c r="H343" s="1" t="s">
        <v>84</v>
      </c>
      <c r="I343" s="15">
        <v>320000</v>
      </c>
      <c r="J343" s="15">
        <v>0</v>
      </c>
      <c r="K343" s="15">
        <v>320000</v>
      </c>
      <c r="L343" s="15">
        <v>0</v>
      </c>
      <c r="M343" s="15">
        <v>0</v>
      </c>
      <c r="N343" s="15">
        <v>0</v>
      </c>
      <c r="O343" s="15">
        <v>0</v>
      </c>
      <c r="P343" s="15">
        <v>0</v>
      </c>
      <c r="Q343" s="15">
        <v>320000</v>
      </c>
      <c r="R343" s="15">
        <v>0</v>
      </c>
      <c r="S343" s="15">
        <v>0</v>
      </c>
    </row>
    <row r="344" spans="1:19" x14ac:dyDescent="0.3">
      <c r="A344" s="1" t="s">
        <v>624</v>
      </c>
      <c r="B344" s="1" t="s">
        <v>935</v>
      </c>
      <c r="C344" s="1" t="s">
        <v>936</v>
      </c>
      <c r="D344" s="1" t="s">
        <v>937</v>
      </c>
      <c r="E344" s="1" t="s">
        <v>938</v>
      </c>
      <c r="F344" s="1" t="s">
        <v>939</v>
      </c>
      <c r="G344" s="1" t="s">
        <v>940</v>
      </c>
      <c r="H344" s="1" t="s">
        <v>86</v>
      </c>
      <c r="I344" s="15">
        <v>55000</v>
      </c>
      <c r="J344" s="15">
        <v>0</v>
      </c>
      <c r="K344" s="15">
        <v>55000</v>
      </c>
      <c r="L344" s="15">
        <v>0</v>
      </c>
      <c r="M344" s="15">
        <v>0</v>
      </c>
      <c r="N344" s="15">
        <v>0</v>
      </c>
      <c r="O344" s="15">
        <v>0</v>
      </c>
      <c r="P344" s="15">
        <v>0</v>
      </c>
      <c r="Q344" s="15">
        <v>55000</v>
      </c>
      <c r="R344" s="15">
        <v>0</v>
      </c>
      <c r="S344" s="15">
        <v>0</v>
      </c>
    </row>
    <row r="345" spans="1:19" x14ac:dyDescent="0.3">
      <c r="A345" s="1" t="s">
        <v>625</v>
      </c>
      <c r="B345" s="1" t="s">
        <v>935</v>
      </c>
      <c r="C345" s="1" t="s">
        <v>936</v>
      </c>
      <c r="D345" s="1" t="s">
        <v>937</v>
      </c>
      <c r="E345" s="1" t="s">
        <v>938</v>
      </c>
      <c r="F345" s="1" t="s">
        <v>939</v>
      </c>
      <c r="G345" s="1" t="s">
        <v>940</v>
      </c>
      <c r="H345" s="1" t="s">
        <v>203</v>
      </c>
      <c r="I345" s="15">
        <v>400000</v>
      </c>
      <c r="J345" s="15">
        <v>0</v>
      </c>
      <c r="K345" s="15">
        <v>400000</v>
      </c>
      <c r="L345" s="15">
        <v>0</v>
      </c>
      <c r="M345" s="15">
        <v>0</v>
      </c>
      <c r="N345" s="15">
        <v>0</v>
      </c>
      <c r="O345" s="15">
        <v>0</v>
      </c>
      <c r="P345" s="15">
        <v>0</v>
      </c>
      <c r="Q345" s="15">
        <v>400000</v>
      </c>
      <c r="R345" s="15">
        <v>0</v>
      </c>
      <c r="S345" s="15">
        <v>0</v>
      </c>
    </row>
    <row r="346" spans="1:19" x14ac:dyDescent="0.3">
      <c r="A346" s="1" t="s">
        <v>626</v>
      </c>
      <c r="B346" s="1" t="s">
        <v>935</v>
      </c>
      <c r="C346" s="1" t="s">
        <v>936</v>
      </c>
      <c r="D346" s="1" t="s">
        <v>937</v>
      </c>
      <c r="E346" s="1" t="s">
        <v>938</v>
      </c>
      <c r="F346" s="1" t="s">
        <v>939</v>
      </c>
      <c r="G346" s="1" t="s">
        <v>940</v>
      </c>
      <c r="H346" s="1" t="s">
        <v>627</v>
      </c>
      <c r="I346" s="15">
        <v>500000</v>
      </c>
      <c r="J346" s="15">
        <v>0</v>
      </c>
      <c r="K346" s="15">
        <v>500000</v>
      </c>
      <c r="L346" s="15">
        <v>0</v>
      </c>
      <c r="M346" s="15">
        <v>0</v>
      </c>
      <c r="N346" s="15">
        <v>0</v>
      </c>
      <c r="O346" s="15">
        <v>0</v>
      </c>
      <c r="P346" s="15">
        <v>0</v>
      </c>
      <c r="Q346" s="15">
        <v>500000</v>
      </c>
      <c r="R346" s="15">
        <v>0</v>
      </c>
      <c r="S346" s="15">
        <v>0</v>
      </c>
    </row>
    <row r="347" spans="1:19" x14ac:dyDescent="0.3">
      <c r="A347" s="1" t="s">
        <v>628</v>
      </c>
      <c r="B347" s="1" t="s">
        <v>935</v>
      </c>
      <c r="C347" s="1" t="s">
        <v>936</v>
      </c>
      <c r="D347" s="1" t="s">
        <v>937</v>
      </c>
      <c r="E347" s="1" t="s">
        <v>938</v>
      </c>
      <c r="F347" s="1" t="s">
        <v>939</v>
      </c>
      <c r="G347" s="1" t="s">
        <v>940</v>
      </c>
      <c r="H347" s="1" t="s">
        <v>629</v>
      </c>
      <c r="I347" s="15">
        <v>250000</v>
      </c>
      <c r="J347" s="15">
        <v>0</v>
      </c>
      <c r="K347" s="15">
        <v>250000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  <c r="Q347" s="15">
        <v>250000</v>
      </c>
      <c r="R347" s="15">
        <v>0</v>
      </c>
      <c r="S347" s="15">
        <v>0</v>
      </c>
    </row>
    <row r="348" spans="1:19" x14ac:dyDescent="0.3">
      <c r="A348" s="1" t="s">
        <v>630</v>
      </c>
      <c r="B348" s="1" t="s">
        <v>935</v>
      </c>
      <c r="C348" s="1" t="s">
        <v>936</v>
      </c>
      <c r="D348" s="1" t="s">
        <v>937</v>
      </c>
      <c r="E348" s="1" t="s">
        <v>938</v>
      </c>
      <c r="F348" s="1" t="s">
        <v>939</v>
      </c>
      <c r="G348" s="1" t="s">
        <v>940</v>
      </c>
      <c r="H348" s="1" t="s">
        <v>631</v>
      </c>
      <c r="I348" s="15">
        <v>5000000</v>
      </c>
      <c r="J348" s="15">
        <v>0</v>
      </c>
      <c r="K348" s="15">
        <v>5000000</v>
      </c>
      <c r="L348" s="15">
        <v>0</v>
      </c>
      <c r="M348" s="15">
        <v>0</v>
      </c>
      <c r="N348" s="15">
        <v>0</v>
      </c>
      <c r="O348" s="15">
        <v>0</v>
      </c>
      <c r="P348" s="15">
        <v>0</v>
      </c>
      <c r="Q348" s="15">
        <v>5000000</v>
      </c>
      <c r="R348" s="15">
        <v>0</v>
      </c>
      <c r="S348" s="15">
        <v>0</v>
      </c>
    </row>
    <row r="349" spans="1:19" x14ac:dyDescent="0.3">
      <c r="A349" s="1" t="s">
        <v>632</v>
      </c>
      <c r="B349" s="1" t="s">
        <v>935</v>
      </c>
      <c r="C349" s="1" t="s">
        <v>936</v>
      </c>
      <c r="D349" s="1" t="s">
        <v>937</v>
      </c>
      <c r="E349" s="1" t="s">
        <v>938</v>
      </c>
      <c r="F349" s="1" t="s">
        <v>939</v>
      </c>
      <c r="G349" s="1" t="s">
        <v>940</v>
      </c>
      <c r="H349" s="1" t="s">
        <v>633</v>
      </c>
      <c r="I349" s="15">
        <v>2800000</v>
      </c>
      <c r="J349" s="15">
        <v>0</v>
      </c>
      <c r="K349" s="15">
        <v>2800000</v>
      </c>
      <c r="L349" s="15">
        <v>0</v>
      </c>
      <c r="M349" s="15">
        <v>0</v>
      </c>
      <c r="N349" s="15">
        <v>0</v>
      </c>
      <c r="O349" s="15">
        <v>0</v>
      </c>
      <c r="P349" s="15">
        <v>0</v>
      </c>
      <c r="Q349" s="15">
        <v>2800000</v>
      </c>
      <c r="R349" s="15">
        <v>0</v>
      </c>
      <c r="S349" s="15">
        <v>0</v>
      </c>
    </row>
    <row r="350" spans="1:19" x14ac:dyDescent="0.3">
      <c r="A350" s="1" t="s">
        <v>634</v>
      </c>
      <c r="B350" s="1" t="s">
        <v>935</v>
      </c>
      <c r="C350" s="1" t="s">
        <v>936</v>
      </c>
      <c r="D350" s="1" t="s">
        <v>937</v>
      </c>
      <c r="E350" s="1" t="s">
        <v>938</v>
      </c>
      <c r="F350" s="1" t="s">
        <v>939</v>
      </c>
      <c r="G350" s="1" t="s">
        <v>940</v>
      </c>
      <c r="H350" s="1" t="s">
        <v>635</v>
      </c>
      <c r="I350" s="15">
        <v>260000</v>
      </c>
      <c r="J350" s="15">
        <v>0</v>
      </c>
      <c r="K350" s="15">
        <v>260000</v>
      </c>
      <c r="L350" s="15">
        <v>0</v>
      </c>
      <c r="M350" s="15">
        <v>0</v>
      </c>
      <c r="N350" s="15">
        <v>0</v>
      </c>
      <c r="O350" s="15">
        <v>0</v>
      </c>
      <c r="P350" s="15">
        <v>0</v>
      </c>
      <c r="Q350" s="15">
        <v>260000</v>
      </c>
      <c r="R350" s="15">
        <v>0</v>
      </c>
      <c r="S350" s="15">
        <v>0</v>
      </c>
    </row>
    <row r="351" spans="1:19" x14ac:dyDescent="0.3">
      <c r="A351" s="1" t="s">
        <v>636</v>
      </c>
      <c r="B351" s="1" t="s">
        <v>935</v>
      </c>
      <c r="C351" s="1" t="s">
        <v>936</v>
      </c>
      <c r="D351" s="1" t="s">
        <v>937</v>
      </c>
      <c r="E351" s="1" t="s">
        <v>938</v>
      </c>
      <c r="F351" s="1" t="s">
        <v>939</v>
      </c>
      <c r="G351" s="1" t="s">
        <v>940</v>
      </c>
      <c r="H351" s="1" t="s">
        <v>637</v>
      </c>
      <c r="I351" s="15">
        <v>2200000</v>
      </c>
      <c r="J351" s="15">
        <v>0</v>
      </c>
      <c r="K351" s="15">
        <v>2200000</v>
      </c>
      <c r="L351" s="15">
        <v>0</v>
      </c>
      <c r="M351" s="15">
        <v>0</v>
      </c>
      <c r="N351" s="15">
        <v>150000</v>
      </c>
      <c r="O351" s="15">
        <v>150000</v>
      </c>
      <c r="P351" s="15">
        <v>150000</v>
      </c>
      <c r="Q351" s="15">
        <v>2050000</v>
      </c>
      <c r="R351" s="15">
        <v>150000</v>
      </c>
      <c r="S351" s="15">
        <v>0</v>
      </c>
    </row>
    <row r="352" spans="1:19" x14ac:dyDescent="0.3">
      <c r="A352" s="1" t="s">
        <v>638</v>
      </c>
      <c r="B352" s="1" t="s">
        <v>935</v>
      </c>
      <c r="C352" s="1" t="s">
        <v>936</v>
      </c>
      <c r="D352" s="1" t="s">
        <v>937</v>
      </c>
      <c r="E352" s="1" t="s">
        <v>938</v>
      </c>
      <c r="F352" s="1" t="s">
        <v>939</v>
      </c>
      <c r="G352" s="1" t="s">
        <v>940</v>
      </c>
      <c r="H352" s="1" t="s">
        <v>454</v>
      </c>
      <c r="I352" s="15">
        <v>50000</v>
      </c>
      <c r="J352" s="15">
        <v>0</v>
      </c>
      <c r="K352" s="15">
        <v>50000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50000</v>
      </c>
      <c r="R352" s="15">
        <v>0</v>
      </c>
      <c r="S352" s="15">
        <v>0</v>
      </c>
    </row>
    <row r="353" spans="1:19" x14ac:dyDescent="0.3">
      <c r="A353" s="1" t="s">
        <v>651</v>
      </c>
      <c r="B353" s="1" t="s">
        <v>935</v>
      </c>
      <c r="C353" s="1" t="s">
        <v>936</v>
      </c>
      <c r="D353" s="1" t="s">
        <v>941</v>
      </c>
      <c r="E353" s="1" t="s">
        <v>942</v>
      </c>
      <c r="F353" s="1" t="s">
        <v>943</v>
      </c>
      <c r="G353" s="1" t="s">
        <v>944</v>
      </c>
      <c r="H353" s="1" t="s">
        <v>652</v>
      </c>
      <c r="I353" s="15">
        <v>580000</v>
      </c>
      <c r="J353" s="15">
        <v>0</v>
      </c>
      <c r="K353" s="15">
        <v>580000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  <c r="Q353" s="15">
        <v>580000</v>
      </c>
      <c r="R353" s="15">
        <v>0</v>
      </c>
      <c r="S353" s="15">
        <v>0</v>
      </c>
    </row>
    <row r="354" spans="1:19" x14ac:dyDescent="0.3">
      <c r="A354" s="1" t="s">
        <v>653</v>
      </c>
      <c r="B354" s="1" t="s">
        <v>935</v>
      </c>
      <c r="C354" s="1" t="s">
        <v>936</v>
      </c>
      <c r="D354" s="1" t="s">
        <v>941</v>
      </c>
      <c r="E354" s="1" t="s">
        <v>942</v>
      </c>
      <c r="F354" s="1" t="s">
        <v>943</v>
      </c>
      <c r="G354" s="1" t="s">
        <v>944</v>
      </c>
      <c r="H354" s="1" t="s">
        <v>481</v>
      </c>
      <c r="I354" s="15">
        <v>150000</v>
      </c>
      <c r="J354" s="15">
        <v>0</v>
      </c>
      <c r="K354" s="15">
        <v>150000</v>
      </c>
      <c r="L354" s="15">
        <v>0</v>
      </c>
      <c r="M354" s="15">
        <v>0</v>
      </c>
      <c r="N354" s="15">
        <v>0</v>
      </c>
      <c r="O354" s="15">
        <v>0</v>
      </c>
      <c r="P354" s="15">
        <v>0</v>
      </c>
      <c r="Q354" s="15">
        <v>150000</v>
      </c>
      <c r="R354" s="15">
        <v>0</v>
      </c>
      <c r="S354" s="15">
        <v>0</v>
      </c>
    </row>
    <row r="355" spans="1:19" x14ac:dyDescent="0.3">
      <c r="A355" s="1" t="s">
        <v>654</v>
      </c>
      <c r="B355" s="1" t="s">
        <v>935</v>
      </c>
      <c r="C355" s="1" t="s">
        <v>936</v>
      </c>
      <c r="D355" s="1" t="s">
        <v>941</v>
      </c>
      <c r="E355" s="1" t="s">
        <v>942</v>
      </c>
      <c r="F355" s="1" t="s">
        <v>943</v>
      </c>
      <c r="G355" s="1" t="s">
        <v>944</v>
      </c>
      <c r="H355" s="1" t="s">
        <v>655</v>
      </c>
      <c r="I355" s="15">
        <v>560000</v>
      </c>
      <c r="J355" s="15">
        <v>0</v>
      </c>
      <c r="K355" s="15">
        <v>560000</v>
      </c>
      <c r="L355" s="15">
        <v>559259.19999999995</v>
      </c>
      <c r="M355" s="15">
        <v>0</v>
      </c>
      <c r="N355" s="15">
        <v>0</v>
      </c>
      <c r="O355" s="15">
        <v>0</v>
      </c>
      <c r="P355" s="15">
        <v>0</v>
      </c>
      <c r="Q355" s="15">
        <v>560000</v>
      </c>
      <c r="R355" s="15">
        <v>0</v>
      </c>
      <c r="S355" s="15">
        <v>0</v>
      </c>
    </row>
    <row r="356" spans="1:19" x14ac:dyDescent="0.3">
      <c r="A356" s="1" t="s">
        <v>656</v>
      </c>
      <c r="B356" s="1" t="s">
        <v>935</v>
      </c>
      <c r="C356" s="1" t="s">
        <v>936</v>
      </c>
      <c r="D356" s="1" t="s">
        <v>941</v>
      </c>
      <c r="E356" s="1" t="s">
        <v>942</v>
      </c>
      <c r="F356" s="1" t="s">
        <v>943</v>
      </c>
      <c r="G356" s="1" t="s">
        <v>944</v>
      </c>
      <c r="H356" s="1" t="s">
        <v>217</v>
      </c>
      <c r="I356" s="15">
        <v>1150000</v>
      </c>
      <c r="J356" s="15">
        <v>0</v>
      </c>
      <c r="K356" s="15">
        <v>1150000</v>
      </c>
      <c r="L356" s="15">
        <v>0</v>
      </c>
      <c r="M356" s="15">
        <v>0</v>
      </c>
      <c r="N356" s="15">
        <v>0</v>
      </c>
      <c r="O356" s="15">
        <v>0</v>
      </c>
      <c r="P356" s="15">
        <v>0</v>
      </c>
      <c r="Q356" s="15">
        <v>1150000</v>
      </c>
      <c r="R356" s="15">
        <v>0</v>
      </c>
      <c r="S356" s="15">
        <v>0</v>
      </c>
    </row>
    <row r="357" spans="1:19" x14ac:dyDescent="0.3">
      <c r="A357" s="1" t="s">
        <v>657</v>
      </c>
      <c r="B357" s="1" t="s">
        <v>935</v>
      </c>
      <c r="C357" s="1" t="s">
        <v>936</v>
      </c>
      <c r="D357" s="1" t="s">
        <v>941</v>
      </c>
      <c r="E357" s="1" t="s">
        <v>942</v>
      </c>
      <c r="F357" s="1" t="s">
        <v>943</v>
      </c>
      <c r="G357" s="1" t="s">
        <v>944</v>
      </c>
      <c r="H357" s="1" t="s">
        <v>658</v>
      </c>
      <c r="I357" s="15">
        <v>100000</v>
      </c>
      <c r="J357" s="15">
        <v>0</v>
      </c>
      <c r="K357" s="15">
        <v>100000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v>100000</v>
      </c>
      <c r="R357" s="15">
        <v>0</v>
      </c>
      <c r="S357" s="15">
        <v>0</v>
      </c>
    </row>
    <row r="358" spans="1:19" x14ac:dyDescent="0.3">
      <c r="A358" s="1" t="s">
        <v>659</v>
      </c>
      <c r="B358" s="1" t="s">
        <v>935</v>
      </c>
      <c r="C358" s="1" t="s">
        <v>936</v>
      </c>
      <c r="D358" s="1" t="s">
        <v>941</v>
      </c>
      <c r="E358" s="1" t="s">
        <v>942</v>
      </c>
      <c r="F358" s="1" t="s">
        <v>943</v>
      </c>
      <c r="G358" s="1" t="s">
        <v>944</v>
      </c>
      <c r="H358" s="1" t="s">
        <v>217</v>
      </c>
      <c r="I358" s="15">
        <v>1500000</v>
      </c>
      <c r="J358" s="15">
        <v>-578840</v>
      </c>
      <c r="K358" s="15">
        <v>921160</v>
      </c>
      <c r="L358" s="15">
        <v>0</v>
      </c>
      <c r="M358" s="15">
        <v>0</v>
      </c>
      <c r="N358" s="15">
        <v>0</v>
      </c>
      <c r="O358" s="15">
        <v>0</v>
      </c>
      <c r="P358" s="15">
        <v>0</v>
      </c>
      <c r="Q358" s="15">
        <v>921160</v>
      </c>
      <c r="R358" s="15">
        <v>0</v>
      </c>
      <c r="S358" s="15">
        <v>0</v>
      </c>
    </row>
    <row r="359" spans="1:19" x14ac:dyDescent="0.3">
      <c r="A359" s="1" t="s">
        <v>660</v>
      </c>
      <c r="B359" s="1" t="s">
        <v>935</v>
      </c>
      <c r="C359" s="1" t="s">
        <v>936</v>
      </c>
      <c r="D359" s="1" t="s">
        <v>941</v>
      </c>
      <c r="E359" s="1" t="s">
        <v>942</v>
      </c>
      <c r="F359" s="1" t="s">
        <v>943</v>
      </c>
      <c r="G359" s="1" t="s">
        <v>944</v>
      </c>
      <c r="H359" s="1" t="s">
        <v>217</v>
      </c>
      <c r="I359" s="15">
        <v>0</v>
      </c>
      <c r="J359" s="15">
        <v>578840</v>
      </c>
      <c r="K359" s="15">
        <v>578840</v>
      </c>
      <c r="L359" s="15">
        <v>578840</v>
      </c>
      <c r="M359" s="15">
        <v>578840</v>
      </c>
      <c r="N359" s="15">
        <v>0</v>
      </c>
      <c r="O359" s="15">
        <v>0</v>
      </c>
      <c r="P359" s="15">
        <v>0</v>
      </c>
      <c r="Q359" s="15">
        <v>578840</v>
      </c>
      <c r="R359" s="15">
        <v>0</v>
      </c>
      <c r="S359" s="15">
        <v>0</v>
      </c>
    </row>
    <row r="360" spans="1:19" x14ac:dyDescent="0.3">
      <c r="A360" s="1" t="s">
        <v>661</v>
      </c>
      <c r="B360" s="1" t="s">
        <v>935</v>
      </c>
      <c r="C360" s="1" t="s">
        <v>936</v>
      </c>
      <c r="D360" s="1" t="s">
        <v>941</v>
      </c>
      <c r="E360" s="1" t="s">
        <v>942</v>
      </c>
      <c r="F360" s="1" t="s">
        <v>943</v>
      </c>
      <c r="G360" s="1" t="s">
        <v>944</v>
      </c>
      <c r="H360" s="1" t="s">
        <v>662</v>
      </c>
      <c r="I360" s="15">
        <v>1500000</v>
      </c>
      <c r="J360" s="15">
        <v>0</v>
      </c>
      <c r="K360" s="15">
        <v>1500000</v>
      </c>
      <c r="L360" s="15">
        <v>0</v>
      </c>
      <c r="M360" s="15">
        <v>0</v>
      </c>
      <c r="N360" s="15">
        <v>0</v>
      </c>
      <c r="O360" s="15">
        <v>0</v>
      </c>
      <c r="P360" s="15">
        <v>0</v>
      </c>
      <c r="Q360" s="15">
        <v>1500000</v>
      </c>
      <c r="R360" s="15">
        <v>0</v>
      </c>
      <c r="S360" s="15">
        <v>0</v>
      </c>
    </row>
    <row r="361" spans="1:19" x14ac:dyDescent="0.3">
      <c r="A361" s="1" t="s">
        <v>663</v>
      </c>
      <c r="B361" s="1" t="s">
        <v>935</v>
      </c>
      <c r="C361" s="1" t="s">
        <v>936</v>
      </c>
      <c r="D361" s="1" t="s">
        <v>941</v>
      </c>
      <c r="E361" s="1" t="s">
        <v>942</v>
      </c>
      <c r="F361" s="1" t="s">
        <v>943</v>
      </c>
      <c r="G361" s="1" t="s">
        <v>944</v>
      </c>
      <c r="H361" s="1" t="s">
        <v>664</v>
      </c>
      <c r="I361" s="15">
        <v>500000</v>
      </c>
      <c r="J361" s="15">
        <v>0</v>
      </c>
      <c r="K361" s="15">
        <v>500000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  <c r="Q361" s="15">
        <v>500000</v>
      </c>
      <c r="R361" s="15">
        <v>0</v>
      </c>
      <c r="S361" s="15">
        <v>0</v>
      </c>
    </row>
    <row r="362" spans="1:19" x14ac:dyDescent="0.3">
      <c r="A362" s="1" t="s">
        <v>665</v>
      </c>
      <c r="B362" s="1" t="s">
        <v>935</v>
      </c>
      <c r="C362" s="1" t="s">
        <v>936</v>
      </c>
      <c r="D362" s="1" t="s">
        <v>941</v>
      </c>
      <c r="E362" s="1" t="s">
        <v>942</v>
      </c>
      <c r="F362" s="1" t="s">
        <v>943</v>
      </c>
      <c r="G362" s="1" t="s">
        <v>944</v>
      </c>
      <c r="H362" s="1" t="s">
        <v>666</v>
      </c>
      <c r="I362" s="15">
        <v>500000</v>
      </c>
      <c r="J362" s="15">
        <v>0</v>
      </c>
      <c r="K362" s="15">
        <v>500000</v>
      </c>
      <c r="L362" s="15">
        <v>0</v>
      </c>
      <c r="M362" s="15">
        <v>495200.01</v>
      </c>
      <c r="N362" s="15">
        <v>0</v>
      </c>
      <c r="O362" s="15">
        <v>0</v>
      </c>
      <c r="P362" s="15">
        <v>0</v>
      </c>
      <c r="Q362" s="15">
        <v>500000</v>
      </c>
      <c r="R362" s="15">
        <v>0</v>
      </c>
      <c r="S362" s="15">
        <v>0</v>
      </c>
    </row>
    <row r="363" spans="1:19" x14ac:dyDescent="0.3">
      <c r="A363" s="1" t="s">
        <v>667</v>
      </c>
      <c r="B363" s="1" t="s">
        <v>935</v>
      </c>
      <c r="C363" s="1" t="s">
        <v>936</v>
      </c>
      <c r="D363" s="1" t="s">
        <v>941</v>
      </c>
      <c r="E363" s="1" t="s">
        <v>942</v>
      </c>
      <c r="F363" s="1" t="s">
        <v>943</v>
      </c>
      <c r="G363" s="1" t="s">
        <v>944</v>
      </c>
      <c r="H363" s="1" t="s">
        <v>668</v>
      </c>
      <c r="I363" s="15">
        <v>387000</v>
      </c>
      <c r="J363" s="15">
        <v>0</v>
      </c>
      <c r="K363" s="15">
        <v>387000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387000</v>
      </c>
      <c r="R363" s="15">
        <v>0</v>
      </c>
      <c r="S363" s="15">
        <v>0</v>
      </c>
    </row>
    <row r="364" spans="1:19" x14ac:dyDescent="0.3">
      <c r="A364" s="1" t="s">
        <v>669</v>
      </c>
      <c r="B364" s="1" t="s">
        <v>935</v>
      </c>
      <c r="C364" s="1" t="s">
        <v>936</v>
      </c>
      <c r="D364" s="1" t="s">
        <v>941</v>
      </c>
      <c r="E364" s="1" t="s">
        <v>942</v>
      </c>
      <c r="F364" s="1" t="s">
        <v>943</v>
      </c>
      <c r="G364" s="1" t="s">
        <v>944</v>
      </c>
      <c r="H364" s="1" t="s">
        <v>670</v>
      </c>
      <c r="I364" s="15">
        <v>250000</v>
      </c>
      <c r="J364" s="15">
        <v>0</v>
      </c>
      <c r="K364" s="15">
        <v>250000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  <c r="Q364" s="15">
        <v>250000</v>
      </c>
      <c r="R364" s="15">
        <v>0</v>
      </c>
      <c r="S364" s="15">
        <v>0</v>
      </c>
    </row>
    <row r="365" spans="1:19" x14ac:dyDescent="0.3">
      <c r="A365" s="1" t="s">
        <v>671</v>
      </c>
      <c r="B365" s="1" t="s">
        <v>935</v>
      </c>
      <c r="C365" s="1" t="s">
        <v>936</v>
      </c>
      <c r="D365" s="1" t="s">
        <v>941</v>
      </c>
      <c r="E365" s="1" t="s">
        <v>942</v>
      </c>
      <c r="F365" s="1" t="s">
        <v>943</v>
      </c>
      <c r="G365" s="1" t="s">
        <v>944</v>
      </c>
      <c r="H365" s="1" t="s">
        <v>672</v>
      </c>
      <c r="I365" s="15">
        <v>240000</v>
      </c>
      <c r="J365" s="15">
        <v>0</v>
      </c>
      <c r="K365" s="15">
        <v>240000</v>
      </c>
      <c r="L365" s="15">
        <v>0</v>
      </c>
      <c r="M365" s="15">
        <v>0</v>
      </c>
      <c r="N365" s="15">
        <v>0</v>
      </c>
      <c r="O365" s="15">
        <v>0</v>
      </c>
      <c r="P365" s="15">
        <v>0</v>
      </c>
      <c r="Q365" s="15">
        <v>240000</v>
      </c>
      <c r="R365" s="15">
        <v>0</v>
      </c>
      <c r="S365" s="15">
        <v>0</v>
      </c>
    </row>
    <row r="366" spans="1:19" x14ac:dyDescent="0.3">
      <c r="A366" s="1" t="s">
        <v>673</v>
      </c>
      <c r="B366" s="1" t="s">
        <v>935</v>
      </c>
      <c r="C366" s="1" t="s">
        <v>936</v>
      </c>
      <c r="D366" s="1" t="s">
        <v>941</v>
      </c>
      <c r="E366" s="1" t="s">
        <v>942</v>
      </c>
      <c r="F366" s="1" t="s">
        <v>943</v>
      </c>
      <c r="G366" s="1" t="s">
        <v>944</v>
      </c>
      <c r="H366" s="1" t="s">
        <v>674</v>
      </c>
      <c r="I366" s="15">
        <v>200000</v>
      </c>
      <c r="J366" s="15">
        <v>0</v>
      </c>
      <c r="K366" s="15">
        <v>200000</v>
      </c>
      <c r="L366" s="15">
        <v>199636</v>
      </c>
      <c r="M366" s="15">
        <v>0</v>
      </c>
      <c r="N366" s="15">
        <v>0</v>
      </c>
      <c r="O366" s="15">
        <v>0</v>
      </c>
      <c r="P366" s="15">
        <v>0</v>
      </c>
      <c r="Q366" s="15">
        <v>200000</v>
      </c>
      <c r="R366" s="15">
        <v>0</v>
      </c>
      <c r="S366" s="15">
        <v>0</v>
      </c>
    </row>
    <row r="367" spans="1:19" x14ac:dyDescent="0.3">
      <c r="A367" s="1" t="s">
        <v>675</v>
      </c>
      <c r="B367" s="1" t="s">
        <v>935</v>
      </c>
      <c r="C367" s="1" t="s">
        <v>936</v>
      </c>
      <c r="D367" s="1" t="s">
        <v>941</v>
      </c>
      <c r="E367" s="1" t="s">
        <v>942</v>
      </c>
      <c r="F367" s="1" t="s">
        <v>943</v>
      </c>
      <c r="G367" s="1" t="s">
        <v>944</v>
      </c>
      <c r="H367" s="1" t="s">
        <v>676</v>
      </c>
      <c r="I367" s="15">
        <v>196000</v>
      </c>
      <c r="J367" s="15">
        <v>0</v>
      </c>
      <c r="K367" s="15">
        <v>196000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196000</v>
      </c>
      <c r="R367" s="15">
        <v>0</v>
      </c>
      <c r="S367" s="15">
        <v>0</v>
      </c>
    </row>
    <row r="368" spans="1:19" x14ac:dyDescent="0.3">
      <c r="A368" s="1" t="s">
        <v>677</v>
      </c>
      <c r="B368" s="1" t="s">
        <v>935</v>
      </c>
      <c r="C368" s="1" t="s">
        <v>936</v>
      </c>
      <c r="D368" s="1" t="s">
        <v>941</v>
      </c>
      <c r="E368" s="1" t="s">
        <v>942</v>
      </c>
      <c r="F368" s="1" t="s">
        <v>943</v>
      </c>
      <c r="G368" s="1" t="s">
        <v>944</v>
      </c>
      <c r="H368" s="1" t="s">
        <v>145</v>
      </c>
      <c r="I368" s="15">
        <v>2000000</v>
      </c>
      <c r="J368" s="15">
        <v>0</v>
      </c>
      <c r="K368" s="15">
        <v>2000000</v>
      </c>
      <c r="L368" s="15">
        <v>0</v>
      </c>
      <c r="M368" s="15">
        <v>0</v>
      </c>
      <c r="N368" s="15">
        <v>2000000</v>
      </c>
      <c r="O368" s="15">
        <v>2000000</v>
      </c>
      <c r="P368" s="15">
        <v>2000000</v>
      </c>
      <c r="Q368" s="15">
        <v>0</v>
      </c>
      <c r="R368" s="15">
        <v>2000000</v>
      </c>
      <c r="S368" s="15">
        <v>0</v>
      </c>
    </row>
    <row r="369" spans="1:19" x14ac:dyDescent="0.3">
      <c r="A369" s="1" t="s">
        <v>678</v>
      </c>
      <c r="B369" s="1" t="s">
        <v>935</v>
      </c>
      <c r="C369" s="1" t="s">
        <v>936</v>
      </c>
      <c r="D369" s="1" t="s">
        <v>941</v>
      </c>
      <c r="E369" s="1" t="s">
        <v>942</v>
      </c>
      <c r="F369" s="1" t="s">
        <v>943</v>
      </c>
      <c r="G369" s="1" t="s">
        <v>944</v>
      </c>
      <c r="H369" s="1" t="s">
        <v>23</v>
      </c>
      <c r="I369" s="15">
        <v>200000</v>
      </c>
      <c r="J369" s="15">
        <v>0</v>
      </c>
      <c r="K369" s="15">
        <v>200000</v>
      </c>
      <c r="L369" s="15">
        <v>0</v>
      </c>
      <c r="M369" s="15">
        <v>0</v>
      </c>
      <c r="N369" s="15">
        <v>0</v>
      </c>
      <c r="O369" s="15">
        <v>0</v>
      </c>
      <c r="P369" s="15">
        <v>0</v>
      </c>
      <c r="Q369" s="15">
        <v>200000</v>
      </c>
      <c r="R369" s="15">
        <v>0</v>
      </c>
      <c r="S369" s="15">
        <v>0</v>
      </c>
    </row>
    <row r="370" spans="1:19" x14ac:dyDescent="0.3">
      <c r="A370" s="1" t="s">
        <v>679</v>
      </c>
      <c r="B370" s="1" t="s">
        <v>935</v>
      </c>
      <c r="C370" s="1" t="s">
        <v>936</v>
      </c>
      <c r="D370" s="1" t="s">
        <v>941</v>
      </c>
      <c r="E370" s="1" t="s">
        <v>942</v>
      </c>
      <c r="F370" s="1" t="s">
        <v>943</v>
      </c>
      <c r="G370" s="1" t="s">
        <v>944</v>
      </c>
      <c r="H370" s="1" t="s">
        <v>680</v>
      </c>
      <c r="I370" s="15">
        <v>100000</v>
      </c>
      <c r="J370" s="15">
        <v>0</v>
      </c>
      <c r="K370" s="15">
        <v>100000</v>
      </c>
      <c r="L370" s="15">
        <v>0</v>
      </c>
      <c r="M370" s="15">
        <v>0</v>
      </c>
      <c r="N370" s="15">
        <v>0</v>
      </c>
      <c r="O370" s="15">
        <v>0</v>
      </c>
      <c r="P370" s="15">
        <v>0</v>
      </c>
      <c r="Q370" s="15">
        <v>100000</v>
      </c>
      <c r="R370" s="15">
        <v>0</v>
      </c>
      <c r="S370" s="15">
        <v>0</v>
      </c>
    </row>
    <row r="371" spans="1:19" x14ac:dyDescent="0.3">
      <c r="A371" s="1" t="s">
        <v>684</v>
      </c>
      <c r="B371" s="1" t="s">
        <v>935</v>
      </c>
      <c r="C371" s="1" t="s">
        <v>936</v>
      </c>
      <c r="D371" s="1" t="s">
        <v>945</v>
      </c>
      <c r="E371" s="1" t="s">
        <v>946</v>
      </c>
      <c r="F371" s="1" t="s">
        <v>947</v>
      </c>
      <c r="G371" s="1" t="s">
        <v>948</v>
      </c>
      <c r="H371" s="1" t="s">
        <v>72</v>
      </c>
      <c r="I371" s="15">
        <v>30000</v>
      </c>
      <c r="J371" s="15">
        <v>0</v>
      </c>
      <c r="K371" s="15">
        <v>30000</v>
      </c>
      <c r="L371" s="15">
        <v>0</v>
      </c>
      <c r="M371" s="15">
        <v>0</v>
      </c>
      <c r="N371" s="15">
        <v>0</v>
      </c>
      <c r="O371" s="15">
        <v>0</v>
      </c>
      <c r="P371" s="15">
        <v>0</v>
      </c>
      <c r="Q371" s="15">
        <v>30000</v>
      </c>
      <c r="R371" s="15">
        <v>0</v>
      </c>
      <c r="S371" s="15">
        <v>0</v>
      </c>
    </row>
    <row r="372" spans="1:19" x14ac:dyDescent="0.3">
      <c r="A372" s="1" t="s">
        <v>685</v>
      </c>
      <c r="B372" s="1" t="s">
        <v>935</v>
      </c>
      <c r="C372" s="1" t="s">
        <v>936</v>
      </c>
      <c r="D372" s="1" t="s">
        <v>945</v>
      </c>
      <c r="E372" s="1" t="s">
        <v>946</v>
      </c>
      <c r="F372" s="1" t="s">
        <v>947</v>
      </c>
      <c r="G372" s="1" t="s">
        <v>948</v>
      </c>
      <c r="H372" s="1" t="s">
        <v>80</v>
      </c>
      <c r="I372" s="15">
        <v>100000</v>
      </c>
      <c r="J372" s="15">
        <v>0</v>
      </c>
      <c r="K372" s="15">
        <v>100000</v>
      </c>
      <c r="L372" s="15">
        <v>0</v>
      </c>
      <c r="M372" s="15">
        <v>0</v>
      </c>
      <c r="N372" s="15">
        <v>0</v>
      </c>
      <c r="O372" s="15">
        <v>0</v>
      </c>
      <c r="P372" s="15">
        <v>0</v>
      </c>
      <c r="Q372" s="15">
        <v>100000</v>
      </c>
      <c r="R372" s="15">
        <v>0</v>
      </c>
      <c r="S372" s="15">
        <v>0</v>
      </c>
    </row>
    <row r="373" spans="1:19" x14ac:dyDescent="0.3">
      <c r="A373" s="1" t="s">
        <v>686</v>
      </c>
      <c r="B373" s="1" t="s">
        <v>935</v>
      </c>
      <c r="C373" s="1" t="s">
        <v>936</v>
      </c>
      <c r="D373" s="1" t="s">
        <v>945</v>
      </c>
      <c r="E373" s="1" t="s">
        <v>946</v>
      </c>
      <c r="F373" s="1" t="s">
        <v>947</v>
      </c>
      <c r="G373" s="1" t="s">
        <v>948</v>
      </c>
      <c r="H373" s="1" t="s">
        <v>90</v>
      </c>
      <c r="I373" s="15">
        <v>500000</v>
      </c>
      <c r="J373" s="15">
        <v>0</v>
      </c>
      <c r="K373" s="15">
        <v>500000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500000</v>
      </c>
      <c r="R373" s="15">
        <v>0</v>
      </c>
      <c r="S373" s="15">
        <v>0</v>
      </c>
    </row>
    <row r="374" spans="1:19" x14ac:dyDescent="0.3">
      <c r="A374" s="1" t="s">
        <v>687</v>
      </c>
      <c r="B374" s="1" t="s">
        <v>935</v>
      </c>
      <c r="C374" s="1" t="s">
        <v>936</v>
      </c>
      <c r="D374" s="1" t="s">
        <v>945</v>
      </c>
      <c r="E374" s="1" t="s">
        <v>946</v>
      </c>
      <c r="F374" s="1" t="s">
        <v>947</v>
      </c>
      <c r="G374" s="1" t="s">
        <v>948</v>
      </c>
      <c r="H374" s="1" t="s">
        <v>183</v>
      </c>
      <c r="I374" s="15">
        <v>120000</v>
      </c>
      <c r="J374" s="15">
        <v>0</v>
      </c>
      <c r="K374" s="15">
        <v>120000</v>
      </c>
      <c r="L374" s="15">
        <v>0</v>
      </c>
      <c r="M374" s="15">
        <v>0</v>
      </c>
      <c r="N374" s="15">
        <v>0</v>
      </c>
      <c r="O374" s="15">
        <v>0</v>
      </c>
      <c r="P374" s="15">
        <v>0</v>
      </c>
      <c r="Q374" s="15">
        <v>120000</v>
      </c>
      <c r="R374" s="15">
        <v>0</v>
      </c>
      <c r="S374" s="15">
        <v>0</v>
      </c>
    </row>
    <row r="375" spans="1:19" x14ac:dyDescent="0.3">
      <c r="A375" s="1" t="s">
        <v>688</v>
      </c>
      <c r="B375" s="1" t="s">
        <v>935</v>
      </c>
      <c r="C375" s="1" t="s">
        <v>936</v>
      </c>
      <c r="D375" s="1" t="s">
        <v>945</v>
      </c>
      <c r="E375" s="1" t="s">
        <v>946</v>
      </c>
      <c r="F375" s="1" t="s">
        <v>947</v>
      </c>
      <c r="G375" s="1" t="s">
        <v>948</v>
      </c>
      <c r="H375" s="1" t="s">
        <v>185</v>
      </c>
      <c r="I375" s="15">
        <v>1150000</v>
      </c>
      <c r="J375" s="15">
        <v>148000</v>
      </c>
      <c r="K375" s="15">
        <v>1298000</v>
      </c>
      <c r="L375" s="15">
        <v>139200.01999999999</v>
      </c>
      <c r="M375" s="15">
        <v>0</v>
      </c>
      <c r="N375" s="15">
        <v>0</v>
      </c>
      <c r="O375" s="15">
        <v>0</v>
      </c>
      <c r="P375" s="15">
        <v>0</v>
      </c>
      <c r="Q375" s="15">
        <v>1298000</v>
      </c>
      <c r="R375" s="15">
        <v>0</v>
      </c>
      <c r="S375" s="15">
        <v>0</v>
      </c>
    </row>
    <row r="376" spans="1:19" x14ac:dyDescent="0.3">
      <c r="A376" s="1" t="s">
        <v>689</v>
      </c>
      <c r="B376" s="1" t="s">
        <v>935</v>
      </c>
      <c r="C376" s="1" t="s">
        <v>936</v>
      </c>
      <c r="D376" s="1" t="s">
        <v>945</v>
      </c>
      <c r="E376" s="1" t="s">
        <v>946</v>
      </c>
      <c r="F376" s="1" t="s">
        <v>947</v>
      </c>
      <c r="G376" s="1" t="s">
        <v>948</v>
      </c>
      <c r="H376" s="1" t="s">
        <v>690</v>
      </c>
      <c r="I376" s="15">
        <v>6000000</v>
      </c>
      <c r="J376" s="15">
        <v>15000000</v>
      </c>
      <c r="K376" s="15">
        <v>21000000</v>
      </c>
      <c r="L376" s="15">
        <v>0</v>
      </c>
      <c r="M376" s="15">
        <v>0</v>
      </c>
      <c r="N376" s="15">
        <v>0</v>
      </c>
      <c r="O376" s="15">
        <v>0</v>
      </c>
      <c r="P376" s="15">
        <v>0</v>
      </c>
      <c r="Q376" s="15">
        <v>21000000</v>
      </c>
      <c r="R376" s="15">
        <v>0</v>
      </c>
      <c r="S376" s="15">
        <v>0</v>
      </c>
    </row>
    <row r="377" spans="1:19" x14ac:dyDescent="0.3">
      <c r="A377" s="1" t="s">
        <v>691</v>
      </c>
      <c r="B377" s="1" t="s">
        <v>935</v>
      </c>
      <c r="C377" s="1" t="s">
        <v>936</v>
      </c>
      <c r="D377" s="1" t="s">
        <v>945</v>
      </c>
      <c r="E377" s="1" t="s">
        <v>946</v>
      </c>
      <c r="F377" s="1" t="s">
        <v>947</v>
      </c>
      <c r="G377" s="1" t="s">
        <v>948</v>
      </c>
      <c r="H377" s="1" t="s">
        <v>692</v>
      </c>
      <c r="I377" s="15">
        <v>40000000</v>
      </c>
      <c r="J377" s="15">
        <v>0</v>
      </c>
      <c r="K377" s="15">
        <v>40000000</v>
      </c>
      <c r="L377" s="15">
        <v>139200.01999999999</v>
      </c>
      <c r="M377" s="15">
        <v>0</v>
      </c>
      <c r="N377" s="15">
        <v>0</v>
      </c>
      <c r="O377" s="15">
        <v>0</v>
      </c>
      <c r="P377" s="15">
        <v>0</v>
      </c>
      <c r="Q377" s="15">
        <v>40000000</v>
      </c>
      <c r="R377" s="15">
        <v>0</v>
      </c>
      <c r="S377" s="15">
        <v>0</v>
      </c>
    </row>
    <row r="378" spans="1:19" x14ac:dyDescent="0.3">
      <c r="A378" s="1" t="s">
        <v>693</v>
      </c>
      <c r="B378" s="1" t="s">
        <v>935</v>
      </c>
      <c r="C378" s="1" t="s">
        <v>936</v>
      </c>
      <c r="D378" s="1" t="s">
        <v>945</v>
      </c>
      <c r="E378" s="1" t="s">
        <v>946</v>
      </c>
      <c r="F378" s="1" t="s">
        <v>947</v>
      </c>
      <c r="G378" s="1" t="s">
        <v>948</v>
      </c>
      <c r="H378" s="1" t="s">
        <v>694</v>
      </c>
      <c r="I378" s="15">
        <v>37000000</v>
      </c>
      <c r="J378" s="15">
        <v>0</v>
      </c>
      <c r="K378" s="15">
        <v>37000000</v>
      </c>
      <c r="L378" s="15">
        <v>0</v>
      </c>
      <c r="M378" s="15">
        <v>19479204.859999999</v>
      </c>
      <c r="N378" s="15">
        <v>0</v>
      </c>
      <c r="O378" s="15">
        <v>0</v>
      </c>
      <c r="P378" s="15">
        <v>0</v>
      </c>
      <c r="Q378" s="15">
        <v>37000000</v>
      </c>
      <c r="R378" s="15">
        <v>0</v>
      </c>
      <c r="S378" s="15">
        <v>0</v>
      </c>
    </row>
    <row r="379" spans="1:19" x14ac:dyDescent="0.3">
      <c r="A379" s="1" t="s">
        <v>695</v>
      </c>
      <c r="B379" s="1" t="s">
        <v>935</v>
      </c>
      <c r="C379" s="1" t="s">
        <v>936</v>
      </c>
      <c r="D379" s="1" t="s">
        <v>945</v>
      </c>
      <c r="E379" s="1" t="s">
        <v>946</v>
      </c>
      <c r="F379" s="1" t="s">
        <v>947</v>
      </c>
      <c r="G379" s="1" t="s">
        <v>948</v>
      </c>
      <c r="H379" s="1" t="s">
        <v>696</v>
      </c>
      <c r="I379" s="15">
        <v>4200000</v>
      </c>
      <c r="J379" s="15">
        <v>0</v>
      </c>
      <c r="K379" s="15">
        <v>4200000</v>
      </c>
      <c r="L379" s="15">
        <v>0</v>
      </c>
      <c r="M379" s="15">
        <v>4199999.87</v>
      </c>
      <c r="N379" s="15">
        <v>0</v>
      </c>
      <c r="O379" s="15">
        <v>0</v>
      </c>
      <c r="P379" s="15">
        <v>0</v>
      </c>
      <c r="Q379" s="15">
        <v>4200000</v>
      </c>
      <c r="R379" s="15">
        <v>0</v>
      </c>
      <c r="S379" s="15">
        <v>0</v>
      </c>
    </row>
    <row r="380" spans="1:19" x14ac:dyDescent="0.3">
      <c r="A380" s="1" t="s">
        <v>697</v>
      </c>
      <c r="B380" s="1" t="s">
        <v>935</v>
      </c>
      <c r="C380" s="1" t="s">
        <v>936</v>
      </c>
      <c r="D380" s="1" t="s">
        <v>945</v>
      </c>
      <c r="E380" s="1" t="s">
        <v>946</v>
      </c>
      <c r="F380" s="1" t="s">
        <v>947</v>
      </c>
      <c r="G380" s="1" t="s">
        <v>948</v>
      </c>
      <c r="H380" s="1" t="s">
        <v>97</v>
      </c>
      <c r="I380" s="15">
        <v>5150000</v>
      </c>
      <c r="J380" s="15">
        <v>0</v>
      </c>
      <c r="K380" s="15">
        <v>5150000</v>
      </c>
      <c r="L380" s="15">
        <v>2695144.83</v>
      </c>
      <c r="M380" s="15">
        <v>0</v>
      </c>
      <c r="N380" s="15">
        <v>0</v>
      </c>
      <c r="O380" s="15">
        <v>0</v>
      </c>
      <c r="P380" s="15">
        <v>0</v>
      </c>
      <c r="Q380" s="15">
        <v>5150000</v>
      </c>
      <c r="R380" s="15">
        <v>0</v>
      </c>
      <c r="S380" s="15">
        <v>0</v>
      </c>
    </row>
    <row r="381" spans="1:19" x14ac:dyDescent="0.3">
      <c r="A381" s="1" t="s">
        <v>698</v>
      </c>
      <c r="B381" s="1" t="s">
        <v>935</v>
      </c>
      <c r="C381" s="1" t="s">
        <v>936</v>
      </c>
      <c r="D381" s="1" t="s">
        <v>945</v>
      </c>
      <c r="E381" s="1" t="s">
        <v>946</v>
      </c>
      <c r="F381" s="1" t="s">
        <v>947</v>
      </c>
      <c r="G381" s="1" t="s">
        <v>948</v>
      </c>
      <c r="H381" s="1" t="s">
        <v>101</v>
      </c>
      <c r="I381" s="15">
        <v>1800000</v>
      </c>
      <c r="J381" s="15">
        <v>-148000</v>
      </c>
      <c r="K381" s="15">
        <v>1652000</v>
      </c>
      <c r="L381" s="15">
        <v>8274.66</v>
      </c>
      <c r="M381" s="15">
        <v>0</v>
      </c>
      <c r="N381" s="15">
        <v>0</v>
      </c>
      <c r="O381" s="15">
        <v>0</v>
      </c>
      <c r="P381" s="15">
        <v>0</v>
      </c>
      <c r="Q381" s="15">
        <v>1652000</v>
      </c>
      <c r="R381" s="15">
        <v>0</v>
      </c>
      <c r="S381" s="15">
        <v>0</v>
      </c>
    </row>
    <row r="382" spans="1:19" x14ac:dyDescent="0.3">
      <c r="A382" s="1" t="s">
        <v>699</v>
      </c>
      <c r="B382" s="1" t="s">
        <v>935</v>
      </c>
      <c r="C382" s="1" t="s">
        <v>936</v>
      </c>
      <c r="D382" s="1" t="s">
        <v>945</v>
      </c>
      <c r="E382" s="1" t="s">
        <v>946</v>
      </c>
      <c r="F382" s="1" t="s">
        <v>947</v>
      </c>
      <c r="G382" s="1" t="s">
        <v>948</v>
      </c>
      <c r="H382" s="1" t="s">
        <v>209</v>
      </c>
      <c r="I382" s="15">
        <v>30000</v>
      </c>
      <c r="J382" s="15">
        <v>0</v>
      </c>
      <c r="K382" s="15">
        <v>30000</v>
      </c>
      <c r="L382" s="15">
        <v>0</v>
      </c>
      <c r="M382" s="15">
        <v>0</v>
      </c>
      <c r="N382" s="15">
        <v>0</v>
      </c>
      <c r="O382" s="15">
        <v>0</v>
      </c>
      <c r="P382" s="15">
        <v>0</v>
      </c>
      <c r="Q382" s="15">
        <v>30000</v>
      </c>
      <c r="R382" s="15">
        <v>0</v>
      </c>
      <c r="S382" s="15">
        <v>0</v>
      </c>
    </row>
    <row r="383" spans="1:19" x14ac:dyDescent="0.3">
      <c r="A383" s="1" t="s">
        <v>700</v>
      </c>
      <c r="B383" s="1" t="s">
        <v>935</v>
      </c>
      <c r="C383" s="1" t="s">
        <v>936</v>
      </c>
      <c r="D383" s="1" t="s">
        <v>945</v>
      </c>
      <c r="E383" s="1" t="s">
        <v>946</v>
      </c>
      <c r="F383" s="1" t="s">
        <v>947</v>
      </c>
      <c r="G383" s="1" t="s">
        <v>948</v>
      </c>
      <c r="H383" s="1" t="s">
        <v>701</v>
      </c>
      <c r="I383" s="15">
        <v>1500000</v>
      </c>
      <c r="J383" s="15">
        <v>0</v>
      </c>
      <c r="K383" s="15">
        <v>1500000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1500000</v>
      </c>
      <c r="R383" s="15">
        <v>0</v>
      </c>
      <c r="S383" s="15">
        <v>0</v>
      </c>
    </row>
    <row r="384" spans="1:19" x14ac:dyDescent="0.3">
      <c r="A384" s="1" t="s">
        <v>702</v>
      </c>
      <c r="B384" s="1" t="s">
        <v>935</v>
      </c>
      <c r="C384" s="1" t="s">
        <v>936</v>
      </c>
      <c r="D384" s="1" t="s">
        <v>945</v>
      </c>
      <c r="E384" s="1" t="s">
        <v>946</v>
      </c>
      <c r="F384" s="1" t="s">
        <v>947</v>
      </c>
      <c r="G384" s="1" t="s">
        <v>948</v>
      </c>
      <c r="H384" s="1" t="s">
        <v>703</v>
      </c>
      <c r="I384" s="15">
        <v>100000</v>
      </c>
      <c r="J384" s="15">
        <v>0</v>
      </c>
      <c r="K384" s="15">
        <v>100000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  <c r="Q384" s="15">
        <v>100000</v>
      </c>
      <c r="R384" s="15">
        <v>0</v>
      </c>
      <c r="S384" s="15">
        <v>0</v>
      </c>
    </row>
    <row r="385" spans="1:19" x14ac:dyDescent="0.3">
      <c r="A385" s="1" t="s">
        <v>704</v>
      </c>
      <c r="B385" s="1" t="s">
        <v>935</v>
      </c>
      <c r="C385" s="1" t="s">
        <v>936</v>
      </c>
      <c r="D385" s="1" t="s">
        <v>945</v>
      </c>
      <c r="E385" s="1" t="s">
        <v>946</v>
      </c>
      <c r="F385" s="1" t="s">
        <v>947</v>
      </c>
      <c r="G385" s="1" t="s">
        <v>948</v>
      </c>
      <c r="H385" s="1" t="s">
        <v>409</v>
      </c>
      <c r="I385" s="15">
        <v>1500000</v>
      </c>
      <c r="J385" s="15">
        <v>0</v>
      </c>
      <c r="K385" s="15">
        <v>1500000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1500000</v>
      </c>
      <c r="R385" s="15">
        <v>0</v>
      </c>
      <c r="S385" s="15">
        <v>0</v>
      </c>
    </row>
    <row r="386" spans="1:19" x14ac:dyDescent="0.3">
      <c r="A386" s="1" t="s">
        <v>705</v>
      </c>
      <c r="B386" s="1" t="s">
        <v>935</v>
      </c>
      <c r="C386" s="1" t="s">
        <v>936</v>
      </c>
      <c r="D386" s="1" t="s">
        <v>945</v>
      </c>
      <c r="E386" s="1" t="s">
        <v>946</v>
      </c>
      <c r="F386" s="1" t="s">
        <v>947</v>
      </c>
      <c r="G386" s="1" t="s">
        <v>948</v>
      </c>
      <c r="H386" s="1" t="s">
        <v>706</v>
      </c>
      <c r="I386" s="15">
        <v>0</v>
      </c>
      <c r="J386" s="15">
        <v>5000000</v>
      </c>
      <c r="K386" s="15">
        <v>5000000</v>
      </c>
      <c r="L386" s="15">
        <v>0</v>
      </c>
      <c r="M386" s="15">
        <v>0</v>
      </c>
      <c r="N386" s="15">
        <v>0</v>
      </c>
      <c r="O386" s="15">
        <v>0</v>
      </c>
      <c r="P386" s="15">
        <v>0</v>
      </c>
      <c r="Q386" s="15">
        <v>5000000</v>
      </c>
      <c r="R386" s="15">
        <v>0</v>
      </c>
      <c r="S386" s="15">
        <v>0</v>
      </c>
    </row>
    <row r="387" spans="1:19" x14ac:dyDescent="0.3">
      <c r="A387" s="1" t="s">
        <v>707</v>
      </c>
      <c r="B387" s="1" t="s">
        <v>935</v>
      </c>
      <c r="C387" s="1" t="s">
        <v>936</v>
      </c>
      <c r="D387" s="1" t="s">
        <v>945</v>
      </c>
      <c r="E387" s="1" t="s">
        <v>946</v>
      </c>
      <c r="F387" s="1" t="s">
        <v>947</v>
      </c>
      <c r="G387" s="1" t="s">
        <v>948</v>
      </c>
      <c r="H387" s="1" t="s">
        <v>708</v>
      </c>
      <c r="I387" s="15">
        <v>145000000</v>
      </c>
      <c r="J387" s="15">
        <v>0</v>
      </c>
      <c r="K387" s="15">
        <v>145000000</v>
      </c>
      <c r="L387" s="15">
        <v>0</v>
      </c>
      <c r="M387" s="15">
        <v>144999999.77000001</v>
      </c>
      <c r="N387" s="15">
        <v>0</v>
      </c>
      <c r="O387" s="15">
        <v>0</v>
      </c>
      <c r="P387" s="15">
        <v>0</v>
      </c>
      <c r="Q387" s="15">
        <v>145000000</v>
      </c>
      <c r="R387" s="15">
        <v>0</v>
      </c>
      <c r="S387" s="15">
        <v>0</v>
      </c>
    </row>
    <row r="388" spans="1:19" x14ac:dyDescent="0.3">
      <c r="A388" s="1" t="s">
        <v>709</v>
      </c>
      <c r="B388" s="1" t="s">
        <v>935</v>
      </c>
      <c r="C388" s="1" t="s">
        <v>936</v>
      </c>
      <c r="D388" s="1" t="s">
        <v>945</v>
      </c>
      <c r="E388" s="1" t="s">
        <v>946</v>
      </c>
      <c r="F388" s="1" t="s">
        <v>947</v>
      </c>
      <c r="G388" s="1" t="s">
        <v>948</v>
      </c>
      <c r="H388" s="1" t="s">
        <v>127</v>
      </c>
      <c r="I388" s="15">
        <v>9650000</v>
      </c>
      <c r="J388" s="15">
        <v>0</v>
      </c>
      <c r="K388" s="15">
        <v>9650000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9650000</v>
      </c>
      <c r="R388" s="15">
        <v>0</v>
      </c>
      <c r="S388" s="15">
        <v>0</v>
      </c>
    </row>
    <row r="389" spans="1:19" x14ac:dyDescent="0.3">
      <c r="A389" s="1" t="s">
        <v>710</v>
      </c>
      <c r="B389" s="1" t="s">
        <v>935</v>
      </c>
      <c r="C389" s="1" t="s">
        <v>936</v>
      </c>
      <c r="D389" s="1" t="s">
        <v>945</v>
      </c>
      <c r="E389" s="1" t="s">
        <v>946</v>
      </c>
      <c r="F389" s="1" t="s">
        <v>947</v>
      </c>
      <c r="G389" s="1" t="s">
        <v>948</v>
      </c>
      <c r="H389" s="1" t="s">
        <v>711</v>
      </c>
      <c r="I389" s="15">
        <v>1400000</v>
      </c>
      <c r="J389" s="15">
        <v>0</v>
      </c>
      <c r="K389" s="15">
        <v>1400000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1400000</v>
      </c>
      <c r="R389" s="15">
        <v>0</v>
      </c>
      <c r="S389" s="15">
        <v>0</v>
      </c>
    </row>
    <row r="390" spans="1:19" x14ac:dyDescent="0.3">
      <c r="A390" s="1" t="s">
        <v>712</v>
      </c>
      <c r="B390" s="1" t="s">
        <v>935</v>
      </c>
      <c r="C390" s="1" t="s">
        <v>936</v>
      </c>
      <c r="D390" s="1" t="s">
        <v>945</v>
      </c>
      <c r="E390" s="1" t="s">
        <v>946</v>
      </c>
      <c r="F390" s="1" t="s">
        <v>947</v>
      </c>
      <c r="G390" s="1" t="s">
        <v>948</v>
      </c>
      <c r="H390" s="1" t="s">
        <v>129</v>
      </c>
      <c r="I390" s="15">
        <v>10000000</v>
      </c>
      <c r="J390" s="15">
        <v>0</v>
      </c>
      <c r="K390" s="15">
        <v>10000000</v>
      </c>
      <c r="L390" s="15">
        <v>795735.48</v>
      </c>
      <c r="M390" s="15">
        <v>522000</v>
      </c>
      <c r="N390" s="15">
        <v>0</v>
      </c>
      <c r="O390" s="15">
        <v>0</v>
      </c>
      <c r="P390" s="15">
        <v>0</v>
      </c>
      <c r="Q390" s="15">
        <v>10000000</v>
      </c>
      <c r="R390" s="15">
        <v>0</v>
      </c>
      <c r="S390" s="1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57716-DFD4-4D4B-A279-716DDF7D4661}">
  <dimension ref="A1:E10"/>
  <sheetViews>
    <sheetView workbookViewId="0">
      <selection activeCell="D7" sqref="D7"/>
    </sheetView>
  </sheetViews>
  <sheetFormatPr baseColWidth="10" defaultRowHeight="14.4" x14ac:dyDescent="0.3"/>
  <cols>
    <col min="1" max="1" width="11.21875" style="7" bestFit="1" customWidth="1"/>
    <col min="2" max="2" width="42.44140625" customWidth="1"/>
    <col min="3" max="3" width="16.6640625" bestFit="1" customWidth="1"/>
    <col min="4" max="4" width="15" bestFit="1" customWidth="1"/>
    <col min="5" max="5" width="16.6640625" bestFit="1" customWidth="1"/>
  </cols>
  <sheetData>
    <row r="1" spans="1:5" s="93" customFormat="1" ht="20.399999999999999" customHeight="1" x14ac:dyDescent="0.3">
      <c r="A1" s="95" t="s">
        <v>2248</v>
      </c>
      <c r="B1" s="95" t="s">
        <v>2249</v>
      </c>
      <c r="C1" s="95" t="s">
        <v>2245</v>
      </c>
      <c r="D1" s="95" t="s">
        <v>2246</v>
      </c>
      <c r="E1" s="95" t="s">
        <v>2247</v>
      </c>
    </row>
    <row r="2" spans="1:5" x14ac:dyDescent="0.3">
      <c r="A2" s="24">
        <v>1000</v>
      </c>
      <c r="B2" s="23" t="s">
        <v>1977</v>
      </c>
      <c r="C2" s="94">
        <v>1669178514.8</v>
      </c>
      <c r="D2" s="94">
        <v>7.7125150710344315E-9</v>
      </c>
      <c r="E2" s="94">
        <v>1669178514.8000002</v>
      </c>
    </row>
    <row r="3" spans="1:5" x14ac:dyDescent="0.3">
      <c r="A3" s="24">
        <v>2000</v>
      </c>
      <c r="B3" s="23" t="s">
        <v>1735</v>
      </c>
      <c r="C3" s="94">
        <v>200784884.45999998</v>
      </c>
      <c r="D3" s="94">
        <v>9684160</v>
      </c>
      <c r="E3" s="94">
        <v>210469044.45999998</v>
      </c>
    </row>
    <row r="4" spans="1:5" x14ac:dyDescent="0.3">
      <c r="A4" s="24">
        <v>3000</v>
      </c>
      <c r="B4" s="23" t="s">
        <v>1717</v>
      </c>
      <c r="C4" s="94">
        <v>1812503867.4100001</v>
      </c>
      <c r="D4" s="94">
        <v>81350227.769999996</v>
      </c>
      <c r="E4" s="94">
        <v>1893854095.1800001</v>
      </c>
    </row>
    <row r="5" spans="1:5" s="47" customFormat="1" ht="31.8" customHeight="1" x14ac:dyDescent="0.3">
      <c r="A5" s="97">
        <v>4000</v>
      </c>
      <c r="B5" s="99" t="s">
        <v>1844</v>
      </c>
      <c r="C5" s="98">
        <v>580367512.8499999</v>
      </c>
      <c r="D5" s="98">
        <v>16921441.850000005</v>
      </c>
      <c r="E5" s="98">
        <v>597288954.70000005</v>
      </c>
    </row>
    <row r="6" spans="1:5" x14ac:dyDescent="0.3">
      <c r="A6" s="24">
        <v>5000</v>
      </c>
      <c r="B6" s="23" t="s">
        <v>1739</v>
      </c>
      <c r="C6" s="94">
        <v>345626766</v>
      </c>
      <c r="D6" s="94">
        <v>-5611300</v>
      </c>
      <c r="E6" s="94">
        <v>340015466</v>
      </c>
    </row>
    <row r="7" spans="1:5" x14ac:dyDescent="0.3">
      <c r="A7" s="24">
        <v>6000</v>
      </c>
      <c r="B7" s="23" t="s">
        <v>2147</v>
      </c>
      <c r="C7" s="94">
        <v>1541904238.99</v>
      </c>
      <c r="D7" s="94">
        <v>286616477.34000003</v>
      </c>
      <c r="E7" s="94">
        <v>1828520716.3300002</v>
      </c>
    </row>
    <row r="8" spans="1:5" x14ac:dyDescent="0.3">
      <c r="A8" s="24">
        <v>7000</v>
      </c>
      <c r="B8" s="23" t="s">
        <v>1887</v>
      </c>
      <c r="C8" s="94">
        <v>5000000</v>
      </c>
      <c r="D8" s="94">
        <v>8000000</v>
      </c>
      <c r="E8" s="94">
        <v>13000000</v>
      </c>
    </row>
    <row r="9" spans="1:5" x14ac:dyDescent="0.3">
      <c r="A9" s="24">
        <v>9000</v>
      </c>
      <c r="B9" s="23" t="s">
        <v>2148</v>
      </c>
      <c r="C9" s="94">
        <v>35713862.890000001</v>
      </c>
      <c r="D9" s="94">
        <v>0</v>
      </c>
      <c r="E9" s="94">
        <v>35713862.890000001</v>
      </c>
    </row>
    <row r="10" spans="1:5" ht="21.6" customHeight="1" x14ac:dyDescent="0.3">
      <c r="A10" s="132" t="s">
        <v>2118</v>
      </c>
      <c r="B10" s="132"/>
      <c r="C10" s="96">
        <v>6191079647.4000006</v>
      </c>
      <c r="D10" s="96">
        <v>396961006.96000004</v>
      </c>
      <c r="E10" s="96">
        <v>6588040654.3600006</v>
      </c>
    </row>
  </sheetData>
  <mergeCells count="1">
    <mergeCell ref="A10:B1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4DAB-DC0D-4D0F-94A6-0FE4DA72D71D}">
  <dimension ref="A1:O390"/>
  <sheetViews>
    <sheetView topLeftCell="A354" workbookViewId="0">
      <selection activeCell="B1" sqref="B1"/>
    </sheetView>
  </sheetViews>
  <sheetFormatPr baseColWidth="10" defaultRowHeight="14.4" x14ac:dyDescent="0.3"/>
  <sheetData>
    <row r="1" spans="1:15" x14ac:dyDescent="0.3">
      <c r="A1" s="3" t="s">
        <v>6</v>
      </c>
      <c r="B1" s="3" t="s">
        <v>949</v>
      </c>
      <c r="C1" s="3" t="s">
        <v>950</v>
      </c>
      <c r="D1" s="3" t="s">
        <v>7</v>
      </c>
      <c r="E1" s="4" t="s">
        <v>8</v>
      </c>
      <c r="F1" s="4" t="s">
        <v>9</v>
      </c>
      <c r="G1" s="4" t="s">
        <v>10</v>
      </c>
      <c r="H1" s="4" t="s">
        <v>11</v>
      </c>
      <c r="I1" s="4" t="s">
        <v>12</v>
      </c>
      <c r="J1" s="4" t="s">
        <v>13</v>
      </c>
      <c r="K1" s="4" t="s">
        <v>14</v>
      </c>
      <c r="L1" s="4" t="s">
        <v>15</v>
      </c>
      <c r="M1" s="4" t="s">
        <v>16</v>
      </c>
      <c r="N1" s="4" t="s">
        <v>17</v>
      </c>
      <c r="O1" s="4" t="s">
        <v>18</v>
      </c>
    </row>
    <row r="2" spans="1:15" x14ac:dyDescent="0.3">
      <c r="A2" s="1" t="s">
        <v>238</v>
      </c>
      <c r="B2" s="1" t="s">
        <v>951</v>
      </c>
      <c r="C2" s="1" t="s">
        <v>952</v>
      </c>
      <c r="D2" s="1" t="s">
        <v>239</v>
      </c>
      <c r="E2" s="15">
        <v>14346960</v>
      </c>
      <c r="F2" s="15">
        <v>0</v>
      </c>
      <c r="G2" s="15">
        <v>14346960</v>
      </c>
      <c r="H2" s="15">
        <v>0</v>
      </c>
      <c r="I2" s="15">
        <v>0</v>
      </c>
      <c r="J2" s="15">
        <v>5977891.5</v>
      </c>
      <c r="K2" s="15">
        <v>5977891.5</v>
      </c>
      <c r="L2" s="15">
        <v>5977891.5</v>
      </c>
      <c r="M2" s="15">
        <v>8369068.5</v>
      </c>
      <c r="N2" s="15">
        <v>5977891.5</v>
      </c>
      <c r="O2" s="15">
        <v>0</v>
      </c>
    </row>
    <row r="3" spans="1:15" x14ac:dyDescent="0.3">
      <c r="A3" s="1" t="s">
        <v>240</v>
      </c>
      <c r="B3" s="1" t="s">
        <v>951</v>
      </c>
      <c r="C3" s="1" t="s">
        <v>952</v>
      </c>
      <c r="D3" s="1" t="s">
        <v>241</v>
      </c>
      <c r="E3" s="15">
        <v>705161521.26999998</v>
      </c>
      <c r="F3" s="15">
        <v>12236535.789999999</v>
      </c>
      <c r="G3" s="15">
        <v>717398057.05999994</v>
      </c>
      <c r="H3" s="15">
        <v>0</v>
      </c>
      <c r="I3" s="15">
        <v>0</v>
      </c>
      <c r="J3" s="15">
        <v>285588377.04000002</v>
      </c>
      <c r="K3" s="15">
        <v>285588377.04000002</v>
      </c>
      <c r="L3" s="15">
        <v>285588377.04000002</v>
      </c>
      <c r="M3" s="15">
        <v>431809680.01999998</v>
      </c>
      <c r="N3" s="15">
        <v>285588377.04000002</v>
      </c>
      <c r="O3" s="15">
        <v>0</v>
      </c>
    </row>
    <row r="4" spans="1:15" x14ac:dyDescent="0.3">
      <c r="A4" s="1" t="s">
        <v>242</v>
      </c>
      <c r="B4" s="1" t="s">
        <v>951</v>
      </c>
      <c r="C4" s="1" t="s">
        <v>952</v>
      </c>
      <c r="D4" s="1" t="s">
        <v>243</v>
      </c>
      <c r="E4" s="15">
        <v>212353767.59999999</v>
      </c>
      <c r="F4" s="15">
        <v>-5083887.5999999996</v>
      </c>
      <c r="G4" s="15">
        <v>207269880</v>
      </c>
      <c r="H4" s="15">
        <v>0</v>
      </c>
      <c r="I4" s="15">
        <v>0</v>
      </c>
      <c r="J4" s="15">
        <v>77633130.400000006</v>
      </c>
      <c r="K4" s="15">
        <v>77633130.400000006</v>
      </c>
      <c r="L4" s="15">
        <v>77633130.400000006</v>
      </c>
      <c r="M4" s="15">
        <v>129636749.59999999</v>
      </c>
      <c r="N4" s="15">
        <v>77633130.400000006</v>
      </c>
      <c r="O4" s="15">
        <v>0</v>
      </c>
    </row>
    <row r="5" spans="1:15" x14ac:dyDescent="0.3">
      <c r="A5" s="1" t="s">
        <v>244</v>
      </c>
      <c r="B5" s="1" t="s">
        <v>951</v>
      </c>
      <c r="C5" s="1" t="s">
        <v>952</v>
      </c>
      <c r="D5" s="1" t="s">
        <v>245</v>
      </c>
      <c r="E5" s="15">
        <v>10000000</v>
      </c>
      <c r="F5" s="15">
        <v>0</v>
      </c>
      <c r="G5" s="15">
        <v>10000000</v>
      </c>
      <c r="H5" s="15">
        <v>0</v>
      </c>
      <c r="I5" s="15">
        <v>0</v>
      </c>
      <c r="J5" s="15">
        <v>1574926.62</v>
      </c>
      <c r="K5" s="15">
        <v>1574926.62</v>
      </c>
      <c r="L5" s="15">
        <v>1574926.62</v>
      </c>
      <c r="M5" s="15">
        <v>8425073.3800000008</v>
      </c>
      <c r="N5" s="15">
        <v>1574926.62</v>
      </c>
      <c r="O5" s="15">
        <v>0</v>
      </c>
    </row>
    <row r="6" spans="1:15" x14ac:dyDescent="0.3">
      <c r="A6" s="1" t="s">
        <v>246</v>
      </c>
      <c r="B6" s="1" t="s">
        <v>951</v>
      </c>
      <c r="C6" s="1" t="s">
        <v>952</v>
      </c>
      <c r="D6" s="1" t="s">
        <v>247</v>
      </c>
      <c r="E6" s="15">
        <v>76813145.879999995</v>
      </c>
      <c r="F6" s="15">
        <v>20798755</v>
      </c>
      <c r="G6" s="15">
        <v>97611900.879999995</v>
      </c>
      <c r="H6" s="15">
        <v>0</v>
      </c>
      <c r="I6" s="15">
        <v>0</v>
      </c>
      <c r="J6" s="15">
        <v>35340599.18</v>
      </c>
      <c r="K6" s="15">
        <v>35340599.18</v>
      </c>
      <c r="L6" s="15">
        <v>35340599.18</v>
      </c>
      <c r="M6" s="15">
        <v>62271301.700000003</v>
      </c>
      <c r="N6" s="15">
        <v>35340599.18</v>
      </c>
      <c r="O6" s="15">
        <v>0</v>
      </c>
    </row>
    <row r="7" spans="1:15" x14ac:dyDescent="0.3">
      <c r="A7" s="1" t="s">
        <v>248</v>
      </c>
      <c r="B7" s="1" t="s">
        <v>951</v>
      </c>
      <c r="C7" s="1" t="s">
        <v>952</v>
      </c>
      <c r="D7" s="1" t="s">
        <v>249</v>
      </c>
      <c r="E7" s="15">
        <v>26400</v>
      </c>
      <c r="F7" s="15">
        <v>0</v>
      </c>
      <c r="G7" s="15">
        <v>26400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26400</v>
      </c>
      <c r="N7" s="15">
        <v>0</v>
      </c>
      <c r="O7" s="15">
        <v>0</v>
      </c>
    </row>
    <row r="8" spans="1:15" x14ac:dyDescent="0.3">
      <c r="A8" s="1" t="s">
        <v>250</v>
      </c>
      <c r="B8" s="1" t="s">
        <v>951</v>
      </c>
      <c r="C8" s="1" t="s">
        <v>952</v>
      </c>
      <c r="D8" s="1" t="s">
        <v>251</v>
      </c>
      <c r="E8" s="15">
        <v>9993173.3499999996</v>
      </c>
      <c r="F8" s="15">
        <v>169951.89</v>
      </c>
      <c r="G8" s="15">
        <v>10163125.24</v>
      </c>
      <c r="H8" s="15">
        <v>0</v>
      </c>
      <c r="I8" s="15">
        <v>0</v>
      </c>
      <c r="J8" s="15">
        <v>9197098.0700000003</v>
      </c>
      <c r="K8" s="15">
        <v>9197098.0700000003</v>
      </c>
      <c r="L8" s="15">
        <v>9197098.0700000003</v>
      </c>
      <c r="M8" s="15">
        <v>966027.17</v>
      </c>
      <c r="N8" s="15">
        <v>9197098.0700000003</v>
      </c>
      <c r="O8" s="15">
        <v>0</v>
      </c>
    </row>
    <row r="9" spans="1:15" x14ac:dyDescent="0.3">
      <c r="A9" s="1" t="s">
        <v>252</v>
      </c>
      <c r="B9" s="1" t="s">
        <v>951</v>
      </c>
      <c r="C9" s="1" t="s">
        <v>952</v>
      </c>
      <c r="D9" s="1" t="s">
        <v>253</v>
      </c>
      <c r="E9" s="15">
        <v>1066849.25</v>
      </c>
      <c r="F9" s="15">
        <v>101308.86</v>
      </c>
      <c r="G9" s="15">
        <v>1168158.1100000001</v>
      </c>
      <c r="H9" s="15">
        <v>0</v>
      </c>
      <c r="I9" s="15">
        <v>0</v>
      </c>
      <c r="J9" s="15">
        <v>964085.09</v>
      </c>
      <c r="K9" s="15">
        <v>964085.09</v>
      </c>
      <c r="L9" s="15">
        <v>964085.09</v>
      </c>
      <c r="M9" s="15">
        <v>204073.02</v>
      </c>
      <c r="N9" s="15">
        <v>964085.09</v>
      </c>
      <c r="O9" s="15">
        <v>0</v>
      </c>
    </row>
    <row r="10" spans="1:15" x14ac:dyDescent="0.3">
      <c r="A10" s="1" t="s">
        <v>254</v>
      </c>
      <c r="B10" s="1" t="s">
        <v>951</v>
      </c>
      <c r="C10" s="1" t="s">
        <v>952</v>
      </c>
      <c r="D10" s="1" t="s">
        <v>255</v>
      </c>
      <c r="E10" s="15">
        <v>2949357.88</v>
      </c>
      <c r="F10" s="15">
        <v>-70609.55</v>
      </c>
      <c r="G10" s="15">
        <v>2878748.33</v>
      </c>
      <c r="H10" s="15">
        <v>0</v>
      </c>
      <c r="I10" s="15">
        <v>0</v>
      </c>
      <c r="J10" s="15">
        <v>2455948.4500000002</v>
      </c>
      <c r="K10" s="15">
        <v>2455948.4500000002</v>
      </c>
      <c r="L10" s="15">
        <v>2455948.4500000002</v>
      </c>
      <c r="M10" s="15">
        <v>422799.88</v>
      </c>
      <c r="N10" s="15">
        <v>2455948.4500000002</v>
      </c>
      <c r="O10" s="15">
        <v>0</v>
      </c>
    </row>
    <row r="11" spans="1:15" x14ac:dyDescent="0.3">
      <c r="A11" s="1" t="s">
        <v>256</v>
      </c>
      <c r="B11" s="1" t="s">
        <v>951</v>
      </c>
      <c r="C11" s="1" t="s">
        <v>952</v>
      </c>
      <c r="D11" s="1" t="s">
        <v>251</v>
      </c>
      <c r="E11" s="15">
        <v>99931733.510000005</v>
      </c>
      <c r="F11" s="15">
        <v>1699518.86</v>
      </c>
      <c r="G11" s="15">
        <v>101631252.37</v>
      </c>
      <c r="H11" s="15">
        <v>0</v>
      </c>
      <c r="I11" s="15">
        <v>0</v>
      </c>
      <c r="J11" s="15">
        <v>57015.5</v>
      </c>
      <c r="K11" s="15">
        <v>57015.5</v>
      </c>
      <c r="L11" s="15">
        <v>57015.5</v>
      </c>
      <c r="M11" s="15">
        <v>101574236.87</v>
      </c>
      <c r="N11" s="15">
        <v>57015.5</v>
      </c>
      <c r="O11" s="15">
        <v>0</v>
      </c>
    </row>
    <row r="12" spans="1:15" x14ac:dyDescent="0.3">
      <c r="A12" s="1" t="s">
        <v>257</v>
      </c>
      <c r="B12" s="1" t="s">
        <v>951</v>
      </c>
      <c r="C12" s="1" t="s">
        <v>952</v>
      </c>
      <c r="D12" s="1" t="s">
        <v>258</v>
      </c>
      <c r="E12" s="15">
        <v>8130775.4900000002</v>
      </c>
      <c r="F12" s="15">
        <v>-8130775.4800000004</v>
      </c>
      <c r="G12" s="15">
        <v>0.01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0.01</v>
      </c>
      <c r="N12" s="15">
        <v>0</v>
      </c>
      <c r="O12" s="15">
        <v>0</v>
      </c>
    </row>
    <row r="13" spans="1:15" x14ac:dyDescent="0.3">
      <c r="A13" s="1" t="s">
        <v>259</v>
      </c>
      <c r="B13" s="1" t="s">
        <v>951</v>
      </c>
      <c r="C13" s="1" t="s">
        <v>952</v>
      </c>
      <c r="D13" s="1" t="s">
        <v>253</v>
      </c>
      <c r="E13" s="15">
        <v>2537717</v>
      </c>
      <c r="F13" s="15">
        <v>9143864.1400000006</v>
      </c>
      <c r="G13" s="15">
        <v>11681581.140000001</v>
      </c>
      <c r="H13" s="15">
        <v>0</v>
      </c>
      <c r="I13" s="15">
        <v>0</v>
      </c>
      <c r="J13" s="15">
        <v>56808.49</v>
      </c>
      <c r="K13" s="15">
        <v>56808.49</v>
      </c>
      <c r="L13" s="15">
        <v>56808.49</v>
      </c>
      <c r="M13" s="15">
        <v>11624772.65</v>
      </c>
      <c r="N13" s="15">
        <v>56808.49</v>
      </c>
      <c r="O13" s="15">
        <v>0</v>
      </c>
    </row>
    <row r="14" spans="1:15" x14ac:dyDescent="0.3">
      <c r="A14" s="1" t="s">
        <v>260</v>
      </c>
      <c r="B14" s="1" t="s">
        <v>951</v>
      </c>
      <c r="C14" s="1" t="s">
        <v>952</v>
      </c>
      <c r="D14" s="1" t="s">
        <v>255</v>
      </c>
      <c r="E14" s="15">
        <v>29493578.829999998</v>
      </c>
      <c r="F14" s="15">
        <v>-706095.5</v>
      </c>
      <c r="G14" s="15">
        <v>28787483.329999998</v>
      </c>
      <c r="H14" s="15">
        <v>0</v>
      </c>
      <c r="I14" s="15">
        <v>0</v>
      </c>
      <c r="J14" s="15">
        <v>40413.730000000003</v>
      </c>
      <c r="K14" s="15">
        <v>40413.730000000003</v>
      </c>
      <c r="L14" s="15">
        <v>40413.730000000003</v>
      </c>
      <c r="M14" s="15">
        <v>28747069.600000001</v>
      </c>
      <c r="N14" s="15">
        <v>40413.730000000003</v>
      </c>
      <c r="O14" s="15">
        <v>0</v>
      </c>
    </row>
    <row r="15" spans="1:15" x14ac:dyDescent="0.3">
      <c r="A15" s="1" t="s">
        <v>261</v>
      </c>
      <c r="B15" s="1" t="s">
        <v>951</v>
      </c>
      <c r="C15" s="1" t="s">
        <v>952</v>
      </c>
      <c r="D15" s="1" t="s">
        <v>262</v>
      </c>
      <c r="E15" s="15">
        <v>730000</v>
      </c>
      <c r="F15" s="15">
        <v>0</v>
      </c>
      <c r="G15" s="15">
        <v>730000</v>
      </c>
      <c r="H15" s="15">
        <v>0</v>
      </c>
      <c r="I15" s="15">
        <v>0</v>
      </c>
      <c r="J15" s="15">
        <v>289094.73</v>
      </c>
      <c r="K15" s="15">
        <v>289094.73</v>
      </c>
      <c r="L15" s="15">
        <v>289094.73</v>
      </c>
      <c r="M15" s="15">
        <v>440905.27</v>
      </c>
      <c r="N15" s="15">
        <v>289094.73</v>
      </c>
      <c r="O15" s="15">
        <v>0</v>
      </c>
    </row>
    <row r="16" spans="1:15" x14ac:dyDescent="0.3">
      <c r="A16" s="1" t="s">
        <v>263</v>
      </c>
      <c r="B16" s="1" t="s">
        <v>951</v>
      </c>
      <c r="C16" s="1" t="s">
        <v>952</v>
      </c>
      <c r="D16" s="1" t="s">
        <v>264</v>
      </c>
      <c r="E16" s="15">
        <v>1500000</v>
      </c>
      <c r="F16" s="15">
        <v>0</v>
      </c>
      <c r="G16" s="15">
        <v>1500000</v>
      </c>
      <c r="H16" s="15">
        <v>0</v>
      </c>
      <c r="I16" s="15">
        <v>0</v>
      </c>
      <c r="J16" s="15">
        <v>130387.4</v>
      </c>
      <c r="K16" s="15">
        <v>130387.4</v>
      </c>
      <c r="L16" s="15">
        <v>130387.4</v>
      </c>
      <c r="M16" s="15">
        <v>1369612.6</v>
      </c>
      <c r="N16" s="15">
        <v>130387.4</v>
      </c>
      <c r="O16" s="15">
        <v>0</v>
      </c>
    </row>
    <row r="17" spans="1:15" x14ac:dyDescent="0.3">
      <c r="A17" s="1" t="s">
        <v>265</v>
      </c>
      <c r="B17" s="1" t="s">
        <v>951</v>
      </c>
      <c r="C17" s="1" t="s">
        <v>952</v>
      </c>
      <c r="D17" s="1" t="s">
        <v>266</v>
      </c>
      <c r="E17" s="15">
        <v>43170508.880000003</v>
      </c>
      <c r="F17" s="15">
        <v>734192.14</v>
      </c>
      <c r="G17" s="15">
        <v>43904701.020000003</v>
      </c>
      <c r="H17" s="15">
        <v>0</v>
      </c>
      <c r="I17" s="15">
        <v>0</v>
      </c>
      <c r="J17" s="15">
        <v>4245469</v>
      </c>
      <c r="K17" s="15">
        <v>8488462.6699999999</v>
      </c>
      <c r="L17" s="15">
        <v>8488462.6699999999</v>
      </c>
      <c r="M17" s="15">
        <v>39659232.020000003</v>
      </c>
      <c r="N17" s="15">
        <v>8488462.6699999999</v>
      </c>
      <c r="O17" s="15">
        <v>0</v>
      </c>
    </row>
    <row r="18" spans="1:15" x14ac:dyDescent="0.3">
      <c r="A18" s="1" t="s">
        <v>267</v>
      </c>
      <c r="B18" s="1" t="s">
        <v>951</v>
      </c>
      <c r="C18" s="1" t="s">
        <v>952</v>
      </c>
      <c r="D18" s="1" t="s">
        <v>268</v>
      </c>
      <c r="E18" s="15">
        <v>4608788.75</v>
      </c>
      <c r="F18" s="15">
        <v>347454.84</v>
      </c>
      <c r="G18" s="15">
        <v>4956243.59</v>
      </c>
      <c r="H18" s="15">
        <v>0</v>
      </c>
      <c r="I18" s="15">
        <v>0</v>
      </c>
      <c r="J18" s="15">
        <v>391708.06</v>
      </c>
      <c r="K18" s="15">
        <v>897563.68</v>
      </c>
      <c r="L18" s="15">
        <v>897563.68</v>
      </c>
      <c r="M18" s="15">
        <v>4564535.53</v>
      </c>
      <c r="N18" s="15">
        <v>897563.68</v>
      </c>
      <c r="O18" s="15">
        <v>0</v>
      </c>
    </row>
    <row r="19" spans="1:15" x14ac:dyDescent="0.3">
      <c r="A19" s="1" t="s">
        <v>269</v>
      </c>
      <c r="B19" s="1" t="s">
        <v>951</v>
      </c>
      <c r="C19" s="1" t="s">
        <v>952</v>
      </c>
      <c r="D19" s="1" t="s">
        <v>270</v>
      </c>
      <c r="E19" s="15">
        <v>12741226.060000001</v>
      </c>
      <c r="F19" s="15">
        <v>-305033.26</v>
      </c>
      <c r="G19" s="15">
        <v>12436192.800000001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12436192.800000001</v>
      </c>
      <c r="N19" s="15">
        <v>0</v>
      </c>
      <c r="O19" s="15">
        <v>0</v>
      </c>
    </row>
    <row r="20" spans="1:15" x14ac:dyDescent="0.3">
      <c r="A20" s="1" t="s">
        <v>271</v>
      </c>
      <c r="B20" s="1" t="s">
        <v>951</v>
      </c>
      <c r="C20" s="1" t="s">
        <v>952</v>
      </c>
      <c r="D20" s="1" t="s">
        <v>272</v>
      </c>
      <c r="E20" s="15">
        <v>21585254.440000001</v>
      </c>
      <c r="F20" s="15">
        <v>367096.07</v>
      </c>
      <c r="G20" s="15">
        <v>21952350.510000002</v>
      </c>
      <c r="H20" s="15">
        <v>0</v>
      </c>
      <c r="I20" s="15">
        <v>0</v>
      </c>
      <c r="J20" s="15">
        <v>8751219.0500000007</v>
      </c>
      <c r="K20" s="15">
        <v>8751219.0500000007</v>
      </c>
      <c r="L20" s="15">
        <v>8751219.0500000007</v>
      </c>
      <c r="M20" s="15">
        <v>13201131.460000001</v>
      </c>
      <c r="N20" s="15">
        <v>8751219.0500000007</v>
      </c>
      <c r="O20" s="15">
        <v>0</v>
      </c>
    </row>
    <row r="21" spans="1:15" x14ac:dyDescent="0.3">
      <c r="A21" s="1" t="s">
        <v>273</v>
      </c>
      <c r="B21" s="1" t="s">
        <v>951</v>
      </c>
      <c r="C21" s="1" t="s">
        <v>952</v>
      </c>
      <c r="D21" s="1" t="s">
        <v>274</v>
      </c>
      <c r="E21" s="15">
        <v>2304394.38</v>
      </c>
      <c r="F21" s="15">
        <v>173727.42</v>
      </c>
      <c r="G21" s="15">
        <v>2478121.7999999998</v>
      </c>
      <c r="H21" s="15">
        <v>0</v>
      </c>
      <c r="I21" s="15">
        <v>0</v>
      </c>
      <c r="J21" s="15">
        <v>1060579.31</v>
      </c>
      <c r="K21" s="15">
        <v>1060579.31</v>
      </c>
      <c r="L21" s="15">
        <v>1060579.31</v>
      </c>
      <c r="M21" s="15">
        <v>1417542.49</v>
      </c>
      <c r="N21" s="15">
        <v>1060579.31</v>
      </c>
      <c r="O21" s="15">
        <v>0</v>
      </c>
    </row>
    <row r="22" spans="1:15" x14ac:dyDescent="0.3">
      <c r="A22" s="1" t="s">
        <v>275</v>
      </c>
      <c r="B22" s="1" t="s">
        <v>951</v>
      </c>
      <c r="C22" s="1" t="s">
        <v>952</v>
      </c>
      <c r="D22" s="1" t="s">
        <v>276</v>
      </c>
      <c r="E22" s="15">
        <v>6370613.0199999996</v>
      </c>
      <c r="F22" s="15">
        <v>-598689.11</v>
      </c>
      <c r="G22" s="15">
        <v>5771923.9100000001</v>
      </c>
      <c r="H22" s="15">
        <v>0</v>
      </c>
      <c r="I22" s="15">
        <v>0</v>
      </c>
      <c r="J22" s="15">
        <v>2338599.75</v>
      </c>
      <c r="K22" s="15">
        <v>2338599.75</v>
      </c>
      <c r="L22" s="15">
        <v>2338599.75</v>
      </c>
      <c r="M22" s="15">
        <v>3433324.16</v>
      </c>
      <c r="N22" s="15">
        <v>2338599.75</v>
      </c>
      <c r="O22" s="15">
        <v>0</v>
      </c>
    </row>
    <row r="23" spans="1:15" x14ac:dyDescent="0.3">
      <c r="A23" s="1" t="s">
        <v>277</v>
      </c>
      <c r="B23" s="1" t="s">
        <v>951</v>
      </c>
      <c r="C23" s="1" t="s">
        <v>952</v>
      </c>
      <c r="D23" s="1" t="s">
        <v>278</v>
      </c>
      <c r="E23" s="15">
        <v>14390169.630000001</v>
      </c>
      <c r="F23" s="15">
        <v>244730.71</v>
      </c>
      <c r="G23" s="15">
        <v>14634900.34</v>
      </c>
      <c r="H23" s="15">
        <v>0</v>
      </c>
      <c r="I23" s="15">
        <v>0</v>
      </c>
      <c r="J23" s="15">
        <v>5834449.7300000004</v>
      </c>
      <c r="K23" s="15">
        <v>5834449.7300000004</v>
      </c>
      <c r="L23" s="15">
        <v>5834449.7300000004</v>
      </c>
      <c r="M23" s="15">
        <v>8800450.6099999994</v>
      </c>
      <c r="N23" s="15">
        <v>5834449.7300000004</v>
      </c>
      <c r="O23" s="15">
        <v>0</v>
      </c>
    </row>
    <row r="24" spans="1:15" x14ac:dyDescent="0.3">
      <c r="A24" s="1" t="s">
        <v>279</v>
      </c>
      <c r="B24" s="1" t="s">
        <v>951</v>
      </c>
      <c r="C24" s="1" t="s">
        <v>952</v>
      </c>
      <c r="D24" s="1" t="s">
        <v>280</v>
      </c>
      <c r="E24" s="15">
        <v>1536262.92</v>
      </c>
      <c r="F24" s="15">
        <v>115818.28</v>
      </c>
      <c r="G24" s="15">
        <v>1652081.2</v>
      </c>
      <c r="H24" s="15">
        <v>0</v>
      </c>
      <c r="I24" s="15">
        <v>0</v>
      </c>
      <c r="J24" s="15">
        <v>707052.71</v>
      </c>
      <c r="K24" s="15">
        <v>707052.71</v>
      </c>
      <c r="L24" s="15">
        <v>707052.71</v>
      </c>
      <c r="M24" s="15">
        <v>945028.49</v>
      </c>
      <c r="N24" s="15">
        <v>707052.71</v>
      </c>
      <c r="O24" s="15">
        <v>0</v>
      </c>
    </row>
    <row r="25" spans="1:15" x14ac:dyDescent="0.3">
      <c r="A25" s="1" t="s">
        <v>281</v>
      </c>
      <c r="B25" s="1" t="s">
        <v>951</v>
      </c>
      <c r="C25" s="1" t="s">
        <v>952</v>
      </c>
      <c r="D25" s="1" t="s">
        <v>282</v>
      </c>
      <c r="E25" s="15">
        <v>4247075.3499999996</v>
      </c>
      <c r="F25" s="15">
        <v>-386732.39</v>
      </c>
      <c r="G25" s="15">
        <v>3860342.96</v>
      </c>
      <c r="H25" s="15">
        <v>0</v>
      </c>
      <c r="I25" s="15">
        <v>0</v>
      </c>
      <c r="J25" s="15">
        <v>1559098.48</v>
      </c>
      <c r="K25" s="15">
        <v>1559098.48</v>
      </c>
      <c r="L25" s="15">
        <v>1559098.48</v>
      </c>
      <c r="M25" s="15">
        <v>2301244.48</v>
      </c>
      <c r="N25" s="15">
        <v>1559098.48</v>
      </c>
      <c r="O25" s="15">
        <v>0</v>
      </c>
    </row>
    <row r="26" spans="1:15" x14ac:dyDescent="0.3">
      <c r="A26" s="1" t="s">
        <v>283</v>
      </c>
      <c r="B26" s="1" t="s">
        <v>951</v>
      </c>
      <c r="C26" s="1" t="s">
        <v>952</v>
      </c>
      <c r="D26" s="1" t="s">
        <v>278</v>
      </c>
      <c r="E26" s="15">
        <v>125913984.22</v>
      </c>
      <c r="F26" s="15">
        <v>2141393.77</v>
      </c>
      <c r="G26" s="15">
        <v>128055377.98999999</v>
      </c>
      <c r="H26" s="15">
        <v>0</v>
      </c>
      <c r="I26" s="15">
        <v>0</v>
      </c>
      <c r="J26" s="15">
        <v>51048812.259999998</v>
      </c>
      <c r="K26" s="15">
        <v>51048812.259999998</v>
      </c>
      <c r="L26" s="15">
        <v>51048812.259999998</v>
      </c>
      <c r="M26" s="15">
        <v>77006565.730000004</v>
      </c>
      <c r="N26" s="15">
        <v>51048812.259999998</v>
      </c>
      <c r="O26" s="15">
        <v>0</v>
      </c>
    </row>
    <row r="27" spans="1:15" x14ac:dyDescent="0.3">
      <c r="A27" s="1" t="s">
        <v>284</v>
      </c>
      <c r="B27" s="1" t="s">
        <v>951</v>
      </c>
      <c r="C27" s="1" t="s">
        <v>952</v>
      </c>
      <c r="D27" s="1" t="s">
        <v>280</v>
      </c>
      <c r="E27" s="15">
        <v>13442300.529999999</v>
      </c>
      <c r="F27" s="15">
        <v>1013409.95</v>
      </c>
      <c r="G27" s="15">
        <v>14455710.48</v>
      </c>
      <c r="H27" s="15">
        <v>0</v>
      </c>
      <c r="I27" s="15">
        <v>0</v>
      </c>
      <c r="J27" s="15">
        <v>6186759.54</v>
      </c>
      <c r="K27" s="15">
        <v>6186759.54</v>
      </c>
      <c r="L27" s="15">
        <v>6186759.54</v>
      </c>
      <c r="M27" s="15">
        <v>8268950.9400000004</v>
      </c>
      <c r="N27" s="15">
        <v>6186759.54</v>
      </c>
      <c r="O27" s="15">
        <v>0</v>
      </c>
    </row>
    <row r="28" spans="1:15" x14ac:dyDescent="0.3">
      <c r="A28" s="1" t="s">
        <v>285</v>
      </c>
      <c r="B28" s="1" t="s">
        <v>951</v>
      </c>
      <c r="C28" s="1" t="s">
        <v>952</v>
      </c>
      <c r="D28" s="1" t="s">
        <v>282</v>
      </c>
      <c r="E28" s="15">
        <v>37161909.329999998</v>
      </c>
      <c r="F28" s="15">
        <v>-3492353.13</v>
      </c>
      <c r="G28" s="15">
        <v>33669556.200000003</v>
      </c>
      <c r="H28" s="15">
        <v>0</v>
      </c>
      <c r="I28" s="15">
        <v>0</v>
      </c>
      <c r="J28" s="15">
        <v>13641948.869999999</v>
      </c>
      <c r="K28" s="15">
        <v>13641948.869999999</v>
      </c>
      <c r="L28" s="15">
        <v>13641948.869999999</v>
      </c>
      <c r="M28" s="15">
        <v>20027607.329999998</v>
      </c>
      <c r="N28" s="15">
        <v>13641948.869999999</v>
      </c>
      <c r="O28" s="15">
        <v>0</v>
      </c>
    </row>
    <row r="29" spans="1:15" x14ac:dyDescent="0.3">
      <c r="A29" s="1" t="s">
        <v>286</v>
      </c>
      <c r="B29" s="1" t="s">
        <v>951</v>
      </c>
      <c r="C29" s="1" t="s">
        <v>952</v>
      </c>
      <c r="D29" s="1" t="s">
        <v>287</v>
      </c>
      <c r="E29" s="15">
        <v>15000000</v>
      </c>
      <c r="F29" s="15">
        <v>0</v>
      </c>
      <c r="G29" s="15">
        <v>15000000</v>
      </c>
      <c r="H29" s="15">
        <v>0</v>
      </c>
      <c r="I29" s="15">
        <v>13512339.82</v>
      </c>
      <c r="J29" s="15">
        <v>0</v>
      </c>
      <c r="K29" s="15">
        <v>0</v>
      </c>
      <c r="L29" s="15">
        <v>0</v>
      </c>
      <c r="M29" s="15">
        <v>15000000</v>
      </c>
      <c r="N29" s="15">
        <v>0</v>
      </c>
      <c r="O29" s="15">
        <v>0</v>
      </c>
    </row>
    <row r="30" spans="1:15" x14ac:dyDescent="0.3">
      <c r="A30" s="1" t="s">
        <v>288</v>
      </c>
      <c r="B30" s="1" t="s">
        <v>951</v>
      </c>
      <c r="C30" s="1" t="s">
        <v>952</v>
      </c>
      <c r="D30" s="1" t="s">
        <v>287</v>
      </c>
      <c r="E30" s="15">
        <v>9500000</v>
      </c>
      <c r="F30" s="15">
        <v>0</v>
      </c>
      <c r="G30" s="15">
        <v>9500000</v>
      </c>
      <c r="H30" s="15">
        <v>0</v>
      </c>
      <c r="I30" s="15">
        <v>8306768.4900000002</v>
      </c>
      <c r="J30" s="15">
        <v>0</v>
      </c>
      <c r="K30" s="15">
        <v>0</v>
      </c>
      <c r="L30" s="15">
        <v>0</v>
      </c>
      <c r="M30" s="15">
        <v>9500000</v>
      </c>
      <c r="N30" s="15">
        <v>0</v>
      </c>
      <c r="O30" s="15">
        <v>0</v>
      </c>
    </row>
    <row r="31" spans="1:15" x14ac:dyDescent="0.3">
      <c r="A31" s="1" t="s">
        <v>289</v>
      </c>
      <c r="B31" s="1" t="s">
        <v>951</v>
      </c>
      <c r="C31" s="1" t="s">
        <v>952</v>
      </c>
      <c r="D31" s="1" t="s">
        <v>290</v>
      </c>
      <c r="E31" s="15">
        <v>1000000</v>
      </c>
      <c r="F31" s="15">
        <v>0</v>
      </c>
      <c r="G31" s="15">
        <v>1000000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1000000</v>
      </c>
      <c r="N31" s="15">
        <v>0</v>
      </c>
      <c r="O31" s="15">
        <v>0</v>
      </c>
    </row>
    <row r="32" spans="1:15" x14ac:dyDescent="0.3">
      <c r="A32" s="1" t="s">
        <v>291</v>
      </c>
      <c r="B32" s="1" t="s">
        <v>951</v>
      </c>
      <c r="C32" s="1" t="s">
        <v>952</v>
      </c>
      <c r="D32" s="1" t="s">
        <v>292</v>
      </c>
      <c r="E32" s="15">
        <v>3554427.79</v>
      </c>
      <c r="F32" s="15">
        <v>-748429.12</v>
      </c>
      <c r="G32" s="15">
        <v>2805998.67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2805998.67</v>
      </c>
      <c r="N32" s="15">
        <v>0</v>
      </c>
      <c r="O32" s="15">
        <v>0</v>
      </c>
    </row>
    <row r="33" spans="1:15" x14ac:dyDescent="0.3">
      <c r="A33" s="1" t="s">
        <v>293</v>
      </c>
      <c r="B33" s="1" t="s">
        <v>951</v>
      </c>
      <c r="C33" s="1" t="s">
        <v>952</v>
      </c>
      <c r="D33" s="1" t="s">
        <v>294</v>
      </c>
      <c r="E33" s="15">
        <v>0</v>
      </c>
      <c r="F33" s="15">
        <v>724564.47999999998</v>
      </c>
      <c r="G33" s="15">
        <v>724564.47999999998</v>
      </c>
      <c r="H33" s="15">
        <v>0</v>
      </c>
      <c r="I33" s="15">
        <v>0</v>
      </c>
      <c r="J33" s="15">
        <v>2701315.31</v>
      </c>
      <c r="K33" s="15">
        <v>2701315.31</v>
      </c>
      <c r="L33" s="15">
        <v>2701315.31</v>
      </c>
      <c r="M33" s="15">
        <v>-1976750.83</v>
      </c>
      <c r="N33" s="15">
        <v>2701315.31</v>
      </c>
      <c r="O33" s="15">
        <v>0</v>
      </c>
    </row>
    <row r="34" spans="1:15" x14ac:dyDescent="0.3">
      <c r="A34" s="1" t="s">
        <v>295</v>
      </c>
      <c r="B34" s="1" t="s">
        <v>951</v>
      </c>
      <c r="C34" s="1" t="s">
        <v>952</v>
      </c>
      <c r="D34" s="1" t="s">
        <v>296</v>
      </c>
      <c r="E34" s="15">
        <v>96017961.159999996</v>
      </c>
      <c r="F34" s="15">
        <v>-657211.64</v>
      </c>
      <c r="G34" s="15">
        <v>95360749.519999996</v>
      </c>
      <c r="H34" s="15">
        <v>0</v>
      </c>
      <c r="I34" s="15">
        <v>0</v>
      </c>
      <c r="J34" s="15">
        <v>6830097.5499999998</v>
      </c>
      <c r="K34" s="15">
        <v>6830097.5499999998</v>
      </c>
      <c r="L34" s="15">
        <v>6830097.5499999998</v>
      </c>
      <c r="M34" s="15">
        <v>88530651.969999999</v>
      </c>
      <c r="N34" s="15">
        <v>6830097.5499999998</v>
      </c>
      <c r="O34" s="15">
        <v>0</v>
      </c>
    </row>
    <row r="35" spans="1:15" x14ac:dyDescent="0.3">
      <c r="A35" s="1" t="s">
        <v>297</v>
      </c>
      <c r="B35" s="1" t="s">
        <v>951</v>
      </c>
      <c r="C35" s="1" t="s">
        <v>952</v>
      </c>
      <c r="D35" s="1" t="s">
        <v>298</v>
      </c>
      <c r="E35" s="15">
        <v>0</v>
      </c>
      <c r="F35" s="15">
        <v>7473563.8399999999</v>
      </c>
      <c r="G35" s="15">
        <v>7473563.8399999999</v>
      </c>
      <c r="H35" s="15">
        <v>0</v>
      </c>
      <c r="I35" s="15">
        <v>0</v>
      </c>
      <c r="J35" s="15">
        <v>9319559.6500000004</v>
      </c>
      <c r="K35" s="15">
        <v>9319559.6500000004</v>
      </c>
      <c r="L35" s="15">
        <v>9319559.6500000004</v>
      </c>
      <c r="M35" s="15">
        <v>-1845995.81</v>
      </c>
      <c r="N35" s="15">
        <v>9319559.6500000004</v>
      </c>
      <c r="O35" s="15">
        <v>0</v>
      </c>
    </row>
    <row r="36" spans="1:15" x14ac:dyDescent="0.3">
      <c r="A36" s="1" t="s">
        <v>299</v>
      </c>
      <c r="B36" s="1" t="s">
        <v>951</v>
      </c>
      <c r="C36" s="1" t="s">
        <v>952</v>
      </c>
      <c r="D36" s="1" t="s">
        <v>300</v>
      </c>
      <c r="E36" s="15">
        <v>26077752.859999999</v>
      </c>
      <c r="F36" s="15">
        <v>-7473563.8399999999</v>
      </c>
      <c r="G36" s="15">
        <v>18604189.02</v>
      </c>
      <c r="H36" s="15">
        <v>0</v>
      </c>
      <c r="I36" s="15">
        <v>0</v>
      </c>
      <c r="J36" s="15">
        <v>492100</v>
      </c>
      <c r="K36" s="15">
        <v>492100</v>
      </c>
      <c r="L36" s="15">
        <v>492100</v>
      </c>
      <c r="M36" s="15">
        <v>18112089.02</v>
      </c>
      <c r="N36" s="15">
        <v>492100</v>
      </c>
      <c r="O36" s="15">
        <v>0</v>
      </c>
    </row>
    <row r="37" spans="1:15" x14ac:dyDescent="0.3">
      <c r="A37" s="1" t="s">
        <v>301</v>
      </c>
      <c r="B37" s="1" t="s">
        <v>951</v>
      </c>
      <c r="C37" s="1" t="s">
        <v>952</v>
      </c>
      <c r="D37" s="1" t="s">
        <v>302</v>
      </c>
      <c r="E37" s="15">
        <v>23638562.140000001</v>
      </c>
      <c r="F37" s="15">
        <v>-23638562.140000001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</row>
    <row r="38" spans="1:15" x14ac:dyDescent="0.3">
      <c r="A38" s="1" t="s">
        <v>303</v>
      </c>
      <c r="B38" s="1" t="s">
        <v>951</v>
      </c>
      <c r="C38" s="1" t="s">
        <v>952</v>
      </c>
      <c r="D38" s="1" t="s">
        <v>304</v>
      </c>
      <c r="E38" s="15">
        <v>6193943.2800000003</v>
      </c>
      <c r="F38" s="15">
        <v>-6193943.2800000003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</row>
    <row r="39" spans="1:15" x14ac:dyDescent="0.3">
      <c r="A39" s="1" t="s">
        <v>305</v>
      </c>
      <c r="B39" s="1" t="s">
        <v>951</v>
      </c>
      <c r="C39" s="1" t="s">
        <v>952</v>
      </c>
      <c r="D39" s="1" t="s">
        <v>306</v>
      </c>
      <c r="E39" s="15">
        <v>0</v>
      </c>
      <c r="F39" s="15">
        <v>23000000</v>
      </c>
      <c r="G39" s="15">
        <v>23000000</v>
      </c>
      <c r="H39" s="15">
        <v>0</v>
      </c>
      <c r="I39" s="15">
        <v>0</v>
      </c>
      <c r="J39" s="15">
        <v>8558463.7599999998</v>
      </c>
      <c r="K39" s="15">
        <v>8558463.7599999998</v>
      </c>
      <c r="L39" s="15">
        <v>8558463.7599999998</v>
      </c>
      <c r="M39" s="15">
        <v>14441536.24</v>
      </c>
      <c r="N39" s="15">
        <v>8558463.7599999998</v>
      </c>
      <c r="O39" s="15">
        <v>0</v>
      </c>
    </row>
    <row r="40" spans="1:15" x14ac:dyDescent="0.3">
      <c r="A40" s="1" t="s">
        <v>307</v>
      </c>
      <c r="B40" s="1" t="s">
        <v>951</v>
      </c>
      <c r="C40" s="1" t="s">
        <v>952</v>
      </c>
      <c r="D40" s="1" t="s">
        <v>308</v>
      </c>
      <c r="E40" s="15">
        <v>0</v>
      </c>
      <c r="F40" s="15">
        <v>2688400</v>
      </c>
      <c r="G40" s="15">
        <v>2688400</v>
      </c>
      <c r="H40" s="15">
        <v>0</v>
      </c>
      <c r="I40" s="15">
        <v>0</v>
      </c>
      <c r="J40" s="15">
        <v>929500</v>
      </c>
      <c r="K40" s="15">
        <v>929500</v>
      </c>
      <c r="L40" s="15">
        <v>929500</v>
      </c>
      <c r="M40" s="15">
        <v>1758900</v>
      </c>
      <c r="N40" s="15">
        <v>929500</v>
      </c>
      <c r="O40" s="15">
        <v>0</v>
      </c>
    </row>
    <row r="41" spans="1:15" x14ac:dyDescent="0.3">
      <c r="A41" s="1" t="s">
        <v>35</v>
      </c>
      <c r="B41" s="1" t="s">
        <v>951</v>
      </c>
      <c r="C41" s="1" t="s">
        <v>952</v>
      </c>
      <c r="D41" s="1" t="s">
        <v>36</v>
      </c>
      <c r="E41" s="15">
        <v>10000</v>
      </c>
      <c r="F41" s="15">
        <v>0</v>
      </c>
      <c r="G41" s="15">
        <v>10000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10000</v>
      </c>
      <c r="N41" s="15">
        <v>0</v>
      </c>
      <c r="O41" s="15">
        <v>0</v>
      </c>
    </row>
    <row r="42" spans="1:15" x14ac:dyDescent="0.3">
      <c r="A42" s="1" t="s">
        <v>54</v>
      </c>
      <c r="B42" s="1" t="s">
        <v>951</v>
      </c>
      <c r="C42" s="1" t="s">
        <v>952</v>
      </c>
      <c r="D42" s="1" t="s">
        <v>36</v>
      </c>
      <c r="E42" s="15">
        <v>20000</v>
      </c>
      <c r="F42" s="15">
        <v>0</v>
      </c>
      <c r="G42" s="15">
        <v>20000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20000</v>
      </c>
      <c r="N42" s="15">
        <v>0</v>
      </c>
      <c r="O42" s="15">
        <v>0</v>
      </c>
    </row>
    <row r="43" spans="1:15" x14ac:dyDescent="0.3">
      <c r="A43" s="1" t="s">
        <v>70</v>
      </c>
      <c r="B43" s="1" t="s">
        <v>951</v>
      </c>
      <c r="C43" s="1" t="s">
        <v>952</v>
      </c>
      <c r="D43" s="1" t="s">
        <v>36</v>
      </c>
      <c r="E43" s="15">
        <v>100000</v>
      </c>
      <c r="F43" s="15">
        <v>0</v>
      </c>
      <c r="G43" s="15">
        <v>100000</v>
      </c>
      <c r="H43" s="15">
        <v>0</v>
      </c>
      <c r="I43" s="15">
        <v>0</v>
      </c>
      <c r="J43" s="15">
        <v>1358.1</v>
      </c>
      <c r="K43" s="15">
        <v>1358.1</v>
      </c>
      <c r="L43" s="15">
        <v>1358.1</v>
      </c>
      <c r="M43" s="15">
        <v>98641.9</v>
      </c>
      <c r="N43" s="15">
        <v>1358.1</v>
      </c>
      <c r="O43" s="15">
        <v>0</v>
      </c>
    </row>
    <row r="44" spans="1:15" x14ac:dyDescent="0.3">
      <c r="A44" s="1" t="s">
        <v>157</v>
      </c>
      <c r="B44" s="1" t="s">
        <v>951</v>
      </c>
      <c r="C44" s="1" t="s">
        <v>952</v>
      </c>
      <c r="D44" s="1" t="s">
        <v>36</v>
      </c>
      <c r="E44" s="15">
        <v>2400000</v>
      </c>
      <c r="F44" s="15">
        <v>0</v>
      </c>
      <c r="G44" s="15">
        <v>2400000</v>
      </c>
      <c r="H44" s="15">
        <v>0</v>
      </c>
      <c r="I44" s="15">
        <v>452400</v>
      </c>
      <c r="J44" s="15">
        <v>0</v>
      </c>
      <c r="K44" s="15">
        <v>0</v>
      </c>
      <c r="L44" s="15">
        <v>0</v>
      </c>
      <c r="M44" s="15">
        <v>2400000</v>
      </c>
      <c r="N44" s="15">
        <v>0</v>
      </c>
      <c r="O44" s="15">
        <v>0</v>
      </c>
    </row>
    <row r="45" spans="1:15" x14ac:dyDescent="0.3">
      <c r="A45" s="1" t="s">
        <v>71</v>
      </c>
      <c r="B45" s="1" t="s">
        <v>951</v>
      </c>
      <c r="C45" s="1" t="s">
        <v>952</v>
      </c>
      <c r="D45" s="1" t="s">
        <v>72</v>
      </c>
      <c r="E45" s="15">
        <v>10000</v>
      </c>
      <c r="F45" s="15">
        <v>0</v>
      </c>
      <c r="G45" s="15">
        <v>10000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10000</v>
      </c>
      <c r="N45" s="15">
        <v>0</v>
      </c>
      <c r="O45" s="15">
        <v>0</v>
      </c>
    </row>
    <row r="46" spans="1:15" x14ac:dyDescent="0.3">
      <c r="A46" s="1" t="s">
        <v>684</v>
      </c>
      <c r="B46" s="1" t="s">
        <v>951</v>
      </c>
      <c r="C46" s="1" t="s">
        <v>952</v>
      </c>
      <c r="D46" s="1" t="s">
        <v>72</v>
      </c>
      <c r="E46" s="15">
        <v>30000</v>
      </c>
      <c r="F46" s="15">
        <v>0</v>
      </c>
      <c r="G46" s="15">
        <v>30000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30000</v>
      </c>
      <c r="N46" s="15">
        <v>0</v>
      </c>
      <c r="O46" s="15">
        <v>0</v>
      </c>
    </row>
    <row r="47" spans="1:15" x14ac:dyDescent="0.3">
      <c r="A47" s="1" t="s">
        <v>73</v>
      </c>
      <c r="B47" s="1" t="s">
        <v>951</v>
      </c>
      <c r="C47" s="1" t="s">
        <v>952</v>
      </c>
      <c r="D47" s="1" t="s">
        <v>74</v>
      </c>
      <c r="E47" s="15">
        <v>2000.02</v>
      </c>
      <c r="F47" s="15">
        <v>0</v>
      </c>
      <c r="G47" s="15">
        <v>2000.02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2000.02</v>
      </c>
      <c r="N47" s="15">
        <v>0</v>
      </c>
      <c r="O47" s="15">
        <v>0</v>
      </c>
    </row>
    <row r="48" spans="1:15" x14ac:dyDescent="0.3">
      <c r="A48" s="1" t="s">
        <v>158</v>
      </c>
      <c r="B48" s="1" t="s">
        <v>951</v>
      </c>
      <c r="C48" s="1" t="s">
        <v>952</v>
      </c>
      <c r="D48" s="1" t="s">
        <v>74</v>
      </c>
      <c r="E48" s="15">
        <v>650000</v>
      </c>
      <c r="F48" s="15">
        <v>5025</v>
      </c>
      <c r="G48" s="15">
        <v>655025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655025</v>
      </c>
      <c r="N48" s="15">
        <v>0</v>
      </c>
      <c r="O48" s="15">
        <v>0</v>
      </c>
    </row>
    <row r="49" spans="1:15" x14ac:dyDescent="0.3">
      <c r="A49" s="1" t="s">
        <v>415</v>
      </c>
      <c r="B49" s="1" t="s">
        <v>951</v>
      </c>
      <c r="C49" s="1" t="s">
        <v>952</v>
      </c>
      <c r="D49" s="1" t="s">
        <v>74</v>
      </c>
      <c r="E49" s="15">
        <v>400000</v>
      </c>
      <c r="F49" s="15">
        <v>0</v>
      </c>
      <c r="G49" s="15">
        <v>400000</v>
      </c>
      <c r="H49" s="15">
        <v>393804.48</v>
      </c>
      <c r="I49" s="15">
        <v>0</v>
      </c>
      <c r="J49" s="15">
        <v>0</v>
      </c>
      <c r="K49" s="15">
        <v>0</v>
      </c>
      <c r="L49" s="15">
        <v>0</v>
      </c>
      <c r="M49" s="15">
        <v>400000</v>
      </c>
      <c r="N49" s="15">
        <v>0</v>
      </c>
      <c r="O49" s="15">
        <v>0</v>
      </c>
    </row>
    <row r="50" spans="1:15" x14ac:dyDescent="0.3">
      <c r="A50" s="1" t="s">
        <v>439</v>
      </c>
      <c r="B50" s="1" t="s">
        <v>951</v>
      </c>
      <c r="C50" s="1" t="s">
        <v>952</v>
      </c>
      <c r="D50" s="1" t="s">
        <v>74</v>
      </c>
      <c r="E50" s="15">
        <v>1000000</v>
      </c>
      <c r="F50" s="15">
        <v>0</v>
      </c>
      <c r="G50" s="15">
        <v>1000000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1000000</v>
      </c>
      <c r="N50" s="15">
        <v>0</v>
      </c>
      <c r="O50" s="15">
        <v>0</v>
      </c>
    </row>
    <row r="51" spans="1:15" x14ac:dyDescent="0.3">
      <c r="A51" s="1" t="s">
        <v>469</v>
      </c>
      <c r="B51" s="1" t="s">
        <v>951</v>
      </c>
      <c r="C51" s="1" t="s">
        <v>952</v>
      </c>
      <c r="D51" s="1" t="s">
        <v>74</v>
      </c>
      <c r="E51" s="15">
        <v>170000</v>
      </c>
      <c r="F51" s="15">
        <v>0</v>
      </c>
      <c r="G51" s="15">
        <v>170000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170000</v>
      </c>
      <c r="N51" s="15">
        <v>0</v>
      </c>
      <c r="O51" s="15">
        <v>0</v>
      </c>
    </row>
    <row r="52" spans="1:15" x14ac:dyDescent="0.3">
      <c r="A52" s="1" t="s">
        <v>479</v>
      </c>
      <c r="B52" s="1" t="s">
        <v>951</v>
      </c>
      <c r="C52" s="1" t="s">
        <v>952</v>
      </c>
      <c r="D52" s="1" t="s">
        <v>74</v>
      </c>
      <c r="E52" s="15">
        <v>50000</v>
      </c>
      <c r="F52" s="15">
        <v>0</v>
      </c>
      <c r="G52" s="15">
        <v>50000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50000</v>
      </c>
      <c r="N52" s="15">
        <v>0</v>
      </c>
      <c r="O52" s="15">
        <v>0</v>
      </c>
    </row>
    <row r="53" spans="1:15" x14ac:dyDescent="0.3">
      <c r="A53" s="1" t="s">
        <v>543</v>
      </c>
      <c r="B53" s="1" t="s">
        <v>951</v>
      </c>
      <c r="C53" s="1" t="s">
        <v>952</v>
      </c>
      <c r="D53" s="1" t="s">
        <v>544</v>
      </c>
      <c r="E53" s="15">
        <v>200000</v>
      </c>
      <c r="F53" s="15">
        <v>0</v>
      </c>
      <c r="G53" s="15">
        <v>200000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200000</v>
      </c>
      <c r="N53" s="15">
        <v>0</v>
      </c>
      <c r="O53" s="15">
        <v>0</v>
      </c>
    </row>
    <row r="54" spans="1:15" x14ac:dyDescent="0.3">
      <c r="A54" s="1" t="s">
        <v>63</v>
      </c>
      <c r="B54" s="1" t="s">
        <v>951</v>
      </c>
      <c r="C54" s="1" t="s">
        <v>952</v>
      </c>
      <c r="D54" s="1" t="s">
        <v>64</v>
      </c>
      <c r="E54" s="15">
        <v>5954000</v>
      </c>
      <c r="F54" s="15">
        <v>0</v>
      </c>
      <c r="G54" s="15">
        <v>5954000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5954000</v>
      </c>
      <c r="N54" s="15">
        <v>0</v>
      </c>
      <c r="O54" s="15">
        <v>0</v>
      </c>
    </row>
    <row r="55" spans="1:15" x14ac:dyDescent="0.3">
      <c r="A55" s="1" t="s">
        <v>75</v>
      </c>
      <c r="B55" s="1" t="s">
        <v>951</v>
      </c>
      <c r="C55" s="1" t="s">
        <v>952</v>
      </c>
      <c r="D55" s="1" t="s">
        <v>64</v>
      </c>
      <c r="E55" s="15">
        <v>5273500</v>
      </c>
      <c r="F55" s="15">
        <v>-10000</v>
      </c>
      <c r="G55" s="15">
        <v>5263500</v>
      </c>
      <c r="H55" s="15">
        <v>4425766.5599999996</v>
      </c>
      <c r="I55" s="15">
        <v>0</v>
      </c>
      <c r="J55" s="15">
        <v>0</v>
      </c>
      <c r="K55" s="15">
        <v>0</v>
      </c>
      <c r="L55" s="15">
        <v>0</v>
      </c>
      <c r="M55" s="15">
        <v>5263500</v>
      </c>
      <c r="N55" s="15">
        <v>0</v>
      </c>
      <c r="O55" s="15">
        <v>0</v>
      </c>
    </row>
    <row r="56" spans="1:15" x14ac:dyDescent="0.3">
      <c r="A56" s="1" t="s">
        <v>367</v>
      </c>
      <c r="B56" s="1" t="s">
        <v>951</v>
      </c>
      <c r="C56" s="1" t="s">
        <v>952</v>
      </c>
      <c r="D56" s="1" t="s">
        <v>64</v>
      </c>
      <c r="E56" s="15">
        <v>50000</v>
      </c>
      <c r="F56" s="15">
        <v>0</v>
      </c>
      <c r="G56" s="15">
        <v>50000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50000</v>
      </c>
      <c r="N56" s="15">
        <v>0</v>
      </c>
      <c r="O56" s="15">
        <v>0</v>
      </c>
    </row>
    <row r="57" spans="1:15" x14ac:dyDescent="0.3">
      <c r="A57" s="1" t="s">
        <v>37</v>
      </c>
      <c r="B57" s="1" t="s">
        <v>951</v>
      </c>
      <c r="C57" s="1" t="s">
        <v>952</v>
      </c>
      <c r="D57" s="1" t="s">
        <v>38</v>
      </c>
      <c r="E57" s="15">
        <v>10000</v>
      </c>
      <c r="F57" s="15">
        <v>0</v>
      </c>
      <c r="G57" s="15">
        <v>10000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10000</v>
      </c>
      <c r="N57" s="15">
        <v>0</v>
      </c>
      <c r="O57" s="15">
        <v>0</v>
      </c>
    </row>
    <row r="58" spans="1:15" x14ac:dyDescent="0.3">
      <c r="A58" s="1" t="s">
        <v>55</v>
      </c>
      <c r="B58" s="1" t="s">
        <v>951</v>
      </c>
      <c r="C58" s="1" t="s">
        <v>952</v>
      </c>
      <c r="D58" s="1" t="s">
        <v>38</v>
      </c>
      <c r="E58" s="15">
        <v>10000</v>
      </c>
      <c r="F58" s="15">
        <v>0</v>
      </c>
      <c r="G58" s="15">
        <v>10000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10000</v>
      </c>
      <c r="N58" s="15">
        <v>0</v>
      </c>
      <c r="O58" s="15">
        <v>0</v>
      </c>
    </row>
    <row r="59" spans="1:15" x14ac:dyDescent="0.3">
      <c r="A59" s="1" t="s">
        <v>76</v>
      </c>
      <c r="B59" s="1" t="s">
        <v>951</v>
      </c>
      <c r="C59" s="1" t="s">
        <v>952</v>
      </c>
      <c r="D59" s="1" t="s">
        <v>38</v>
      </c>
      <c r="E59" s="15">
        <v>25000</v>
      </c>
      <c r="F59" s="15">
        <v>0</v>
      </c>
      <c r="G59" s="15">
        <v>25000</v>
      </c>
      <c r="H59" s="15">
        <v>0</v>
      </c>
      <c r="I59" s="15">
        <v>0</v>
      </c>
      <c r="J59" s="15">
        <v>908</v>
      </c>
      <c r="K59" s="15">
        <v>908</v>
      </c>
      <c r="L59" s="15">
        <v>908</v>
      </c>
      <c r="M59" s="15">
        <v>24092</v>
      </c>
      <c r="N59" s="15">
        <v>908</v>
      </c>
      <c r="O59" s="15">
        <v>0</v>
      </c>
    </row>
    <row r="60" spans="1:15" x14ac:dyDescent="0.3">
      <c r="A60" s="1" t="s">
        <v>159</v>
      </c>
      <c r="B60" s="1" t="s">
        <v>951</v>
      </c>
      <c r="C60" s="1" t="s">
        <v>952</v>
      </c>
      <c r="D60" s="1" t="s">
        <v>38</v>
      </c>
      <c r="E60" s="15">
        <v>500000</v>
      </c>
      <c r="F60" s="15">
        <v>0</v>
      </c>
      <c r="G60" s="15">
        <v>500000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500000</v>
      </c>
      <c r="N60" s="15">
        <v>0</v>
      </c>
      <c r="O60" s="15">
        <v>0</v>
      </c>
    </row>
    <row r="61" spans="1:15" x14ac:dyDescent="0.3">
      <c r="A61" s="1" t="s">
        <v>316</v>
      </c>
      <c r="B61" s="1" t="s">
        <v>951</v>
      </c>
      <c r="C61" s="1" t="s">
        <v>952</v>
      </c>
      <c r="D61" s="1" t="s">
        <v>38</v>
      </c>
      <c r="E61" s="15">
        <v>150000</v>
      </c>
      <c r="F61" s="15">
        <v>0</v>
      </c>
      <c r="G61" s="15">
        <v>150000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150000</v>
      </c>
      <c r="N61" s="15">
        <v>0</v>
      </c>
      <c r="O61" s="15">
        <v>0</v>
      </c>
    </row>
    <row r="62" spans="1:15" x14ac:dyDescent="0.3">
      <c r="A62" s="1" t="s">
        <v>368</v>
      </c>
      <c r="B62" s="1" t="s">
        <v>951</v>
      </c>
      <c r="C62" s="1" t="s">
        <v>952</v>
      </c>
      <c r="D62" s="1" t="s">
        <v>38</v>
      </c>
      <c r="E62" s="15">
        <v>0</v>
      </c>
      <c r="F62" s="15">
        <v>1200000</v>
      </c>
      <c r="G62" s="15">
        <v>1200000</v>
      </c>
      <c r="H62" s="15">
        <v>942500</v>
      </c>
      <c r="I62" s="15">
        <v>0</v>
      </c>
      <c r="J62" s="15">
        <v>0</v>
      </c>
      <c r="K62" s="15">
        <v>0</v>
      </c>
      <c r="L62" s="15">
        <v>0</v>
      </c>
      <c r="M62" s="15">
        <v>1200000</v>
      </c>
      <c r="N62" s="15">
        <v>0</v>
      </c>
      <c r="O62" s="15">
        <v>0</v>
      </c>
    </row>
    <row r="63" spans="1:15" x14ac:dyDescent="0.3">
      <c r="A63" s="1" t="s">
        <v>386</v>
      </c>
      <c r="B63" s="1" t="s">
        <v>951</v>
      </c>
      <c r="C63" s="1" t="s">
        <v>952</v>
      </c>
      <c r="D63" s="1" t="s">
        <v>38</v>
      </c>
      <c r="E63" s="15">
        <v>1551260</v>
      </c>
      <c r="F63" s="15">
        <v>-1551260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</row>
    <row r="64" spans="1:15" x14ac:dyDescent="0.3">
      <c r="A64" s="1" t="s">
        <v>389</v>
      </c>
      <c r="B64" s="1" t="s">
        <v>951</v>
      </c>
      <c r="C64" s="1" t="s">
        <v>952</v>
      </c>
      <c r="D64" s="1" t="s">
        <v>390</v>
      </c>
      <c r="E64" s="15">
        <v>0</v>
      </c>
      <c r="F64" s="15">
        <v>400000</v>
      </c>
      <c r="G64" s="15">
        <v>400000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400000</v>
      </c>
      <c r="N64" s="15">
        <v>0</v>
      </c>
      <c r="O64" s="15">
        <v>0</v>
      </c>
    </row>
    <row r="65" spans="1:15" x14ac:dyDescent="0.3">
      <c r="A65" s="1" t="s">
        <v>651</v>
      </c>
      <c r="B65" s="1" t="s">
        <v>951</v>
      </c>
      <c r="C65" s="1" t="s">
        <v>952</v>
      </c>
      <c r="D65" s="1" t="s">
        <v>652</v>
      </c>
      <c r="E65" s="15">
        <v>580000</v>
      </c>
      <c r="F65" s="15">
        <v>0</v>
      </c>
      <c r="G65" s="15">
        <v>580000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580000</v>
      </c>
      <c r="N65" s="15">
        <v>0</v>
      </c>
      <c r="O65" s="15">
        <v>0</v>
      </c>
    </row>
    <row r="66" spans="1:15" x14ac:dyDescent="0.3">
      <c r="A66" s="1" t="s">
        <v>480</v>
      </c>
      <c r="B66" s="1" t="s">
        <v>951</v>
      </c>
      <c r="C66" s="1" t="s">
        <v>952</v>
      </c>
      <c r="D66" s="1" t="s">
        <v>481</v>
      </c>
      <c r="E66" s="15">
        <v>40000</v>
      </c>
      <c r="F66" s="15">
        <v>0</v>
      </c>
      <c r="G66" s="15">
        <v>40000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40000</v>
      </c>
      <c r="N66" s="15">
        <v>0</v>
      </c>
      <c r="O66" s="15">
        <v>0</v>
      </c>
    </row>
    <row r="67" spans="1:15" x14ac:dyDescent="0.3">
      <c r="A67" s="1" t="s">
        <v>490</v>
      </c>
      <c r="B67" s="1" t="s">
        <v>951</v>
      </c>
      <c r="C67" s="1" t="s">
        <v>952</v>
      </c>
      <c r="D67" s="1" t="s">
        <v>481</v>
      </c>
      <c r="E67" s="15">
        <v>800000</v>
      </c>
      <c r="F67" s="15">
        <v>0</v>
      </c>
      <c r="G67" s="15">
        <v>800000</v>
      </c>
      <c r="H67" s="15">
        <v>53134</v>
      </c>
      <c r="I67" s="15">
        <v>110230.8</v>
      </c>
      <c r="J67" s="15">
        <v>0</v>
      </c>
      <c r="K67" s="15">
        <v>0</v>
      </c>
      <c r="L67" s="15">
        <v>0</v>
      </c>
      <c r="M67" s="15">
        <v>800000</v>
      </c>
      <c r="N67" s="15">
        <v>0</v>
      </c>
      <c r="O67" s="15">
        <v>0</v>
      </c>
    </row>
    <row r="68" spans="1:15" x14ac:dyDescent="0.3">
      <c r="A68" s="1" t="s">
        <v>653</v>
      </c>
      <c r="B68" s="1" t="s">
        <v>951</v>
      </c>
      <c r="C68" s="1" t="s">
        <v>952</v>
      </c>
      <c r="D68" s="1" t="s">
        <v>481</v>
      </c>
      <c r="E68" s="15">
        <v>150000</v>
      </c>
      <c r="F68" s="15">
        <v>0</v>
      </c>
      <c r="G68" s="15">
        <v>150000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150000</v>
      </c>
      <c r="N68" s="15">
        <v>0</v>
      </c>
      <c r="O68" s="15">
        <v>0</v>
      </c>
    </row>
    <row r="69" spans="1:15" x14ac:dyDescent="0.3">
      <c r="A69" s="1" t="s">
        <v>391</v>
      </c>
      <c r="B69" s="1" t="s">
        <v>951</v>
      </c>
      <c r="C69" s="1" t="s">
        <v>952</v>
      </c>
      <c r="D69" s="1" t="s">
        <v>392</v>
      </c>
      <c r="E69" s="15">
        <v>5000</v>
      </c>
      <c r="F69" s="15">
        <v>0</v>
      </c>
      <c r="G69" s="15">
        <v>5000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5000</v>
      </c>
      <c r="N69" s="15">
        <v>0</v>
      </c>
      <c r="O69" s="15">
        <v>0</v>
      </c>
    </row>
    <row r="70" spans="1:15" x14ac:dyDescent="0.3">
      <c r="A70" s="1" t="s">
        <v>619</v>
      </c>
      <c r="B70" s="1" t="s">
        <v>951</v>
      </c>
      <c r="C70" s="1" t="s">
        <v>952</v>
      </c>
      <c r="D70" s="1" t="s">
        <v>620</v>
      </c>
      <c r="E70" s="15">
        <v>500000</v>
      </c>
      <c r="F70" s="15">
        <v>0</v>
      </c>
      <c r="G70" s="15">
        <v>500000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500000</v>
      </c>
      <c r="N70" s="15">
        <v>0</v>
      </c>
      <c r="O70" s="15">
        <v>0</v>
      </c>
    </row>
    <row r="71" spans="1:15" x14ac:dyDescent="0.3">
      <c r="A71" s="1" t="s">
        <v>621</v>
      </c>
      <c r="B71" s="1" t="s">
        <v>951</v>
      </c>
      <c r="C71" s="1" t="s">
        <v>952</v>
      </c>
      <c r="D71" s="1" t="s">
        <v>622</v>
      </c>
      <c r="E71" s="15">
        <v>920000</v>
      </c>
      <c r="F71" s="15">
        <v>0</v>
      </c>
      <c r="G71" s="15">
        <v>920000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920000</v>
      </c>
      <c r="N71" s="15">
        <v>0</v>
      </c>
      <c r="O71" s="15">
        <v>0</v>
      </c>
    </row>
    <row r="72" spans="1:15" x14ac:dyDescent="0.3">
      <c r="A72" s="1" t="s">
        <v>160</v>
      </c>
      <c r="B72" s="1" t="s">
        <v>951</v>
      </c>
      <c r="C72" s="1" t="s">
        <v>952</v>
      </c>
      <c r="D72" s="1" t="s">
        <v>161</v>
      </c>
      <c r="E72" s="15">
        <v>20000</v>
      </c>
      <c r="F72" s="15">
        <v>0</v>
      </c>
      <c r="G72" s="15">
        <v>20000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20000</v>
      </c>
      <c r="N72" s="15">
        <v>0</v>
      </c>
      <c r="O72" s="15">
        <v>0</v>
      </c>
    </row>
    <row r="73" spans="1:15" x14ac:dyDescent="0.3">
      <c r="A73" s="1" t="s">
        <v>440</v>
      </c>
      <c r="B73" s="1" t="s">
        <v>951</v>
      </c>
      <c r="C73" s="1" t="s">
        <v>952</v>
      </c>
      <c r="D73" s="1" t="s">
        <v>161</v>
      </c>
      <c r="E73" s="15">
        <v>1000000</v>
      </c>
      <c r="F73" s="15">
        <v>0</v>
      </c>
      <c r="G73" s="15">
        <v>1000000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1000000</v>
      </c>
      <c r="N73" s="15">
        <v>0</v>
      </c>
      <c r="O73" s="15">
        <v>0</v>
      </c>
    </row>
    <row r="74" spans="1:15" x14ac:dyDescent="0.3">
      <c r="A74" s="1" t="s">
        <v>550</v>
      </c>
      <c r="B74" s="1" t="s">
        <v>951</v>
      </c>
      <c r="C74" s="1" t="s">
        <v>952</v>
      </c>
      <c r="D74" s="1" t="s">
        <v>161</v>
      </c>
      <c r="E74" s="15">
        <v>50000</v>
      </c>
      <c r="F74" s="15">
        <v>0</v>
      </c>
      <c r="G74" s="15">
        <v>50000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50000</v>
      </c>
      <c r="N74" s="15">
        <v>0</v>
      </c>
      <c r="O74" s="15">
        <v>0</v>
      </c>
    </row>
    <row r="75" spans="1:15" x14ac:dyDescent="0.3">
      <c r="A75" s="1" t="s">
        <v>162</v>
      </c>
      <c r="B75" s="1" t="s">
        <v>951</v>
      </c>
      <c r="C75" s="1" t="s">
        <v>952</v>
      </c>
      <c r="D75" s="1" t="s">
        <v>163</v>
      </c>
      <c r="E75" s="15">
        <v>80000</v>
      </c>
      <c r="F75" s="15">
        <v>0</v>
      </c>
      <c r="G75" s="15">
        <v>80000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80000</v>
      </c>
      <c r="N75" s="15">
        <v>0</v>
      </c>
      <c r="O75" s="15">
        <v>0</v>
      </c>
    </row>
    <row r="76" spans="1:15" x14ac:dyDescent="0.3">
      <c r="A76" s="1" t="s">
        <v>441</v>
      </c>
      <c r="B76" s="1" t="s">
        <v>951</v>
      </c>
      <c r="C76" s="1" t="s">
        <v>952</v>
      </c>
      <c r="D76" s="1" t="s">
        <v>163</v>
      </c>
      <c r="E76" s="15">
        <v>5000000</v>
      </c>
      <c r="F76" s="15">
        <v>0</v>
      </c>
      <c r="G76" s="15">
        <v>5000000</v>
      </c>
      <c r="H76" s="15">
        <v>4507572.1500000004</v>
      </c>
      <c r="I76" s="15">
        <v>0</v>
      </c>
      <c r="J76" s="15">
        <v>0</v>
      </c>
      <c r="K76" s="15">
        <v>0</v>
      </c>
      <c r="L76" s="15">
        <v>0</v>
      </c>
      <c r="M76" s="15">
        <v>5000000</v>
      </c>
      <c r="N76" s="15">
        <v>0</v>
      </c>
      <c r="O76" s="15">
        <v>0</v>
      </c>
    </row>
    <row r="77" spans="1:15" x14ac:dyDescent="0.3">
      <c r="A77" s="1" t="s">
        <v>551</v>
      </c>
      <c r="B77" s="1" t="s">
        <v>951</v>
      </c>
      <c r="C77" s="1" t="s">
        <v>952</v>
      </c>
      <c r="D77" s="1" t="s">
        <v>163</v>
      </c>
      <c r="E77" s="15">
        <v>900000</v>
      </c>
      <c r="F77" s="15">
        <v>0</v>
      </c>
      <c r="G77" s="15">
        <v>900000</v>
      </c>
      <c r="H77" s="15">
        <v>891811.48</v>
      </c>
      <c r="I77" s="15">
        <v>0</v>
      </c>
      <c r="J77" s="15">
        <v>0</v>
      </c>
      <c r="K77" s="15">
        <v>0</v>
      </c>
      <c r="L77" s="15">
        <v>0</v>
      </c>
      <c r="M77" s="15">
        <v>900000</v>
      </c>
      <c r="N77" s="15">
        <v>0</v>
      </c>
      <c r="O77" s="15">
        <v>0</v>
      </c>
    </row>
    <row r="78" spans="1:15" x14ac:dyDescent="0.3">
      <c r="A78" s="1" t="s">
        <v>77</v>
      </c>
      <c r="B78" s="1" t="s">
        <v>951</v>
      </c>
      <c r="C78" s="1" t="s">
        <v>952</v>
      </c>
      <c r="D78" s="1" t="s">
        <v>78</v>
      </c>
      <c r="E78" s="15">
        <v>4000</v>
      </c>
      <c r="F78" s="15">
        <v>0</v>
      </c>
      <c r="G78" s="15">
        <v>4000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4000</v>
      </c>
      <c r="N78" s="15">
        <v>0</v>
      </c>
      <c r="O78" s="15">
        <v>0</v>
      </c>
    </row>
    <row r="79" spans="1:15" x14ac:dyDescent="0.3">
      <c r="A79" s="1" t="s">
        <v>611</v>
      </c>
      <c r="B79" s="1" t="s">
        <v>951</v>
      </c>
      <c r="C79" s="1" t="s">
        <v>952</v>
      </c>
      <c r="D79" s="1" t="s">
        <v>78</v>
      </c>
      <c r="E79" s="15">
        <v>80000</v>
      </c>
      <c r="F79" s="15">
        <v>0</v>
      </c>
      <c r="G79" s="15">
        <v>80000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80000</v>
      </c>
      <c r="N79" s="15">
        <v>0</v>
      </c>
      <c r="O79" s="15">
        <v>0</v>
      </c>
    </row>
    <row r="80" spans="1:15" x14ac:dyDescent="0.3">
      <c r="A80" s="1" t="s">
        <v>164</v>
      </c>
      <c r="B80" s="1" t="s">
        <v>951</v>
      </c>
      <c r="C80" s="1" t="s">
        <v>952</v>
      </c>
      <c r="D80" s="1" t="s">
        <v>165</v>
      </c>
      <c r="E80" s="15">
        <v>25000</v>
      </c>
      <c r="F80" s="15">
        <v>0</v>
      </c>
      <c r="G80" s="15">
        <v>25000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25000</v>
      </c>
      <c r="N80" s="15">
        <v>0</v>
      </c>
      <c r="O80" s="15">
        <v>0</v>
      </c>
    </row>
    <row r="81" spans="1:15" x14ac:dyDescent="0.3">
      <c r="A81" s="1" t="s">
        <v>79</v>
      </c>
      <c r="B81" s="1" t="s">
        <v>951</v>
      </c>
      <c r="C81" s="1" t="s">
        <v>952</v>
      </c>
      <c r="D81" s="1" t="s">
        <v>80</v>
      </c>
      <c r="E81" s="15">
        <v>500</v>
      </c>
      <c r="F81" s="15">
        <v>0</v>
      </c>
      <c r="G81" s="15">
        <v>500</v>
      </c>
      <c r="H81" s="15">
        <v>0</v>
      </c>
      <c r="I81" s="15">
        <v>0</v>
      </c>
      <c r="J81" s="15">
        <v>259</v>
      </c>
      <c r="K81" s="15">
        <v>259</v>
      </c>
      <c r="L81" s="15">
        <v>259</v>
      </c>
      <c r="M81" s="15">
        <v>241</v>
      </c>
      <c r="N81" s="15">
        <v>259</v>
      </c>
      <c r="O81" s="15">
        <v>0</v>
      </c>
    </row>
    <row r="82" spans="1:15" x14ac:dyDescent="0.3">
      <c r="A82" s="1" t="s">
        <v>166</v>
      </c>
      <c r="B82" s="1" t="s">
        <v>951</v>
      </c>
      <c r="C82" s="1" t="s">
        <v>952</v>
      </c>
      <c r="D82" s="1" t="s">
        <v>80</v>
      </c>
      <c r="E82" s="15">
        <v>3000</v>
      </c>
      <c r="F82" s="15">
        <v>0</v>
      </c>
      <c r="G82" s="15">
        <v>3000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3000</v>
      </c>
      <c r="N82" s="15">
        <v>0</v>
      </c>
      <c r="O82" s="15">
        <v>0</v>
      </c>
    </row>
    <row r="83" spans="1:15" x14ac:dyDescent="0.3">
      <c r="A83" s="1" t="s">
        <v>317</v>
      </c>
      <c r="B83" s="1" t="s">
        <v>951</v>
      </c>
      <c r="C83" s="1" t="s">
        <v>952</v>
      </c>
      <c r="D83" s="1" t="s">
        <v>80</v>
      </c>
      <c r="E83" s="15">
        <v>5000</v>
      </c>
      <c r="F83" s="15">
        <v>0</v>
      </c>
      <c r="G83" s="15">
        <v>5000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5000</v>
      </c>
      <c r="N83" s="15">
        <v>0</v>
      </c>
      <c r="O83" s="15">
        <v>0</v>
      </c>
    </row>
    <row r="84" spans="1:15" x14ac:dyDescent="0.3">
      <c r="A84" s="1" t="s">
        <v>457</v>
      </c>
      <c r="B84" s="1" t="s">
        <v>951</v>
      </c>
      <c r="C84" s="1" t="s">
        <v>952</v>
      </c>
      <c r="D84" s="1" t="s">
        <v>80</v>
      </c>
      <c r="E84" s="15">
        <v>10000000</v>
      </c>
      <c r="F84" s="15">
        <v>0</v>
      </c>
      <c r="G84" s="15">
        <v>10000000</v>
      </c>
      <c r="H84" s="15">
        <v>9201208.1899999995</v>
      </c>
      <c r="I84" s="15">
        <v>0</v>
      </c>
      <c r="J84" s="15">
        <v>0</v>
      </c>
      <c r="K84" s="15">
        <v>0</v>
      </c>
      <c r="L84" s="15">
        <v>0</v>
      </c>
      <c r="M84" s="15">
        <v>10000000</v>
      </c>
      <c r="N84" s="15">
        <v>0</v>
      </c>
      <c r="O84" s="15">
        <v>0</v>
      </c>
    </row>
    <row r="85" spans="1:15" x14ac:dyDescent="0.3">
      <c r="A85" s="1" t="s">
        <v>458</v>
      </c>
      <c r="B85" s="1" t="s">
        <v>951</v>
      </c>
      <c r="C85" s="1" t="s">
        <v>952</v>
      </c>
      <c r="D85" s="1" t="s">
        <v>459</v>
      </c>
      <c r="E85" s="15">
        <v>20180000</v>
      </c>
      <c r="F85" s="15">
        <v>0</v>
      </c>
      <c r="G85" s="15">
        <v>20180000</v>
      </c>
      <c r="H85" s="15">
        <v>0</v>
      </c>
      <c r="I85" s="15">
        <v>20170196</v>
      </c>
      <c r="J85" s="15">
        <v>0</v>
      </c>
      <c r="K85" s="15">
        <v>0</v>
      </c>
      <c r="L85" s="15">
        <v>0</v>
      </c>
      <c r="M85" s="15">
        <v>20180000</v>
      </c>
      <c r="N85" s="15">
        <v>0</v>
      </c>
      <c r="O85" s="15">
        <v>0</v>
      </c>
    </row>
    <row r="86" spans="1:15" x14ac:dyDescent="0.3">
      <c r="A86" s="1" t="s">
        <v>460</v>
      </c>
      <c r="B86" s="1" t="s">
        <v>951</v>
      </c>
      <c r="C86" s="1" t="s">
        <v>952</v>
      </c>
      <c r="D86" s="1" t="s">
        <v>461</v>
      </c>
      <c r="E86" s="15">
        <v>1000000</v>
      </c>
      <c r="F86" s="15">
        <v>0</v>
      </c>
      <c r="G86" s="15">
        <v>1000000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1000000</v>
      </c>
      <c r="N86" s="15">
        <v>0</v>
      </c>
      <c r="O86" s="15">
        <v>0</v>
      </c>
    </row>
    <row r="87" spans="1:15" x14ac:dyDescent="0.3">
      <c r="A87" s="1" t="s">
        <v>552</v>
      </c>
      <c r="B87" s="1" t="s">
        <v>951</v>
      </c>
      <c r="C87" s="1" t="s">
        <v>952</v>
      </c>
      <c r="D87" s="1" t="s">
        <v>80</v>
      </c>
      <c r="E87" s="15">
        <v>1000000</v>
      </c>
      <c r="F87" s="15">
        <v>0</v>
      </c>
      <c r="G87" s="15">
        <v>1000000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1000000</v>
      </c>
      <c r="N87" s="15">
        <v>0</v>
      </c>
      <c r="O87" s="15">
        <v>0</v>
      </c>
    </row>
    <row r="88" spans="1:15" x14ac:dyDescent="0.3">
      <c r="A88" s="1" t="s">
        <v>685</v>
      </c>
      <c r="B88" s="1" t="s">
        <v>951</v>
      </c>
      <c r="C88" s="1" t="s">
        <v>952</v>
      </c>
      <c r="D88" s="1" t="s">
        <v>80</v>
      </c>
      <c r="E88" s="15">
        <v>100000</v>
      </c>
      <c r="F88" s="15">
        <v>0</v>
      </c>
      <c r="G88" s="15">
        <v>100000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100000</v>
      </c>
      <c r="N88" s="15">
        <v>0</v>
      </c>
      <c r="O88" s="15">
        <v>0</v>
      </c>
    </row>
    <row r="89" spans="1:15" x14ac:dyDescent="0.3">
      <c r="A89" s="1" t="s">
        <v>81</v>
      </c>
      <c r="B89" s="1" t="s">
        <v>951</v>
      </c>
      <c r="C89" s="1" t="s">
        <v>952</v>
      </c>
      <c r="D89" s="1" t="s">
        <v>82</v>
      </c>
      <c r="E89" s="15">
        <v>11000</v>
      </c>
      <c r="F89" s="15">
        <v>0</v>
      </c>
      <c r="G89" s="15">
        <v>11000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11000</v>
      </c>
      <c r="N89" s="15">
        <v>0</v>
      </c>
      <c r="O89" s="15">
        <v>0</v>
      </c>
    </row>
    <row r="90" spans="1:15" x14ac:dyDescent="0.3">
      <c r="A90" s="1" t="s">
        <v>167</v>
      </c>
      <c r="B90" s="1" t="s">
        <v>951</v>
      </c>
      <c r="C90" s="1" t="s">
        <v>952</v>
      </c>
      <c r="D90" s="1" t="s">
        <v>82</v>
      </c>
      <c r="E90" s="15">
        <v>150000</v>
      </c>
      <c r="F90" s="15">
        <v>0</v>
      </c>
      <c r="G90" s="15">
        <v>150000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150000</v>
      </c>
      <c r="N90" s="15">
        <v>0</v>
      </c>
      <c r="O90" s="15">
        <v>0</v>
      </c>
    </row>
    <row r="91" spans="1:15" x14ac:dyDescent="0.3">
      <c r="A91" s="1" t="s">
        <v>442</v>
      </c>
      <c r="B91" s="1" t="s">
        <v>951</v>
      </c>
      <c r="C91" s="1" t="s">
        <v>952</v>
      </c>
      <c r="D91" s="1" t="s">
        <v>82</v>
      </c>
      <c r="E91" s="15">
        <v>800000</v>
      </c>
      <c r="F91" s="15">
        <v>0</v>
      </c>
      <c r="G91" s="15">
        <v>800000</v>
      </c>
      <c r="H91" s="15">
        <v>0</v>
      </c>
      <c r="I91" s="15">
        <v>186226.4</v>
      </c>
      <c r="J91" s="15">
        <v>0</v>
      </c>
      <c r="K91" s="15">
        <v>0</v>
      </c>
      <c r="L91" s="15">
        <v>0</v>
      </c>
      <c r="M91" s="15">
        <v>800000</v>
      </c>
      <c r="N91" s="15">
        <v>0</v>
      </c>
      <c r="O91" s="15">
        <v>0</v>
      </c>
    </row>
    <row r="92" spans="1:15" x14ac:dyDescent="0.3">
      <c r="A92" s="1" t="s">
        <v>553</v>
      </c>
      <c r="B92" s="1" t="s">
        <v>951</v>
      </c>
      <c r="C92" s="1" t="s">
        <v>952</v>
      </c>
      <c r="D92" s="1" t="s">
        <v>82</v>
      </c>
      <c r="E92" s="15">
        <v>2500000</v>
      </c>
      <c r="F92" s="15">
        <v>0</v>
      </c>
      <c r="G92" s="15">
        <v>2500000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2500000</v>
      </c>
      <c r="N92" s="15">
        <v>0</v>
      </c>
      <c r="O92" s="15">
        <v>0</v>
      </c>
    </row>
    <row r="93" spans="1:15" x14ac:dyDescent="0.3">
      <c r="A93" s="1" t="s">
        <v>168</v>
      </c>
      <c r="B93" s="1" t="s">
        <v>951</v>
      </c>
      <c r="C93" s="1" t="s">
        <v>952</v>
      </c>
      <c r="D93" s="1" t="s">
        <v>169</v>
      </c>
      <c r="E93" s="15">
        <v>500000</v>
      </c>
      <c r="F93" s="15">
        <v>0</v>
      </c>
      <c r="G93" s="15">
        <v>500000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500000</v>
      </c>
      <c r="N93" s="15">
        <v>0</v>
      </c>
      <c r="O93" s="15">
        <v>0</v>
      </c>
    </row>
    <row r="94" spans="1:15" x14ac:dyDescent="0.3">
      <c r="A94" s="1" t="s">
        <v>443</v>
      </c>
      <c r="B94" s="1" t="s">
        <v>951</v>
      </c>
      <c r="C94" s="1" t="s">
        <v>952</v>
      </c>
      <c r="D94" s="1" t="s">
        <v>169</v>
      </c>
      <c r="E94" s="15">
        <v>6500000</v>
      </c>
      <c r="F94" s="15">
        <v>0</v>
      </c>
      <c r="G94" s="15">
        <v>6500000</v>
      </c>
      <c r="H94" s="15">
        <v>0</v>
      </c>
      <c r="I94" s="15">
        <v>60465</v>
      </c>
      <c r="J94" s="15">
        <v>0</v>
      </c>
      <c r="K94" s="15">
        <v>0</v>
      </c>
      <c r="L94" s="15">
        <v>0</v>
      </c>
      <c r="M94" s="15">
        <v>6500000</v>
      </c>
      <c r="N94" s="15">
        <v>0</v>
      </c>
      <c r="O94" s="15">
        <v>0</v>
      </c>
    </row>
    <row r="95" spans="1:15" x14ac:dyDescent="0.3">
      <c r="A95" s="1" t="s">
        <v>519</v>
      </c>
      <c r="B95" s="1" t="s">
        <v>951</v>
      </c>
      <c r="C95" s="1" t="s">
        <v>952</v>
      </c>
      <c r="D95" s="1" t="s">
        <v>169</v>
      </c>
      <c r="E95" s="15">
        <v>150000</v>
      </c>
      <c r="F95" s="15">
        <v>0</v>
      </c>
      <c r="G95" s="15">
        <v>150000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150000</v>
      </c>
      <c r="N95" s="15">
        <v>0</v>
      </c>
      <c r="O95" s="15">
        <v>0</v>
      </c>
    </row>
    <row r="96" spans="1:15" x14ac:dyDescent="0.3">
      <c r="A96" s="1" t="s">
        <v>529</v>
      </c>
      <c r="B96" s="1" t="s">
        <v>951</v>
      </c>
      <c r="C96" s="1" t="s">
        <v>952</v>
      </c>
      <c r="D96" s="1" t="s">
        <v>169</v>
      </c>
      <c r="E96" s="15">
        <v>1175000</v>
      </c>
      <c r="F96" s="15">
        <v>0</v>
      </c>
      <c r="G96" s="15">
        <v>1175000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1175000</v>
      </c>
      <c r="N96" s="15">
        <v>0</v>
      </c>
      <c r="O96" s="15">
        <v>0</v>
      </c>
    </row>
    <row r="97" spans="1:15" x14ac:dyDescent="0.3">
      <c r="A97" s="1" t="s">
        <v>554</v>
      </c>
      <c r="B97" s="1" t="s">
        <v>951</v>
      </c>
      <c r="C97" s="1" t="s">
        <v>952</v>
      </c>
      <c r="D97" s="1" t="s">
        <v>555</v>
      </c>
      <c r="E97" s="15">
        <v>2000000</v>
      </c>
      <c r="F97" s="15">
        <v>0</v>
      </c>
      <c r="G97" s="15">
        <v>2000000</v>
      </c>
      <c r="H97" s="15">
        <v>0</v>
      </c>
      <c r="I97" s="15">
        <v>1911297.37</v>
      </c>
      <c r="J97" s="15">
        <v>0</v>
      </c>
      <c r="K97" s="15">
        <v>0</v>
      </c>
      <c r="L97" s="15">
        <v>0</v>
      </c>
      <c r="M97" s="15">
        <v>2000000</v>
      </c>
      <c r="N97" s="15">
        <v>0</v>
      </c>
      <c r="O97" s="15">
        <v>0</v>
      </c>
    </row>
    <row r="98" spans="1:15" x14ac:dyDescent="0.3">
      <c r="A98" s="1" t="s">
        <v>416</v>
      </c>
      <c r="B98" s="1" t="s">
        <v>951</v>
      </c>
      <c r="C98" s="1" t="s">
        <v>952</v>
      </c>
      <c r="D98" s="1" t="s">
        <v>417</v>
      </c>
      <c r="E98" s="15">
        <v>900000</v>
      </c>
      <c r="F98" s="15">
        <v>0</v>
      </c>
      <c r="G98" s="15">
        <v>900000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900000</v>
      </c>
      <c r="N98" s="15">
        <v>0</v>
      </c>
      <c r="O98" s="15">
        <v>0</v>
      </c>
    </row>
    <row r="99" spans="1:15" x14ac:dyDescent="0.3">
      <c r="A99" s="1" t="s">
        <v>482</v>
      </c>
      <c r="B99" s="1" t="s">
        <v>951</v>
      </c>
      <c r="C99" s="1" t="s">
        <v>952</v>
      </c>
      <c r="D99" s="1" t="s">
        <v>417</v>
      </c>
      <c r="E99" s="15">
        <v>40000</v>
      </c>
      <c r="F99" s="15">
        <v>0</v>
      </c>
      <c r="G99" s="15">
        <v>40000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40000</v>
      </c>
      <c r="N99" s="15">
        <v>0</v>
      </c>
      <c r="O99" s="15">
        <v>0</v>
      </c>
    </row>
    <row r="100" spans="1:15" x14ac:dyDescent="0.3">
      <c r="A100" s="1" t="s">
        <v>520</v>
      </c>
      <c r="B100" s="1" t="s">
        <v>951</v>
      </c>
      <c r="C100" s="1" t="s">
        <v>952</v>
      </c>
      <c r="D100" s="1" t="s">
        <v>417</v>
      </c>
      <c r="E100" s="15">
        <v>50000</v>
      </c>
      <c r="F100" s="15">
        <v>0</v>
      </c>
      <c r="G100" s="15">
        <v>50000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50000</v>
      </c>
      <c r="N100" s="15">
        <v>0</v>
      </c>
      <c r="O100" s="15">
        <v>0</v>
      </c>
    </row>
    <row r="101" spans="1:15" x14ac:dyDescent="0.3">
      <c r="A101" s="1" t="s">
        <v>393</v>
      </c>
      <c r="B101" s="1" t="s">
        <v>951</v>
      </c>
      <c r="C101" s="1" t="s">
        <v>952</v>
      </c>
      <c r="D101" s="1" t="s">
        <v>394</v>
      </c>
      <c r="E101" s="15">
        <v>40000</v>
      </c>
      <c r="F101" s="15">
        <v>0</v>
      </c>
      <c r="G101" s="15">
        <v>40000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40000</v>
      </c>
      <c r="N101" s="15">
        <v>0</v>
      </c>
      <c r="O101" s="15">
        <v>0</v>
      </c>
    </row>
    <row r="102" spans="1:15" x14ac:dyDescent="0.3">
      <c r="A102" s="1" t="s">
        <v>418</v>
      </c>
      <c r="B102" s="1" t="s">
        <v>951</v>
      </c>
      <c r="C102" s="1" t="s">
        <v>952</v>
      </c>
      <c r="D102" s="1" t="s">
        <v>394</v>
      </c>
      <c r="E102" s="15">
        <v>5000000</v>
      </c>
      <c r="F102" s="15">
        <v>0</v>
      </c>
      <c r="G102" s="15">
        <v>5000000</v>
      </c>
      <c r="H102" s="15">
        <v>53745.46</v>
      </c>
      <c r="I102" s="15">
        <v>787949.67</v>
      </c>
      <c r="J102" s="15">
        <v>0</v>
      </c>
      <c r="K102" s="15">
        <v>0</v>
      </c>
      <c r="L102" s="15">
        <v>0</v>
      </c>
      <c r="M102" s="15">
        <v>5000000</v>
      </c>
      <c r="N102" s="15">
        <v>0</v>
      </c>
      <c r="O102" s="15">
        <v>0</v>
      </c>
    </row>
    <row r="103" spans="1:15" x14ac:dyDescent="0.3">
      <c r="A103" s="1" t="s">
        <v>491</v>
      </c>
      <c r="B103" s="1" t="s">
        <v>951</v>
      </c>
      <c r="C103" s="1" t="s">
        <v>952</v>
      </c>
      <c r="D103" s="1" t="s">
        <v>394</v>
      </c>
      <c r="E103" s="15">
        <v>1000000</v>
      </c>
      <c r="F103" s="15">
        <v>0</v>
      </c>
      <c r="G103" s="15">
        <v>1000000</v>
      </c>
      <c r="H103" s="15">
        <v>0</v>
      </c>
      <c r="I103" s="15">
        <v>109524.92</v>
      </c>
      <c r="J103" s="15">
        <v>0</v>
      </c>
      <c r="K103" s="15">
        <v>0</v>
      </c>
      <c r="L103" s="15">
        <v>0</v>
      </c>
      <c r="M103" s="15">
        <v>1000000</v>
      </c>
      <c r="N103" s="15">
        <v>0</v>
      </c>
      <c r="O103" s="15">
        <v>0</v>
      </c>
    </row>
    <row r="104" spans="1:15" x14ac:dyDescent="0.3">
      <c r="A104" s="1" t="s">
        <v>395</v>
      </c>
      <c r="B104" s="1" t="s">
        <v>951</v>
      </c>
      <c r="C104" s="1" t="s">
        <v>952</v>
      </c>
      <c r="D104" s="1" t="s">
        <v>396</v>
      </c>
      <c r="E104" s="15">
        <v>40000</v>
      </c>
      <c r="F104" s="15">
        <v>0</v>
      </c>
      <c r="G104" s="15">
        <v>40000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40000</v>
      </c>
      <c r="N104" s="15">
        <v>0</v>
      </c>
      <c r="O104" s="15">
        <v>0</v>
      </c>
    </row>
    <row r="105" spans="1:15" x14ac:dyDescent="0.3">
      <c r="A105" s="1" t="s">
        <v>419</v>
      </c>
      <c r="B105" s="1" t="s">
        <v>951</v>
      </c>
      <c r="C105" s="1" t="s">
        <v>952</v>
      </c>
      <c r="D105" s="1" t="s">
        <v>396</v>
      </c>
      <c r="E105" s="15">
        <v>5200000</v>
      </c>
      <c r="F105" s="15">
        <v>0</v>
      </c>
      <c r="G105" s="15">
        <v>5200000</v>
      </c>
      <c r="H105" s="15">
        <v>459793.05</v>
      </c>
      <c r="I105" s="15">
        <v>2369332.59</v>
      </c>
      <c r="J105" s="15">
        <v>0</v>
      </c>
      <c r="K105" s="15">
        <v>0</v>
      </c>
      <c r="L105" s="15">
        <v>0</v>
      </c>
      <c r="M105" s="15">
        <v>5200000</v>
      </c>
      <c r="N105" s="15">
        <v>0</v>
      </c>
      <c r="O105" s="15">
        <v>0</v>
      </c>
    </row>
    <row r="106" spans="1:15" x14ac:dyDescent="0.3">
      <c r="A106" s="1" t="s">
        <v>492</v>
      </c>
      <c r="B106" s="1" t="s">
        <v>951</v>
      </c>
      <c r="C106" s="1" t="s">
        <v>952</v>
      </c>
      <c r="D106" s="1" t="s">
        <v>396</v>
      </c>
      <c r="E106" s="15">
        <v>500000</v>
      </c>
      <c r="F106" s="15">
        <v>0</v>
      </c>
      <c r="G106" s="15">
        <v>500000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500000</v>
      </c>
      <c r="N106" s="15">
        <v>0</v>
      </c>
      <c r="O106" s="15">
        <v>0</v>
      </c>
    </row>
    <row r="107" spans="1:15" x14ac:dyDescent="0.3">
      <c r="A107" s="1" t="s">
        <v>556</v>
      </c>
      <c r="B107" s="1" t="s">
        <v>951</v>
      </c>
      <c r="C107" s="1" t="s">
        <v>952</v>
      </c>
      <c r="D107" s="1" t="s">
        <v>557</v>
      </c>
      <c r="E107" s="15">
        <v>2500000</v>
      </c>
      <c r="F107" s="15">
        <v>0</v>
      </c>
      <c r="G107" s="15">
        <v>2500000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2500000</v>
      </c>
      <c r="N107" s="15">
        <v>0</v>
      </c>
      <c r="O107" s="15">
        <v>0</v>
      </c>
    </row>
    <row r="108" spans="1:15" x14ac:dyDescent="0.3">
      <c r="A108" s="1" t="s">
        <v>356</v>
      </c>
      <c r="B108" s="1" t="s">
        <v>951</v>
      </c>
      <c r="C108" s="1" t="s">
        <v>952</v>
      </c>
      <c r="D108" s="1" t="s">
        <v>357</v>
      </c>
      <c r="E108" s="15">
        <v>4000000</v>
      </c>
      <c r="F108" s="15">
        <v>0</v>
      </c>
      <c r="G108" s="15">
        <v>4000000</v>
      </c>
      <c r="H108" s="15">
        <v>3997279.38</v>
      </c>
      <c r="I108" s="15">
        <v>3819300</v>
      </c>
      <c r="J108" s="15">
        <v>0</v>
      </c>
      <c r="K108" s="15">
        <v>0</v>
      </c>
      <c r="L108" s="15">
        <v>0</v>
      </c>
      <c r="M108" s="15">
        <v>4000000</v>
      </c>
      <c r="N108" s="15">
        <v>0</v>
      </c>
      <c r="O108" s="15">
        <v>0</v>
      </c>
    </row>
    <row r="109" spans="1:15" x14ac:dyDescent="0.3">
      <c r="A109" s="1" t="s">
        <v>170</v>
      </c>
      <c r="B109" s="1" t="s">
        <v>951</v>
      </c>
      <c r="C109" s="1" t="s">
        <v>952</v>
      </c>
      <c r="D109" s="1" t="s">
        <v>171</v>
      </c>
      <c r="E109" s="15">
        <v>40000000</v>
      </c>
      <c r="F109" s="15">
        <v>1600000</v>
      </c>
      <c r="G109" s="15">
        <v>41600000</v>
      </c>
      <c r="H109" s="15">
        <v>12771900.109999999</v>
      </c>
      <c r="I109" s="15">
        <v>7890917.1900000004</v>
      </c>
      <c r="J109" s="15">
        <v>1973131</v>
      </c>
      <c r="K109" s="15">
        <v>1973131</v>
      </c>
      <c r="L109" s="15">
        <v>1973131</v>
      </c>
      <c r="M109" s="15">
        <v>39626869</v>
      </c>
      <c r="N109" s="15">
        <v>1973131</v>
      </c>
      <c r="O109" s="15">
        <v>0</v>
      </c>
    </row>
    <row r="110" spans="1:15" x14ac:dyDescent="0.3">
      <c r="A110" s="1" t="s">
        <v>172</v>
      </c>
      <c r="B110" s="1" t="s">
        <v>951</v>
      </c>
      <c r="C110" s="1" t="s">
        <v>952</v>
      </c>
      <c r="D110" s="1" t="s">
        <v>171</v>
      </c>
      <c r="E110" s="15">
        <v>4800000</v>
      </c>
      <c r="F110" s="15">
        <v>0</v>
      </c>
      <c r="G110" s="15">
        <v>4800000</v>
      </c>
      <c r="H110" s="15">
        <v>2262132.2799999998</v>
      </c>
      <c r="I110" s="15">
        <v>1153808.3899999999</v>
      </c>
      <c r="J110" s="15">
        <v>272895.34000000003</v>
      </c>
      <c r="K110" s="15">
        <v>272895.34000000003</v>
      </c>
      <c r="L110" s="15">
        <v>272895.34000000003</v>
      </c>
      <c r="M110" s="15">
        <v>4527104.66</v>
      </c>
      <c r="N110" s="15">
        <v>272895.34000000003</v>
      </c>
      <c r="O110" s="15">
        <v>0</v>
      </c>
    </row>
    <row r="111" spans="1:15" x14ac:dyDescent="0.3">
      <c r="A111" s="1" t="s">
        <v>173</v>
      </c>
      <c r="B111" s="1" t="s">
        <v>951</v>
      </c>
      <c r="C111" s="1" t="s">
        <v>952</v>
      </c>
      <c r="D111" s="1" t="s">
        <v>174</v>
      </c>
      <c r="E111" s="15">
        <v>20300000</v>
      </c>
      <c r="F111" s="15">
        <v>8400000</v>
      </c>
      <c r="G111" s="15">
        <v>28700000</v>
      </c>
      <c r="H111" s="15">
        <v>9968572.1099999994</v>
      </c>
      <c r="I111" s="15">
        <v>8243007.79</v>
      </c>
      <c r="J111" s="15">
        <v>0</v>
      </c>
      <c r="K111" s="15">
        <v>0</v>
      </c>
      <c r="L111" s="15">
        <v>0</v>
      </c>
      <c r="M111" s="15">
        <v>28700000</v>
      </c>
      <c r="N111" s="15">
        <v>0</v>
      </c>
      <c r="O111" s="15">
        <v>0</v>
      </c>
    </row>
    <row r="112" spans="1:15" x14ac:dyDescent="0.3">
      <c r="A112" s="1" t="s">
        <v>335</v>
      </c>
      <c r="B112" s="1" t="s">
        <v>951</v>
      </c>
      <c r="C112" s="1" t="s">
        <v>952</v>
      </c>
      <c r="D112" s="1" t="s">
        <v>336</v>
      </c>
      <c r="E112" s="15">
        <v>1000000</v>
      </c>
      <c r="F112" s="15">
        <v>0</v>
      </c>
      <c r="G112" s="15">
        <v>1000000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1000000</v>
      </c>
      <c r="N112" s="15">
        <v>0</v>
      </c>
      <c r="O112" s="15">
        <v>0</v>
      </c>
    </row>
    <row r="113" spans="1:15" x14ac:dyDescent="0.3">
      <c r="A113" s="1" t="s">
        <v>358</v>
      </c>
      <c r="B113" s="1" t="s">
        <v>951</v>
      </c>
      <c r="C113" s="1" t="s">
        <v>952</v>
      </c>
      <c r="D113" s="1" t="s">
        <v>336</v>
      </c>
      <c r="E113" s="15">
        <v>100000</v>
      </c>
      <c r="F113" s="15">
        <v>0</v>
      </c>
      <c r="G113" s="15">
        <v>100000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100000</v>
      </c>
      <c r="N113" s="15">
        <v>0</v>
      </c>
      <c r="O113" s="15">
        <v>0</v>
      </c>
    </row>
    <row r="114" spans="1:15" x14ac:dyDescent="0.3">
      <c r="A114" s="1" t="s">
        <v>369</v>
      </c>
      <c r="B114" s="1" t="s">
        <v>951</v>
      </c>
      <c r="C114" s="1" t="s">
        <v>952</v>
      </c>
      <c r="D114" s="1" t="s">
        <v>336</v>
      </c>
      <c r="E114" s="15">
        <v>1200000</v>
      </c>
      <c r="F114" s="15">
        <v>0</v>
      </c>
      <c r="G114" s="15">
        <v>1200000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1200000</v>
      </c>
      <c r="N114" s="15">
        <v>0</v>
      </c>
      <c r="O114" s="15">
        <v>0</v>
      </c>
    </row>
    <row r="115" spans="1:15" x14ac:dyDescent="0.3">
      <c r="A115" s="1" t="s">
        <v>397</v>
      </c>
      <c r="B115" s="1" t="s">
        <v>951</v>
      </c>
      <c r="C115" s="1" t="s">
        <v>952</v>
      </c>
      <c r="D115" s="1" t="s">
        <v>336</v>
      </c>
      <c r="E115" s="15">
        <v>3700000</v>
      </c>
      <c r="F115" s="15">
        <v>-1200000</v>
      </c>
      <c r="G115" s="15">
        <v>2500000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2500000</v>
      </c>
      <c r="N115" s="15">
        <v>0</v>
      </c>
      <c r="O115" s="15">
        <v>0</v>
      </c>
    </row>
    <row r="116" spans="1:15" x14ac:dyDescent="0.3">
      <c r="A116" s="1" t="s">
        <v>420</v>
      </c>
      <c r="B116" s="1" t="s">
        <v>951</v>
      </c>
      <c r="C116" s="1" t="s">
        <v>952</v>
      </c>
      <c r="D116" s="1" t="s">
        <v>336</v>
      </c>
      <c r="E116" s="15">
        <v>500000</v>
      </c>
      <c r="F116" s="15">
        <v>0</v>
      </c>
      <c r="G116" s="15">
        <v>500000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500000</v>
      </c>
      <c r="N116" s="15">
        <v>0</v>
      </c>
      <c r="O116" s="15">
        <v>0</v>
      </c>
    </row>
    <row r="117" spans="1:15" x14ac:dyDescent="0.3">
      <c r="A117" s="1" t="s">
        <v>476</v>
      </c>
      <c r="B117" s="1" t="s">
        <v>951</v>
      </c>
      <c r="C117" s="1" t="s">
        <v>952</v>
      </c>
      <c r="D117" s="1" t="s">
        <v>336</v>
      </c>
      <c r="E117" s="15">
        <v>1500000</v>
      </c>
      <c r="F117" s="15">
        <v>-1500000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</row>
    <row r="118" spans="1:15" x14ac:dyDescent="0.3">
      <c r="A118" s="1" t="s">
        <v>435</v>
      </c>
      <c r="B118" s="1" t="s">
        <v>951</v>
      </c>
      <c r="C118" s="1" t="s">
        <v>952</v>
      </c>
      <c r="D118" s="1" t="s">
        <v>336</v>
      </c>
      <c r="E118" s="15">
        <v>0</v>
      </c>
      <c r="F118" s="15">
        <v>1500000</v>
      </c>
      <c r="G118" s="15">
        <v>1500000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1500000</v>
      </c>
      <c r="N118" s="15">
        <v>0</v>
      </c>
      <c r="O118" s="15">
        <v>0</v>
      </c>
    </row>
    <row r="119" spans="1:15" x14ac:dyDescent="0.3">
      <c r="A119" s="1" t="s">
        <v>83</v>
      </c>
      <c r="B119" s="1" t="s">
        <v>951</v>
      </c>
      <c r="C119" s="1" t="s">
        <v>952</v>
      </c>
      <c r="D119" s="1" t="s">
        <v>84</v>
      </c>
      <c r="E119" s="15">
        <v>15000</v>
      </c>
      <c r="F119" s="15">
        <v>0</v>
      </c>
      <c r="G119" s="15">
        <v>15000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15000</v>
      </c>
      <c r="N119" s="15">
        <v>0</v>
      </c>
      <c r="O119" s="15">
        <v>0</v>
      </c>
    </row>
    <row r="120" spans="1:15" x14ac:dyDescent="0.3">
      <c r="A120" s="1" t="s">
        <v>398</v>
      </c>
      <c r="B120" s="1" t="s">
        <v>951</v>
      </c>
      <c r="C120" s="1" t="s">
        <v>952</v>
      </c>
      <c r="D120" s="1" t="s">
        <v>84</v>
      </c>
      <c r="E120" s="15">
        <v>2400000</v>
      </c>
      <c r="F120" s="15">
        <v>1200000</v>
      </c>
      <c r="G120" s="15">
        <v>3600000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3600000</v>
      </c>
      <c r="N120" s="15">
        <v>0</v>
      </c>
      <c r="O120" s="15">
        <v>0</v>
      </c>
    </row>
    <row r="121" spans="1:15" x14ac:dyDescent="0.3">
      <c r="A121" s="1" t="s">
        <v>421</v>
      </c>
      <c r="B121" s="1" t="s">
        <v>951</v>
      </c>
      <c r="C121" s="1" t="s">
        <v>952</v>
      </c>
      <c r="D121" s="1" t="s">
        <v>84</v>
      </c>
      <c r="E121" s="15">
        <v>250000</v>
      </c>
      <c r="F121" s="15">
        <v>0</v>
      </c>
      <c r="G121" s="15">
        <v>250000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250000</v>
      </c>
      <c r="N121" s="15">
        <v>0</v>
      </c>
      <c r="O121" s="15">
        <v>0</v>
      </c>
    </row>
    <row r="122" spans="1:15" x14ac:dyDescent="0.3">
      <c r="A122" s="1" t="s">
        <v>444</v>
      </c>
      <c r="B122" s="1" t="s">
        <v>951</v>
      </c>
      <c r="C122" s="1" t="s">
        <v>952</v>
      </c>
      <c r="D122" s="1" t="s">
        <v>84</v>
      </c>
      <c r="E122" s="15">
        <v>750000</v>
      </c>
      <c r="F122" s="15">
        <v>0</v>
      </c>
      <c r="G122" s="15">
        <v>750000</v>
      </c>
      <c r="H122" s="15">
        <v>147548.51999999999</v>
      </c>
      <c r="I122" s="15">
        <v>158908.4</v>
      </c>
      <c r="J122" s="15">
        <v>0</v>
      </c>
      <c r="K122" s="15">
        <v>0</v>
      </c>
      <c r="L122" s="15">
        <v>0</v>
      </c>
      <c r="M122" s="15">
        <v>750000</v>
      </c>
      <c r="N122" s="15">
        <v>0</v>
      </c>
      <c r="O122" s="15">
        <v>0</v>
      </c>
    </row>
    <row r="123" spans="1:15" x14ac:dyDescent="0.3">
      <c r="A123" s="1" t="s">
        <v>462</v>
      </c>
      <c r="B123" s="1" t="s">
        <v>951</v>
      </c>
      <c r="C123" s="1" t="s">
        <v>952</v>
      </c>
      <c r="D123" s="1" t="s">
        <v>84</v>
      </c>
      <c r="E123" s="15">
        <v>200000</v>
      </c>
      <c r="F123" s="15">
        <v>0</v>
      </c>
      <c r="G123" s="15">
        <v>200000</v>
      </c>
      <c r="H123" s="15">
        <v>189154.53</v>
      </c>
      <c r="I123" s="15">
        <v>0</v>
      </c>
      <c r="J123" s="15">
        <v>0</v>
      </c>
      <c r="K123" s="15">
        <v>0</v>
      </c>
      <c r="L123" s="15">
        <v>0</v>
      </c>
      <c r="M123" s="15">
        <v>200000</v>
      </c>
      <c r="N123" s="15">
        <v>0</v>
      </c>
      <c r="O123" s="15">
        <v>0</v>
      </c>
    </row>
    <row r="124" spans="1:15" x14ac:dyDescent="0.3">
      <c r="A124" s="1" t="s">
        <v>470</v>
      </c>
      <c r="B124" s="1" t="s">
        <v>951</v>
      </c>
      <c r="C124" s="1" t="s">
        <v>952</v>
      </c>
      <c r="D124" s="1" t="s">
        <v>84</v>
      </c>
      <c r="E124" s="15">
        <v>100000</v>
      </c>
      <c r="F124" s="15">
        <v>0</v>
      </c>
      <c r="G124" s="15">
        <v>100000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100000</v>
      </c>
      <c r="N124" s="15">
        <v>0</v>
      </c>
      <c r="O124" s="15">
        <v>0</v>
      </c>
    </row>
    <row r="125" spans="1:15" x14ac:dyDescent="0.3">
      <c r="A125" s="1" t="s">
        <v>483</v>
      </c>
      <c r="B125" s="1" t="s">
        <v>951</v>
      </c>
      <c r="C125" s="1" t="s">
        <v>952</v>
      </c>
      <c r="D125" s="1" t="s">
        <v>84</v>
      </c>
      <c r="E125" s="15">
        <v>90000</v>
      </c>
      <c r="F125" s="15">
        <v>0</v>
      </c>
      <c r="G125" s="15">
        <v>90000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90000</v>
      </c>
      <c r="N125" s="15">
        <v>0</v>
      </c>
      <c r="O125" s="15">
        <v>0</v>
      </c>
    </row>
    <row r="126" spans="1:15" x14ac:dyDescent="0.3">
      <c r="A126" s="1" t="s">
        <v>493</v>
      </c>
      <c r="B126" s="1" t="s">
        <v>951</v>
      </c>
      <c r="C126" s="1" t="s">
        <v>952</v>
      </c>
      <c r="D126" s="1" t="s">
        <v>84</v>
      </c>
      <c r="E126" s="15">
        <v>50000</v>
      </c>
      <c r="F126" s="15">
        <v>0</v>
      </c>
      <c r="G126" s="15">
        <v>50000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50000</v>
      </c>
      <c r="N126" s="15">
        <v>0</v>
      </c>
      <c r="O126" s="15">
        <v>0</v>
      </c>
    </row>
    <row r="127" spans="1:15" x14ac:dyDescent="0.3">
      <c r="A127" s="1" t="s">
        <v>558</v>
      </c>
      <c r="B127" s="1" t="s">
        <v>951</v>
      </c>
      <c r="C127" s="1" t="s">
        <v>952</v>
      </c>
      <c r="D127" s="1" t="s">
        <v>84</v>
      </c>
      <c r="E127" s="15">
        <v>400000</v>
      </c>
      <c r="F127" s="15">
        <v>0</v>
      </c>
      <c r="G127" s="15">
        <v>400000</v>
      </c>
      <c r="H127" s="15">
        <v>385737.98</v>
      </c>
      <c r="I127" s="15">
        <v>0</v>
      </c>
      <c r="J127" s="15">
        <v>0</v>
      </c>
      <c r="K127" s="15">
        <v>0</v>
      </c>
      <c r="L127" s="15">
        <v>0</v>
      </c>
      <c r="M127" s="15">
        <v>400000</v>
      </c>
      <c r="N127" s="15">
        <v>0</v>
      </c>
      <c r="O127" s="15">
        <v>0</v>
      </c>
    </row>
    <row r="128" spans="1:15" x14ac:dyDescent="0.3">
      <c r="A128" s="1" t="s">
        <v>623</v>
      </c>
      <c r="B128" s="1" t="s">
        <v>951</v>
      </c>
      <c r="C128" s="1" t="s">
        <v>952</v>
      </c>
      <c r="D128" s="1" t="s">
        <v>84</v>
      </c>
      <c r="E128" s="15">
        <v>320000</v>
      </c>
      <c r="F128" s="15">
        <v>0</v>
      </c>
      <c r="G128" s="15">
        <v>320000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320000</v>
      </c>
      <c r="N128" s="15">
        <v>0</v>
      </c>
      <c r="O128" s="15">
        <v>0</v>
      </c>
    </row>
    <row r="129" spans="1:15" x14ac:dyDescent="0.3">
      <c r="A129" s="1" t="s">
        <v>370</v>
      </c>
      <c r="B129" s="1" t="s">
        <v>951</v>
      </c>
      <c r="C129" s="1" t="s">
        <v>952</v>
      </c>
      <c r="D129" s="1" t="s">
        <v>371</v>
      </c>
      <c r="E129" s="15">
        <v>500000</v>
      </c>
      <c r="F129" s="15">
        <v>0</v>
      </c>
      <c r="G129" s="15">
        <v>500000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500000</v>
      </c>
      <c r="N129" s="15">
        <v>0</v>
      </c>
      <c r="O129" s="15">
        <v>0</v>
      </c>
    </row>
    <row r="130" spans="1:15" x14ac:dyDescent="0.3">
      <c r="A130" s="1" t="s">
        <v>372</v>
      </c>
      <c r="B130" s="1" t="s">
        <v>951</v>
      </c>
      <c r="C130" s="1" t="s">
        <v>952</v>
      </c>
      <c r="D130" s="1" t="s">
        <v>373</v>
      </c>
      <c r="E130" s="15">
        <v>7200000</v>
      </c>
      <c r="F130" s="15">
        <v>5170884.4400000004</v>
      </c>
      <c r="G130" s="15">
        <v>12370884.439999999</v>
      </c>
      <c r="H130" s="15">
        <v>7300365.3300000001</v>
      </c>
      <c r="I130" s="15">
        <v>0</v>
      </c>
      <c r="J130" s="15">
        <v>0</v>
      </c>
      <c r="K130" s="15">
        <v>0</v>
      </c>
      <c r="L130" s="15">
        <v>0</v>
      </c>
      <c r="M130" s="15">
        <v>12370884.439999999</v>
      </c>
      <c r="N130" s="15">
        <v>0</v>
      </c>
      <c r="O130" s="15">
        <v>0</v>
      </c>
    </row>
    <row r="131" spans="1:15" x14ac:dyDescent="0.3">
      <c r="A131" s="1" t="s">
        <v>85</v>
      </c>
      <c r="B131" s="1" t="s">
        <v>951</v>
      </c>
      <c r="C131" s="1" t="s">
        <v>952</v>
      </c>
      <c r="D131" s="1" t="s">
        <v>86</v>
      </c>
      <c r="E131" s="15">
        <v>0</v>
      </c>
      <c r="F131" s="15">
        <v>10000</v>
      </c>
      <c r="G131" s="15">
        <v>10000</v>
      </c>
      <c r="H131" s="15">
        <v>0</v>
      </c>
      <c r="I131" s="15">
        <v>0</v>
      </c>
      <c r="J131" s="15">
        <v>499.01</v>
      </c>
      <c r="K131" s="15">
        <v>499.01</v>
      </c>
      <c r="L131" s="15">
        <v>499.01</v>
      </c>
      <c r="M131" s="15">
        <v>9500.99</v>
      </c>
      <c r="N131" s="15">
        <v>499.01</v>
      </c>
      <c r="O131" s="15">
        <v>0</v>
      </c>
    </row>
    <row r="132" spans="1:15" x14ac:dyDescent="0.3">
      <c r="A132" s="1" t="s">
        <v>175</v>
      </c>
      <c r="B132" s="1" t="s">
        <v>951</v>
      </c>
      <c r="C132" s="1" t="s">
        <v>952</v>
      </c>
      <c r="D132" s="1" t="s">
        <v>86</v>
      </c>
      <c r="E132" s="15">
        <v>100000</v>
      </c>
      <c r="F132" s="15">
        <v>-5025</v>
      </c>
      <c r="G132" s="15">
        <v>94975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94975</v>
      </c>
      <c r="N132" s="15">
        <v>0</v>
      </c>
      <c r="O132" s="15">
        <v>0</v>
      </c>
    </row>
    <row r="133" spans="1:15" x14ac:dyDescent="0.3">
      <c r="A133" s="1" t="s">
        <v>359</v>
      </c>
      <c r="B133" s="1" t="s">
        <v>951</v>
      </c>
      <c r="C133" s="1" t="s">
        <v>952</v>
      </c>
      <c r="D133" s="1" t="s">
        <v>86</v>
      </c>
      <c r="E133" s="15">
        <v>300000</v>
      </c>
      <c r="F133" s="15">
        <v>0</v>
      </c>
      <c r="G133" s="15">
        <v>300000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300000</v>
      </c>
      <c r="N133" s="15">
        <v>0</v>
      </c>
      <c r="O133" s="15">
        <v>0</v>
      </c>
    </row>
    <row r="134" spans="1:15" x14ac:dyDescent="0.3">
      <c r="A134" s="1" t="s">
        <v>399</v>
      </c>
      <c r="B134" s="1" t="s">
        <v>951</v>
      </c>
      <c r="C134" s="1" t="s">
        <v>952</v>
      </c>
      <c r="D134" s="1" t="s">
        <v>86</v>
      </c>
      <c r="E134" s="15">
        <v>50000</v>
      </c>
      <c r="F134" s="15">
        <v>0</v>
      </c>
      <c r="G134" s="15">
        <v>50000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50000</v>
      </c>
      <c r="N134" s="15">
        <v>0</v>
      </c>
      <c r="O134" s="15">
        <v>0</v>
      </c>
    </row>
    <row r="135" spans="1:15" x14ac:dyDescent="0.3">
      <c r="A135" s="1" t="s">
        <v>445</v>
      </c>
      <c r="B135" s="1" t="s">
        <v>951</v>
      </c>
      <c r="C135" s="1" t="s">
        <v>952</v>
      </c>
      <c r="D135" s="1" t="s">
        <v>86</v>
      </c>
      <c r="E135" s="15">
        <v>500000</v>
      </c>
      <c r="F135" s="15">
        <v>0</v>
      </c>
      <c r="G135" s="15">
        <v>500000</v>
      </c>
      <c r="H135" s="15">
        <v>0</v>
      </c>
      <c r="I135" s="15">
        <v>347913.79</v>
      </c>
      <c r="J135" s="15">
        <v>0</v>
      </c>
      <c r="K135" s="15">
        <v>0</v>
      </c>
      <c r="L135" s="15">
        <v>0</v>
      </c>
      <c r="M135" s="15">
        <v>500000</v>
      </c>
      <c r="N135" s="15">
        <v>0</v>
      </c>
      <c r="O135" s="15">
        <v>0</v>
      </c>
    </row>
    <row r="136" spans="1:15" x14ac:dyDescent="0.3">
      <c r="A136" s="1" t="s">
        <v>463</v>
      </c>
      <c r="B136" s="1" t="s">
        <v>951</v>
      </c>
      <c r="C136" s="1" t="s">
        <v>952</v>
      </c>
      <c r="D136" s="1" t="s">
        <v>86</v>
      </c>
      <c r="E136" s="15">
        <v>200000</v>
      </c>
      <c r="F136" s="15">
        <v>0</v>
      </c>
      <c r="G136" s="15">
        <v>200000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200000</v>
      </c>
      <c r="N136" s="15">
        <v>0</v>
      </c>
      <c r="O136" s="15">
        <v>0</v>
      </c>
    </row>
    <row r="137" spans="1:15" x14ac:dyDescent="0.3">
      <c r="A137" s="1" t="s">
        <v>471</v>
      </c>
      <c r="B137" s="1" t="s">
        <v>951</v>
      </c>
      <c r="C137" s="1" t="s">
        <v>952</v>
      </c>
      <c r="D137" s="1" t="s">
        <v>86</v>
      </c>
      <c r="E137" s="15">
        <v>100000</v>
      </c>
      <c r="F137" s="15">
        <v>0</v>
      </c>
      <c r="G137" s="15">
        <v>100000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100000</v>
      </c>
      <c r="N137" s="15">
        <v>0</v>
      </c>
      <c r="O137" s="15">
        <v>0</v>
      </c>
    </row>
    <row r="138" spans="1:15" x14ac:dyDescent="0.3">
      <c r="A138" s="1" t="s">
        <v>484</v>
      </c>
      <c r="B138" s="1" t="s">
        <v>951</v>
      </c>
      <c r="C138" s="1" t="s">
        <v>952</v>
      </c>
      <c r="D138" s="1" t="s">
        <v>86</v>
      </c>
      <c r="E138" s="15">
        <v>200000</v>
      </c>
      <c r="F138" s="15">
        <v>0</v>
      </c>
      <c r="G138" s="15">
        <v>200000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200000</v>
      </c>
      <c r="N138" s="15">
        <v>0</v>
      </c>
      <c r="O138" s="15">
        <v>0</v>
      </c>
    </row>
    <row r="139" spans="1:15" x14ac:dyDescent="0.3">
      <c r="A139" s="1" t="s">
        <v>494</v>
      </c>
      <c r="B139" s="1" t="s">
        <v>951</v>
      </c>
      <c r="C139" s="1" t="s">
        <v>952</v>
      </c>
      <c r="D139" s="1" t="s">
        <v>86</v>
      </c>
      <c r="E139" s="15">
        <v>50000</v>
      </c>
      <c r="F139" s="15">
        <v>0</v>
      </c>
      <c r="G139" s="15">
        <v>50000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50000</v>
      </c>
      <c r="N139" s="15">
        <v>0</v>
      </c>
      <c r="O139" s="15">
        <v>0</v>
      </c>
    </row>
    <row r="140" spans="1:15" x14ac:dyDescent="0.3">
      <c r="A140" s="1" t="s">
        <v>559</v>
      </c>
      <c r="B140" s="1" t="s">
        <v>951</v>
      </c>
      <c r="C140" s="1" t="s">
        <v>952</v>
      </c>
      <c r="D140" s="1" t="s">
        <v>86</v>
      </c>
      <c r="E140" s="15">
        <v>500000</v>
      </c>
      <c r="F140" s="15">
        <v>0</v>
      </c>
      <c r="G140" s="15">
        <v>500000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500000</v>
      </c>
      <c r="N140" s="15">
        <v>0</v>
      </c>
      <c r="O140" s="15">
        <v>0</v>
      </c>
    </row>
    <row r="141" spans="1:15" x14ac:dyDescent="0.3">
      <c r="A141" s="1" t="s">
        <v>624</v>
      </c>
      <c r="B141" s="1" t="s">
        <v>951</v>
      </c>
      <c r="C141" s="1" t="s">
        <v>952</v>
      </c>
      <c r="D141" s="1" t="s">
        <v>86</v>
      </c>
      <c r="E141" s="15">
        <v>55000</v>
      </c>
      <c r="F141" s="15">
        <v>0</v>
      </c>
      <c r="G141" s="15">
        <v>55000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55000</v>
      </c>
      <c r="N141" s="15">
        <v>0</v>
      </c>
      <c r="O141" s="15">
        <v>0</v>
      </c>
    </row>
    <row r="142" spans="1:15" x14ac:dyDescent="0.3">
      <c r="A142" s="1" t="s">
        <v>87</v>
      </c>
      <c r="B142" s="1" t="s">
        <v>951</v>
      </c>
      <c r="C142" s="1" t="s">
        <v>952</v>
      </c>
      <c r="D142" s="1" t="s">
        <v>88</v>
      </c>
      <c r="E142" s="15">
        <v>3000</v>
      </c>
      <c r="F142" s="15">
        <v>0</v>
      </c>
      <c r="G142" s="15">
        <v>3000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3000</v>
      </c>
      <c r="N142" s="15">
        <v>0</v>
      </c>
      <c r="O142" s="15">
        <v>0</v>
      </c>
    </row>
    <row r="143" spans="1:15" x14ac:dyDescent="0.3">
      <c r="A143" s="1" t="s">
        <v>176</v>
      </c>
      <c r="B143" s="1" t="s">
        <v>951</v>
      </c>
      <c r="C143" s="1" t="s">
        <v>952</v>
      </c>
      <c r="D143" s="1" t="s">
        <v>88</v>
      </c>
      <c r="E143" s="15">
        <v>120000</v>
      </c>
      <c r="F143" s="15">
        <v>0</v>
      </c>
      <c r="G143" s="15">
        <v>120000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120000</v>
      </c>
      <c r="N143" s="15">
        <v>0</v>
      </c>
      <c r="O143" s="15">
        <v>0</v>
      </c>
    </row>
    <row r="144" spans="1:15" x14ac:dyDescent="0.3">
      <c r="A144" s="1" t="s">
        <v>89</v>
      </c>
      <c r="B144" s="1" t="s">
        <v>951</v>
      </c>
      <c r="C144" s="1" t="s">
        <v>952</v>
      </c>
      <c r="D144" s="1" t="s">
        <v>90</v>
      </c>
      <c r="E144" s="15">
        <v>15000</v>
      </c>
      <c r="F144" s="15">
        <v>0</v>
      </c>
      <c r="G144" s="15">
        <v>15000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15000</v>
      </c>
      <c r="N144" s="15">
        <v>0</v>
      </c>
      <c r="O144" s="15">
        <v>0</v>
      </c>
    </row>
    <row r="145" spans="1:15" x14ac:dyDescent="0.3">
      <c r="A145" s="1" t="s">
        <v>686</v>
      </c>
      <c r="B145" s="1" t="s">
        <v>951</v>
      </c>
      <c r="C145" s="1" t="s">
        <v>952</v>
      </c>
      <c r="D145" s="1" t="s">
        <v>90</v>
      </c>
      <c r="E145" s="15">
        <v>500000</v>
      </c>
      <c r="F145" s="15">
        <v>0</v>
      </c>
      <c r="G145" s="15">
        <v>500000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500000</v>
      </c>
      <c r="N145" s="15">
        <v>0</v>
      </c>
      <c r="O145" s="15">
        <v>0</v>
      </c>
    </row>
    <row r="146" spans="1:15" x14ac:dyDescent="0.3">
      <c r="A146" s="1" t="s">
        <v>91</v>
      </c>
      <c r="B146" s="1" t="s">
        <v>951</v>
      </c>
      <c r="C146" s="1" t="s">
        <v>952</v>
      </c>
      <c r="D146" s="1" t="s">
        <v>92</v>
      </c>
      <c r="E146" s="15">
        <v>8000</v>
      </c>
      <c r="F146" s="15">
        <v>0</v>
      </c>
      <c r="G146" s="15">
        <v>8000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8000</v>
      </c>
      <c r="N146" s="15">
        <v>0</v>
      </c>
      <c r="O146" s="15">
        <v>0</v>
      </c>
    </row>
    <row r="147" spans="1:15" x14ac:dyDescent="0.3">
      <c r="A147" s="1" t="s">
        <v>177</v>
      </c>
      <c r="B147" s="1" t="s">
        <v>951</v>
      </c>
      <c r="C147" s="1" t="s">
        <v>952</v>
      </c>
      <c r="D147" s="1" t="s">
        <v>92</v>
      </c>
      <c r="E147" s="15">
        <v>1900000</v>
      </c>
      <c r="F147" s="15">
        <v>0</v>
      </c>
      <c r="G147" s="15">
        <v>1900000</v>
      </c>
      <c r="H147" s="15">
        <v>219038.3</v>
      </c>
      <c r="I147" s="15">
        <v>503162.95</v>
      </c>
      <c r="J147" s="15">
        <v>0</v>
      </c>
      <c r="K147" s="15">
        <v>0</v>
      </c>
      <c r="L147" s="15">
        <v>0</v>
      </c>
      <c r="M147" s="15">
        <v>1900000</v>
      </c>
      <c r="N147" s="15">
        <v>0</v>
      </c>
      <c r="O147" s="15">
        <v>0</v>
      </c>
    </row>
    <row r="148" spans="1:15" x14ac:dyDescent="0.3">
      <c r="A148" s="1" t="s">
        <v>400</v>
      </c>
      <c r="B148" s="1" t="s">
        <v>951</v>
      </c>
      <c r="C148" s="1" t="s">
        <v>952</v>
      </c>
      <c r="D148" s="1" t="s">
        <v>92</v>
      </c>
      <c r="E148" s="15">
        <v>25000</v>
      </c>
      <c r="F148" s="15">
        <v>0</v>
      </c>
      <c r="G148" s="15">
        <v>25000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25000</v>
      </c>
      <c r="N148" s="15">
        <v>0</v>
      </c>
      <c r="O148" s="15">
        <v>0</v>
      </c>
    </row>
    <row r="149" spans="1:15" x14ac:dyDescent="0.3">
      <c r="A149" s="1" t="s">
        <v>178</v>
      </c>
      <c r="B149" s="1" t="s">
        <v>951</v>
      </c>
      <c r="C149" s="1" t="s">
        <v>952</v>
      </c>
      <c r="D149" s="1" t="s">
        <v>179</v>
      </c>
      <c r="E149" s="15">
        <v>500000</v>
      </c>
      <c r="F149" s="15">
        <v>0</v>
      </c>
      <c r="G149" s="15">
        <v>500000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500000</v>
      </c>
      <c r="N149" s="15">
        <v>0</v>
      </c>
      <c r="O149" s="15">
        <v>0</v>
      </c>
    </row>
    <row r="150" spans="1:15" x14ac:dyDescent="0.3">
      <c r="A150" s="1" t="s">
        <v>446</v>
      </c>
      <c r="B150" s="1" t="s">
        <v>951</v>
      </c>
      <c r="C150" s="1" t="s">
        <v>952</v>
      </c>
      <c r="D150" s="1" t="s">
        <v>179</v>
      </c>
      <c r="E150" s="15">
        <v>500000</v>
      </c>
      <c r="F150" s="15">
        <v>0</v>
      </c>
      <c r="G150" s="15">
        <v>500000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500000</v>
      </c>
      <c r="N150" s="15">
        <v>0</v>
      </c>
      <c r="O150" s="15">
        <v>0</v>
      </c>
    </row>
    <row r="151" spans="1:15" x14ac:dyDescent="0.3">
      <c r="A151" s="1" t="s">
        <v>560</v>
      </c>
      <c r="B151" s="1" t="s">
        <v>951</v>
      </c>
      <c r="C151" s="1" t="s">
        <v>952</v>
      </c>
      <c r="D151" s="1" t="s">
        <v>179</v>
      </c>
      <c r="E151" s="15">
        <v>500000</v>
      </c>
      <c r="F151" s="15">
        <v>0</v>
      </c>
      <c r="G151" s="15">
        <v>500000</v>
      </c>
      <c r="H151" s="15">
        <v>499653.76</v>
      </c>
      <c r="I151" s="15">
        <v>0</v>
      </c>
      <c r="J151" s="15">
        <v>0</v>
      </c>
      <c r="K151" s="15">
        <v>0</v>
      </c>
      <c r="L151" s="15">
        <v>0</v>
      </c>
      <c r="M151" s="15">
        <v>500000</v>
      </c>
      <c r="N151" s="15">
        <v>0</v>
      </c>
      <c r="O151" s="15">
        <v>0</v>
      </c>
    </row>
    <row r="152" spans="1:15" x14ac:dyDescent="0.3">
      <c r="A152" s="1" t="s">
        <v>180</v>
      </c>
      <c r="B152" s="1" t="s">
        <v>951</v>
      </c>
      <c r="C152" s="1" t="s">
        <v>952</v>
      </c>
      <c r="D152" s="1" t="s">
        <v>181</v>
      </c>
      <c r="E152" s="15">
        <v>9000000</v>
      </c>
      <c r="F152" s="15">
        <v>0</v>
      </c>
      <c r="G152" s="15">
        <v>9000000</v>
      </c>
      <c r="H152" s="15">
        <v>2418044.81</v>
      </c>
      <c r="I152" s="15">
        <v>2575519.2000000002</v>
      </c>
      <c r="J152" s="15">
        <v>1500849</v>
      </c>
      <c r="K152" s="15">
        <v>1500849</v>
      </c>
      <c r="L152" s="15">
        <v>1500849</v>
      </c>
      <c r="M152" s="15">
        <v>7499151</v>
      </c>
      <c r="N152" s="15">
        <v>1500849</v>
      </c>
      <c r="O152" s="15">
        <v>0</v>
      </c>
    </row>
    <row r="153" spans="1:15" x14ac:dyDescent="0.3">
      <c r="A153" s="1" t="s">
        <v>561</v>
      </c>
      <c r="B153" s="1" t="s">
        <v>951</v>
      </c>
      <c r="C153" s="1" t="s">
        <v>952</v>
      </c>
      <c r="D153" s="1" t="s">
        <v>181</v>
      </c>
      <c r="E153" s="15">
        <v>43803489.270000003</v>
      </c>
      <c r="F153" s="15">
        <v>201121269.78</v>
      </c>
      <c r="G153" s="15">
        <v>244924759.05000001</v>
      </c>
      <c r="H153" s="15">
        <v>39710177.009999998</v>
      </c>
      <c r="I153" s="15">
        <v>58222890.990000002</v>
      </c>
      <c r="J153" s="15">
        <v>40814490</v>
      </c>
      <c r="K153" s="15">
        <v>40814490</v>
      </c>
      <c r="L153" s="15">
        <v>40814490</v>
      </c>
      <c r="M153" s="15">
        <v>204110269.05000001</v>
      </c>
      <c r="N153" s="15">
        <v>40814490</v>
      </c>
      <c r="O153" s="15">
        <v>0</v>
      </c>
    </row>
    <row r="154" spans="1:15" x14ac:dyDescent="0.3">
      <c r="A154" s="1" t="s">
        <v>464</v>
      </c>
      <c r="B154" s="1" t="s">
        <v>951</v>
      </c>
      <c r="C154" s="1" t="s">
        <v>952</v>
      </c>
      <c r="D154" s="1" t="s">
        <v>465</v>
      </c>
      <c r="E154" s="15">
        <v>60000000</v>
      </c>
      <c r="F154" s="15">
        <v>3000000</v>
      </c>
      <c r="G154" s="15">
        <v>63000000</v>
      </c>
      <c r="H154" s="15">
        <v>10932355</v>
      </c>
      <c r="I154" s="15">
        <v>15838878.01</v>
      </c>
      <c r="J154" s="15">
        <v>10944067</v>
      </c>
      <c r="K154" s="15">
        <v>5501180</v>
      </c>
      <c r="L154" s="15">
        <v>10944067</v>
      </c>
      <c r="M154" s="15">
        <v>52055933</v>
      </c>
      <c r="N154" s="15">
        <v>10944067</v>
      </c>
      <c r="O154" s="15">
        <v>0</v>
      </c>
    </row>
    <row r="155" spans="1:15" x14ac:dyDescent="0.3">
      <c r="A155" s="1" t="s">
        <v>562</v>
      </c>
      <c r="B155" s="1" t="s">
        <v>951</v>
      </c>
      <c r="C155" s="1" t="s">
        <v>952</v>
      </c>
      <c r="D155" s="1" t="s">
        <v>465</v>
      </c>
      <c r="E155" s="15">
        <v>164121269.78</v>
      </c>
      <c r="F155" s="15">
        <v>-164121269.78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</row>
    <row r="156" spans="1:15" x14ac:dyDescent="0.3">
      <c r="A156" s="1" t="s">
        <v>182</v>
      </c>
      <c r="B156" s="1" t="s">
        <v>951</v>
      </c>
      <c r="C156" s="1" t="s">
        <v>952</v>
      </c>
      <c r="D156" s="1" t="s">
        <v>183</v>
      </c>
      <c r="E156" s="15">
        <v>700000</v>
      </c>
      <c r="F156" s="15">
        <v>0</v>
      </c>
      <c r="G156" s="15">
        <v>700000</v>
      </c>
      <c r="H156" s="15">
        <v>524610</v>
      </c>
      <c r="I156" s="15">
        <v>0</v>
      </c>
      <c r="J156" s="15">
        <v>0</v>
      </c>
      <c r="K156" s="15">
        <v>0</v>
      </c>
      <c r="L156" s="15">
        <v>0</v>
      </c>
      <c r="M156" s="15">
        <v>700000</v>
      </c>
      <c r="N156" s="15">
        <v>0</v>
      </c>
      <c r="O156" s="15">
        <v>0</v>
      </c>
    </row>
    <row r="157" spans="1:15" x14ac:dyDescent="0.3">
      <c r="A157" s="1" t="s">
        <v>687</v>
      </c>
      <c r="B157" s="1" t="s">
        <v>951</v>
      </c>
      <c r="C157" s="1" t="s">
        <v>952</v>
      </c>
      <c r="D157" s="1" t="s">
        <v>183</v>
      </c>
      <c r="E157" s="15">
        <v>120000</v>
      </c>
      <c r="F157" s="15">
        <v>0</v>
      </c>
      <c r="G157" s="15">
        <v>120000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120000</v>
      </c>
      <c r="N157" s="15">
        <v>0</v>
      </c>
      <c r="O157" s="15">
        <v>0</v>
      </c>
    </row>
    <row r="158" spans="1:15" x14ac:dyDescent="0.3">
      <c r="A158" s="1" t="s">
        <v>184</v>
      </c>
      <c r="B158" s="1" t="s">
        <v>951</v>
      </c>
      <c r="C158" s="1" t="s">
        <v>952</v>
      </c>
      <c r="D158" s="1" t="s">
        <v>185</v>
      </c>
      <c r="E158" s="15">
        <v>2800000</v>
      </c>
      <c r="F158" s="15">
        <v>81314.740000000005</v>
      </c>
      <c r="G158" s="15">
        <v>2881314.74</v>
      </c>
      <c r="H158" s="15">
        <v>0</v>
      </c>
      <c r="I158" s="15">
        <v>2881314.72</v>
      </c>
      <c r="J158" s="15">
        <v>0</v>
      </c>
      <c r="K158" s="15">
        <v>0</v>
      </c>
      <c r="L158" s="15">
        <v>0</v>
      </c>
      <c r="M158" s="15">
        <v>2881314.74</v>
      </c>
      <c r="N158" s="15">
        <v>0</v>
      </c>
      <c r="O158" s="15">
        <v>0</v>
      </c>
    </row>
    <row r="159" spans="1:15" x14ac:dyDescent="0.3">
      <c r="A159" s="1" t="s">
        <v>374</v>
      </c>
      <c r="B159" s="1" t="s">
        <v>951</v>
      </c>
      <c r="C159" s="1" t="s">
        <v>952</v>
      </c>
      <c r="D159" s="1" t="s">
        <v>185</v>
      </c>
      <c r="E159" s="15">
        <v>591000</v>
      </c>
      <c r="F159" s="15">
        <v>0</v>
      </c>
      <c r="G159" s="15">
        <v>591000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591000</v>
      </c>
      <c r="N159" s="15">
        <v>0</v>
      </c>
      <c r="O159" s="15">
        <v>0</v>
      </c>
    </row>
    <row r="160" spans="1:15" x14ac:dyDescent="0.3">
      <c r="A160" s="1" t="s">
        <v>688</v>
      </c>
      <c r="B160" s="1" t="s">
        <v>951</v>
      </c>
      <c r="C160" s="1" t="s">
        <v>952</v>
      </c>
      <c r="D160" s="1" t="s">
        <v>185</v>
      </c>
      <c r="E160" s="15">
        <v>1150000</v>
      </c>
      <c r="F160" s="15">
        <v>148000</v>
      </c>
      <c r="G160" s="15">
        <v>1298000</v>
      </c>
      <c r="H160" s="15">
        <v>139200.01999999999</v>
      </c>
      <c r="I160" s="15">
        <v>0</v>
      </c>
      <c r="J160" s="15">
        <v>0</v>
      </c>
      <c r="K160" s="15">
        <v>0</v>
      </c>
      <c r="L160" s="15">
        <v>0</v>
      </c>
      <c r="M160" s="15">
        <v>1298000</v>
      </c>
      <c r="N160" s="15">
        <v>0</v>
      </c>
      <c r="O160" s="15">
        <v>0</v>
      </c>
    </row>
    <row r="161" spans="1:15" x14ac:dyDescent="0.3">
      <c r="A161" s="1" t="s">
        <v>689</v>
      </c>
      <c r="B161" s="1" t="s">
        <v>951</v>
      </c>
      <c r="C161" s="1" t="s">
        <v>952</v>
      </c>
      <c r="D161" s="1" t="s">
        <v>690</v>
      </c>
      <c r="E161" s="15">
        <v>6000000</v>
      </c>
      <c r="F161" s="15">
        <v>15000000</v>
      </c>
      <c r="G161" s="15">
        <v>21000000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21000000</v>
      </c>
      <c r="N161" s="15">
        <v>0</v>
      </c>
      <c r="O161" s="15">
        <v>0</v>
      </c>
    </row>
    <row r="162" spans="1:15" x14ac:dyDescent="0.3">
      <c r="A162" s="1" t="s">
        <v>691</v>
      </c>
      <c r="B162" s="1" t="s">
        <v>951</v>
      </c>
      <c r="C162" s="1" t="s">
        <v>952</v>
      </c>
      <c r="D162" s="1" t="s">
        <v>692</v>
      </c>
      <c r="E162" s="15">
        <v>40000000</v>
      </c>
      <c r="F162" s="15">
        <v>0</v>
      </c>
      <c r="G162" s="15">
        <v>40000000</v>
      </c>
      <c r="H162" s="15">
        <v>139200.01999999999</v>
      </c>
      <c r="I162" s="15">
        <v>0</v>
      </c>
      <c r="J162" s="15">
        <v>0</v>
      </c>
      <c r="K162" s="15">
        <v>0</v>
      </c>
      <c r="L162" s="15">
        <v>0</v>
      </c>
      <c r="M162" s="15">
        <v>40000000</v>
      </c>
      <c r="N162" s="15">
        <v>0</v>
      </c>
      <c r="O162" s="15">
        <v>0</v>
      </c>
    </row>
    <row r="163" spans="1:15" x14ac:dyDescent="0.3">
      <c r="A163" s="1" t="s">
        <v>93</v>
      </c>
      <c r="B163" s="1" t="s">
        <v>951</v>
      </c>
      <c r="C163" s="1" t="s">
        <v>952</v>
      </c>
      <c r="D163" s="1" t="s">
        <v>94</v>
      </c>
      <c r="E163" s="15">
        <v>7000</v>
      </c>
      <c r="F163" s="15">
        <v>0</v>
      </c>
      <c r="G163" s="15">
        <v>7000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7000</v>
      </c>
      <c r="N163" s="15">
        <v>0</v>
      </c>
      <c r="O163" s="15">
        <v>0</v>
      </c>
    </row>
    <row r="164" spans="1:15" x14ac:dyDescent="0.3">
      <c r="A164" s="1" t="s">
        <v>186</v>
      </c>
      <c r="B164" s="1" t="s">
        <v>951</v>
      </c>
      <c r="C164" s="1" t="s">
        <v>952</v>
      </c>
      <c r="D164" s="1" t="s">
        <v>187</v>
      </c>
      <c r="E164" s="15">
        <v>5820000</v>
      </c>
      <c r="F164" s="15">
        <v>700000</v>
      </c>
      <c r="G164" s="15">
        <v>6520000</v>
      </c>
      <c r="H164" s="15">
        <v>642938.4</v>
      </c>
      <c r="I164" s="15">
        <v>5691830.0899999999</v>
      </c>
      <c r="J164" s="15">
        <v>0</v>
      </c>
      <c r="K164" s="15">
        <v>0</v>
      </c>
      <c r="L164" s="15">
        <v>0</v>
      </c>
      <c r="M164" s="15">
        <v>6520000</v>
      </c>
      <c r="N164" s="15">
        <v>0</v>
      </c>
      <c r="O164" s="15">
        <v>0</v>
      </c>
    </row>
    <row r="165" spans="1:15" x14ac:dyDescent="0.3">
      <c r="A165" s="1" t="s">
        <v>693</v>
      </c>
      <c r="B165" s="1" t="s">
        <v>951</v>
      </c>
      <c r="C165" s="1" t="s">
        <v>952</v>
      </c>
      <c r="D165" s="1" t="s">
        <v>694</v>
      </c>
      <c r="E165" s="15">
        <v>37000000</v>
      </c>
      <c r="F165" s="15">
        <v>0</v>
      </c>
      <c r="G165" s="15">
        <v>37000000</v>
      </c>
      <c r="H165" s="15">
        <v>0</v>
      </c>
      <c r="I165" s="15">
        <v>19479204.859999999</v>
      </c>
      <c r="J165" s="15">
        <v>0</v>
      </c>
      <c r="K165" s="15">
        <v>0</v>
      </c>
      <c r="L165" s="15">
        <v>0</v>
      </c>
      <c r="M165" s="15">
        <v>37000000</v>
      </c>
      <c r="N165" s="15">
        <v>0</v>
      </c>
      <c r="O165" s="15">
        <v>0</v>
      </c>
    </row>
    <row r="166" spans="1:15" x14ac:dyDescent="0.3">
      <c r="A166" s="1" t="s">
        <v>695</v>
      </c>
      <c r="B166" s="1" t="s">
        <v>951</v>
      </c>
      <c r="C166" s="1" t="s">
        <v>952</v>
      </c>
      <c r="D166" s="1" t="s">
        <v>696</v>
      </c>
      <c r="E166" s="15">
        <v>4200000</v>
      </c>
      <c r="F166" s="15">
        <v>0</v>
      </c>
      <c r="G166" s="15">
        <v>4200000</v>
      </c>
      <c r="H166" s="15">
        <v>0</v>
      </c>
      <c r="I166" s="15">
        <v>4199999.87</v>
      </c>
      <c r="J166" s="15">
        <v>0</v>
      </c>
      <c r="K166" s="15">
        <v>0</v>
      </c>
      <c r="L166" s="15">
        <v>0</v>
      </c>
      <c r="M166" s="15">
        <v>4200000</v>
      </c>
      <c r="N166" s="15">
        <v>0</v>
      </c>
      <c r="O166" s="15">
        <v>0</v>
      </c>
    </row>
    <row r="167" spans="1:15" x14ac:dyDescent="0.3">
      <c r="A167" s="1" t="s">
        <v>188</v>
      </c>
      <c r="B167" s="1" t="s">
        <v>951</v>
      </c>
      <c r="C167" s="1" t="s">
        <v>952</v>
      </c>
      <c r="D167" s="1" t="s">
        <v>189</v>
      </c>
      <c r="E167" s="15">
        <v>44329640</v>
      </c>
      <c r="F167" s="15">
        <v>7150771.9199999999</v>
      </c>
      <c r="G167" s="15">
        <v>51480411.920000002</v>
      </c>
      <c r="H167" s="15">
        <v>0</v>
      </c>
      <c r="I167" s="15">
        <v>44680411.82</v>
      </c>
      <c r="J167" s="15">
        <v>0</v>
      </c>
      <c r="K167" s="15">
        <v>0</v>
      </c>
      <c r="L167" s="15">
        <v>0</v>
      </c>
      <c r="M167" s="15">
        <v>51480411.920000002</v>
      </c>
      <c r="N167" s="15">
        <v>0</v>
      </c>
      <c r="O167" s="15">
        <v>0</v>
      </c>
    </row>
    <row r="168" spans="1:15" x14ac:dyDescent="0.3">
      <c r="A168" s="1" t="s">
        <v>190</v>
      </c>
      <c r="B168" s="1" t="s">
        <v>951</v>
      </c>
      <c r="C168" s="1" t="s">
        <v>952</v>
      </c>
      <c r="D168" s="1" t="s">
        <v>189</v>
      </c>
      <c r="E168" s="15">
        <v>68958396.959999993</v>
      </c>
      <c r="F168" s="15">
        <v>0</v>
      </c>
      <c r="G168" s="15">
        <v>68958396.959999993</v>
      </c>
      <c r="H168" s="15">
        <v>0</v>
      </c>
      <c r="I168" s="15">
        <v>75729036.700000003</v>
      </c>
      <c r="J168" s="15">
        <v>0</v>
      </c>
      <c r="K168" s="15">
        <v>0</v>
      </c>
      <c r="L168" s="15">
        <v>0</v>
      </c>
      <c r="M168" s="15">
        <v>68958396.959999993</v>
      </c>
      <c r="N168" s="15">
        <v>0</v>
      </c>
      <c r="O168" s="15">
        <v>0</v>
      </c>
    </row>
    <row r="169" spans="1:15" x14ac:dyDescent="0.3">
      <c r="A169" s="1" t="s">
        <v>401</v>
      </c>
      <c r="B169" s="1" t="s">
        <v>951</v>
      </c>
      <c r="C169" s="1" t="s">
        <v>952</v>
      </c>
      <c r="D169" s="1" t="s">
        <v>402</v>
      </c>
      <c r="E169" s="15">
        <v>7000000</v>
      </c>
      <c r="F169" s="15">
        <v>0</v>
      </c>
      <c r="G169" s="15">
        <v>7000000</v>
      </c>
      <c r="H169" s="15">
        <v>0</v>
      </c>
      <c r="I169" s="15">
        <v>6907284.96</v>
      </c>
      <c r="J169" s="15">
        <v>0</v>
      </c>
      <c r="K169" s="15">
        <v>0</v>
      </c>
      <c r="L169" s="15">
        <v>0</v>
      </c>
      <c r="M169" s="15">
        <v>7000000</v>
      </c>
      <c r="N169" s="15">
        <v>0</v>
      </c>
      <c r="O169" s="15">
        <v>0</v>
      </c>
    </row>
    <row r="170" spans="1:15" x14ac:dyDescent="0.3">
      <c r="A170" s="1" t="s">
        <v>191</v>
      </c>
      <c r="B170" s="1" t="s">
        <v>951</v>
      </c>
      <c r="C170" s="1" t="s">
        <v>952</v>
      </c>
      <c r="D170" s="1" t="s">
        <v>192</v>
      </c>
      <c r="E170" s="15">
        <v>109386058.3</v>
      </c>
      <c r="F170" s="15">
        <v>12000000</v>
      </c>
      <c r="G170" s="15">
        <v>121386058.3</v>
      </c>
      <c r="H170" s="15">
        <v>0</v>
      </c>
      <c r="I170" s="15">
        <v>111421484.06999999</v>
      </c>
      <c r="J170" s="15">
        <v>0</v>
      </c>
      <c r="K170" s="15">
        <v>0</v>
      </c>
      <c r="L170" s="15">
        <v>0</v>
      </c>
      <c r="M170" s="15">
        <v>121386058.3</v>
      </c>
      <c r="N170" s="15">
        <v>0</v>
      </c>
      <c r="O170" s="15">
        <v>0</v>
      </c>
    </row>
    <row r="171" spans="1:15" x14ac:dyDescent="0.3">
      <c r="A171" s="1" t="s">
        <v>563</v>
      </c>
      <c r="B171" s="1" t="s">
        <v>951</v>
      </c>
      <c r="C171" s="1" t="s">
        <v>952</v>
      </c>
      <c r="D171" s="1" t="s">
        <v>192</v>
      </c>
      <c r="E171" s="15">
        <v>50000000</v>
      </c>
      <c r="F171" s="15">
        <v>20000000</v>
      </c>
      <c r="G171" s="15">
        <v>70000000</v>
      </c>
      <c r="H171" s="15">
        <v>0</v>
      </c>
      <c r="I171" s="15">
        <v>19229976.100000001</v>
      </c>
      <c r="J171" s="15">
        <v>0</v>
      </c>
      <c r="K171" s="15">
        <v>0</v>
      </c>
      <c r="L171" s="15">
        <v>0</v>
      </c>
      <c r="M171" s="15">
        <v>70000000</v>
      </c>
      <c r="N171" s="15">
        <v>0</v>
      </c>
      <c r="O171" s="15">
        <v>0</v>
      </c>
    </row>
    <row r="172" spans="1:15" x14ac:dyDescent="0.3">
      <c r="A172" s="1" t="s">
        <v>654</v>
      </c>
      <c r="B172" s="1" t="s">
        <v>951</v>
      </c>
      <c r="C172" s="1" t="s">
        <v>952</v>
      </c>
      <c r="D172" s="1" t="s">
        <v>655</v>
      </c>
      <c r="E172" s="15">
        <v>560000</v>
      </c>
      <c r="F172" s="15">
        <v>0</v>
      </c>
      <c r="G172" s="15">
        <v>560000</v>
      </c>
      <c r="H172" s="15">
        <v>559259.19999999995</v>
      </c>
      <c r="I172" s="15">
        <v>0</v>
      </c>
      <c r="J172" s="15">
        <v>0</v>
      </c>
      <c r="K172" s="15">
        <v>0</v>
      </c>
      <c r="L172" s="15">
        <v>0</v>
      </c>
      <c r="M172" s="15">
        <v>560000</v>
      </c>
      <c r="N172" s="15">
        <v>0</v>
      </c>
      <c r="O172" s="15">
        <v>0</v>
      </c>
    </row>
    <row r="173" spans="1:15" x14ac:dyDescent="0.3">
      <c r="A173" s="1" t="s">
        <v>193</v>
      </c>
      <c r="B173" s="1" t="s">
        <v>951</v>
      </c>
      <c r="C173" s="1" t="s">
        <v>952</v>
      </c>
      <c r="D173" s="1" t="s">
        <v>194</v>
      </c>
      <c r="E173" s="15">
        <v>25000</v>
      </c>
      <c r="F173" s="15">
        <v>0</v>
      </c>
      <c r="G173" s="15">
        <v>25000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25000</v>
      </c>
      <c r="N173" s="15">
        <v>0</v>
      </c>
      <c r="O173" s="15">
        <v>0</v>
      </c>
    </row>
    <row r="174" spans="1:15" x14ac:dyDescent="0.3">
      <c r="A174" s="1" t="s">
        <v>39</v>
      </c>
      <c r="B174" s="1" t="s">
        <v>951</v>
      </c>
      <c r="C174" s="1" t="s">
        <v>952</v>
      </c>
      <c r="D174" s="1" t="s">
        <v>40</v>
      </c>
      <c r="E174" s="15">
        <v>0</v>
      </c>
      <c r="F174" s="15">
        <v>500000</v>
      </c>
      <c r="G174" s="15">
        <v>500000</v>
      </c>
      <c r="H174" s="15">
        <v>179613.66</v>
      </c>
      <c r="I174" s="15">
        <v>491237.87</v>
      </c>
      <c r="J174" s="15">
        <v>0</v>
      </c>
      <c r="K174" s="15">
        <v>0</v>
      </c>
      <c r="L174" s="15">
        <v>0</v>
      </c>
      <c r="M174" s="15">
        <v>500000</v>
      </c>
      <c r="N174" s="15">
        <v>0</v>
      </c>
      <c r="O174" s="15">
        <v>0</v>
      </c>
    </row>
    <row r="175" spans="1:15" x14ac:dyDescent="0.3">
      <c r="A175" s="1" t="s">
        <v>56</v>
      </c>
      <c r="B175" s="1" t="s">
        <v>951</v>
      </c>
      <c r="C175" s="1" t="s">
        <v>952</v>
      </c>
      <c r="D175" s="1" t="s">
        <v>40</v>
      </c>
      <c r="E175" s="15">
        <v>3200000</v>
      </c>
      <c r="F175" s="15">
        <v>0</v>
      </c>
      <c r="G175" s="15">
        <v>3200000</v>
      </c>
      <c r="H175" s="15">
        <v>2691158.69</v>
      </c>
      <c r="I175" s="15">
        <v>821615.37</v>
      </c>
      <c r="J175" s="15">
        <v>0</v>
      </c>
      <c r="K175" s="15">
        <v>0</v>
      </c>
      <c r="L175" s="15">
        <v>0</v>
      </c>
      <c r="M175" s="15">
        <v>3200000</v>
      </c>
      <c r="N175" s="15">
        <v>0</v>
      </c>
      <c r="O175" s="15">
        <v>0</v>
      </c>
    </row>
    <row r="176" spans="1:15" x14ac:dyDescent="0.3">
      <c r="A176" s="1" t="s">
        <v>95</v>
      </c>
      <c r="B176" s="1" t="s">
        <v>951</v>
      </c>
      <c r="C176" s="1" t="s">
        <v>952</v>
      </c>
      <c r="D176" s="1" t="s">
        <v>40</v>
      </c>
      <c r="E176" s="15">
        <v>550000</v>
      </c>
      <c r="F176" s="15">
        <v>1066888</v>
      </c>
      <c r="G176" s="15">
        <v>1616888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1616888</v>
      </c>
      <c r="N176" s="15">
        <v>0</v>
      </c>
      <c r="O176" s="15">
        <v>0</v>
      </c>
    </row>
    <row r="177" spans="1:15" x14ac:dyDescent="0.3">
      <c r="A177" s="1" t="s">
        <v>195</v>
      </c>
      <c r="B177" s="1" t="s">
        <v>951</v>
      </c>
      <c r="C177" s="1" t="s">
        <v>952</v>
      </c>
      <c r="D177" s="1" t="s">
        <v>40</v>
      </c>
      <c r="E177" s="15">
        <v>1800000</v>
      </c>
      <c r="F177" s="15">
        <v>0</v>
      </c>
      <c r="G177" s="15">
        <v>1800000</v>
      </c>
      <c r="H177" s="15">
        <v>284200</v>
      </c>
      <c r="I177" s="15">
        <v>0</v>
      </c>
      <c r="J177" s="15">
        <v>0</v>
      </c>
      <c r="K177" s="15">
        <v>0</v>
      </c>
      <c r="L177" s="15">
        <v>0</v>
      </c>
      <c r="M177" s="15">
        <v>1800000</v>
      </c>
      <c r="N177" s="15">
        <v>0</v>
      </c>
      <c r="O177" s="15">
        <v>0</v>
      </c>
    </row>
    <row r="178" spans="1:15" x14ac:dyDescent="0.3">
      <c r="A178" s="1" t="s">
        <v>564</v>
      </c>
      <c r="B178" s="1" t="s">
        <v>951</v>
      </c>
      <c r="C178" s="1" t="s">
        <v>952</v>
      </c>
      <c r="D178" s="1" t="s">
        <v>40</v>
      </c>
      <c r="E178" s="15">
        <v>2000000</v>
      </c>
      <c r="F178" s="15">
        <v>0</v>
      </c>
      <c r="G178" s="15">
        <v>2000000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2000000</v>
      </c>
      <c r="N178" s="15">
        <v>0</v>
      </c>
      <c r="O178" s="15">
        <v>0</v>
      </c>
    </row>
    <row r="179" spans="1:15" x14ac:dyDescent="0.3">
      <c r="A179" s="1" t="s">
        <v>735</v>
      </c>
      <c r="B179" s="1" t="s">
        <v>951</v>
      </c>
      <c r="C179" s="1" t="s">
        <v>952</v>
      </c>
      <c r="D179" s="1" t="s">
        <v>40</v>
      </c>
      <c r="E179" s="15">
        <v>0</v>
      </c>
      <c r="F179" s="15">
        <v>1500000</v>
      </c>
      <c r="G179" s="15">
        <v>1500000</v>
      </c>
      <c r="H179" s="15">
        <v>293538.03000000003</v>
      </c>
      <c r="I179" s="15">
        <v>0</v>
      </c>
      <c r="J179" s="15">
        <v>0</v>
      </c>
      <c r="K179" s="15">
        <v>0</v>
      </c>
      <c r="L179" s="15">
        <v>0</v>
      </c>
      <c r="M179" s="15">
        <v>1500000</v>
      </c>
      <c r="N179" s="15">
        <v>0</v>
      </c>
      <c r="O179" s="15">
        <v>0</v>
      </c>
    </row>
    <row r="180" spans="1:15" x14ac:dyDescent="0.3">
      <c r="A180" s="1" t="s">
        <v>565</v>
      </c>
      <c r="B180" s="1" t="s">
        <v>951</v>
      </c>
      <c r="C180" s="1" t="s">
        <v>952</v>
      </c>
      <c r="D180" s="1" t="s">
        <v>566</v>
      </c>
      <c r="E180" s="15">
        <v>8500000</v>
      </c>
      <c r="F180" s="15">
        <v>0</v>
      </c>
      <c r="G180" s="15">
        <v>8500000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8500000</v>
      </c>
      <c r="N180" s="15">
        <v>0</v>
      </c>
      <c r="O180" s="15">
        <v>0</v>
      </c>
    </row>
    <row r="181" spans="1:15" x14ac:dyDescent="0.3">
      <c r="A181" s="1" t="s">
        <v>96</v>
      </c>
      <c r="B181" s="1" t="s">
        <v>951</v>
      </c>
      <c r="C181" s="1" t="s">
        <v>952</v>
      </c>
      <c r="D181" s="1" t="s">
        <v>97</v>
      </c>
      <c r="E181" s="15">
        <v>500000</v>
      </c>
      <c r="F181" s="15">
        <v>333112</v>
      </c>
      <c r="G181" s="15">
        <v>833112</v>
      </c>
      <c r="H181" s="15">
        <v>833112</v>
      </c>
      <c r="I181" s="15">
        <v>833112</v>
      </c>
      <c r="J181" s="15">
        <v>0</v>
      </c>
      <c r="K181" s="15">
        <v>0</v>
      </c>
      <c r="L181" s="15">
        <v>0</v>
      </c>
      <c r="M181" s="15">
        <v>833112</v>
      </c>
      <c r="N181" s="15">
        <v>0</v>
      </c>
      <c r="O181" s="15">
        <v>0</v>
      </c>
    </row>
    <row r="182" spans="1:15" x14ac:dyDescent="0.3">
      <c r="A182" s="1" t="s">
        <v>196</v>
      </c>
      <c r="B182" s="1" t="s">
        <v>951</v>
      </c>
      <c r="C182" s="1" t="s">
        <v>952</v>
      </c>
      <c r="D182" s="1" t="s">
        <v>97</v>
      </c>
      <c r="E182" s="15">
        <v>950000</v>
      </c>
      <c r="F182" s="15">
        <v>0</v>
      </c>
      <c r="G182" s="15">
        <v>950000</v>
      </c>
      <c r="H182" s="15">
        <v>171216</v>
      </c>
      <c r="I182" s="15">
        <v>0</v>
      </c>
      <c r="J182" s="15">
        <v>0</v>
      </c>
      <c r="K182" s="15">
        <v>0</v>
      </c>
      <c r="L182" s="15">
        <v>0</v>
      </c>
      <c r="M182" s="15">
        <v>950000</v>
      </c>
      <c r="N182" s="15">
        <v>0</v>
      </c>
      <c r="O182" s="15">
        <v>0</v>
      </c>
    </row>
    <row r="183" spans="1:15" x14ac:dyDescent="0.3">
      <c r="A183" s="1" t="s">
        <v>697</v>
      </c>
      <c r="B183" s="1" t="s">
        <v>951</v>
      </c>
      <c r="C183" s="1" t="s">
        <v>952</v>
      </c>
      <c r="D183" s="1" t="s">
        <v>97</v>
      </c>
      <c r="E183" s="15">
        <v>5150000</v>
      </c>
      <c r="F183" s="15">
        <v>0</v>
      </c>
      <c r="G183" s="15">
        <v>5150000</v>
      </c>
      <c r="H183" s="15">
        <v>2695144.83</v>
      </c>
      <c r="I183" s="15">
        <v>0</v>
      </c>
      <c r="J183" s="15">
        <v>0</v>
      </c>
      <c r="K183" s="15">
        <v>0</v>
      </c>
      <c r="L183" s="15">
        <v>0</v>
      </c>
      <c r="M183" s="15">
        <v>5150000</v>
      </c>
      <c r="N183" s="15">
        <v>0</v>
      </c>
      <c r="O183" s="15">
        <v>0</v>
      </c>
    </row>
    <row r="184" spans="1:15" x14ac:dyDescent="0.3">
      <c r="A184" s="1" t="s">
        <v>197</v>
      </c>
      <c r="B184" s="1" t="s">
        <v>951</v>
      </c>
      <c r="C184" s="1" t="s">
        <v>952</v>
      </c>
      <c r="D184" s="1" t="s">
        <v>198</v>
      </c>
      <c r="E184" s="15">
        <v>1600000</v>
      </c>
      <c r="F184" s="15">
        <v>2200000</v>
      </c>
      <c r="G184" s="15">
        <v>3800000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3800000</v>
      </c>
      <c r="N184" s="15">
        <v>0</v>
      </c>
      <c r="O184" s="15">
        <v>0</v>
      </c>
    </row>
    <row r="185" spans="1:15" x14ac:dyDescent="0.3">
      <c r="A185" s="1" t="s">
        <v>509</v>
      </c>
      <c r="B185" s="1" t="s">
        <v>951</v>
      </c>
      <c r="C185" s="1" t="s">
        <v>952</v>
      </c>
      <c r="D185" s="1" t="s">
        <v>198</v>
      </c>
      <c r="E185" s="15">
        <v>230000</v>
      </c>
      <c r="F185" s="15">
        <v>0</v>
      </c>
      <c r="G185" s="15">
        <v>230000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230000</v>
      </c>
      <c r="N185" s="15">
        <v>0</v>
      </c>
      <c r="O185" s="15">
        <v>0</v>
      </c>
    </row>
    <row r="186" spans="1:15" x14ac:dyDescent="0.3">
      <c r="A186" s="1" t="s">
        <v>736</v>
      </c>
      <c r="B186" s="1" t="s">
        <v>951</v>
      </c>
      <c r="C186" s="1" t="s">
        <v>952</v>
      </c>
      <c r="D186" s="1" t="s">
        <v>198</v>
      </c>
      <c r="E186" s="15">
        <v>0</v>
      </c>
      <c r="F186" s="15">
        <v>500000</v>
      </c>
      <c r="G186" s="15">
        <v>500000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500000</v>
      </c>
      <c r="N186" s="15">
        <v>0</v>
      </c>
      <c r="O186" s="15">
        <v>0</v>
      </c>
    </row>
    <row r="187" spans="1:15" x14ac:dyDescent="0.3">
      <c r="A187" s="1" t="s">
        <v>375</v>
      </c>
      <c r="B187" s="1" t="s">
        <v>951</v>
      </c>
      <c r="C187" s="1" t="s">
        <v>952</v>
      </c>
      <c r="D187" s="1" t="s">
        <v>376</v>
      </c>
      <c r="E187" s="15">
        <v>3000000</v>
      </c>
      <c r="F187" s="15">
        <v>0</v>
      </c>
      <c r="G187" s="15">
        <v>3000000</v>
      </c>
      <c r="H187" s="15">
        <v>2978666.66</v>
      </c>
      <c r="I187" s="15">
        <v>0</v>
      </c>
      <c r="J187" s="15">
        <v>0</v>
      </c>
      <c r="K187" s="15">
        <v>0</v>
      </c>
      <c r="L187" s="15">
        <v>0</v>
      </c>
      <c r="M187" s="15">
        <v>3000000</v>
      </c>
      <c r="N187" s="15">
        <v>0</v>
      </c>
      <c r="O187" s="15">
        <v>0</v>
      </c>
    </row>
    <row r="188" spans="1:15" x14ac:dyDescent="0.3">
      <c r="A188" s="1" t="s">
        <v>98</v>
      </c>
      <c r="B188" s="1" t="s">
        <v>951</v>
      </c>
      <c r="C188" s="1" t="s">
        <v>952</v>
      </c>
      <c r="D188" s="1" t="s">
        <v>99</v>
      </c>
      <c r="E188" s="15">
        <v>0</v>
      </c>
      <c r="F188" s="15">
        <v>4323</v>
      </c>
      <c r="G188" s="15">
        <v>4323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4323</v>
      </c>
      <c r="N188" s="15">
        <v>0</v>
      </c>
      <c r="O188" s="15">
        <v>0</v>
      </c>
    </row>
    <row r="189" spans="1:15" x14ac:dyDescent="0.3">
      <c r="A189" s="1" t="s">
        <v>337</v>
      </c>
      <c r="B189" s="1" t="s">
        <v>951</v>
      </c>
      <c r="C189" s="1" t="s">
        <v>952</v>
      </c>
      <c r="D189" s="1" t="s">
        <v>99</v>
      </c>
      <c r="E189" s="15">
        <v>10000000</v>
      </c>
      <c r="F189" s="15">
        <v>0</v>
      </c>
      <c r="G189" s="15">
        <v>10000000</v>
      </c>
      <c r="H189" s="15">
        <v>680983.8</v>
      </c>
      <c r="I189" s="15">
        <v>3230581.67</v>
      </c>
      <c r="J189" s="15">
        <v>0</v>
      </c>
      <c r="K189" s="15">
        <v>0</v>
      </c>
      <c r="L189" s="15">
        <v>0</v>
      </c>
      <c r="M189" s="15">
        <v>10000000</v>
      </c>
      <c r="N189" s="15">
        <v>0</v>
      </c>
      <c r="O189" s="15">
        <v>0</v>
      </c>
    </row>
    <row r="190" spans="1:15" x14ac:dyDescent="0.3">
      <c r="A190" s="1" t="s">
        <v>360</v>
      </c>
      <c r="B190" s="1" t="s">
        <v>951</v>
      </c>
      <c r="C190" s="1" t="s">
        <v>952</v>
      </c>
      <c r="D190" s="1" t="s">
        <v>361</v>
      </c>
      <c r="E190" s="15">
        <v>500000</v>
      </c>
      <c r="F190" s="15">
        <v>0</v>
      </c>
      <c r="G190" s="15">
        <v>500000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500000</v>
      </c>
      <c r="N190" s="15">
        <v>0</v>
      </c>
      <c r="O190" s="15">
        <v>0</v>
      </c>
    </row>
    <row r="191" spans="1:15" x14ac:dyDescent="0.3">
      <c r="A191" s="1" t="s">
        <v>377</v>
      </c>
      <c r="B191" s="1" t="s">
        <v>951</v>
      </c>
      <c r="C191" s="1" t="s">
        <v>952</v>
      </c>
      <c r="D191" s="1" t="s">
        <v>378</v>
      </c>
      <c r="E191" s="15">
        <v>1050000</v>
      </c>
      <c r="F191" s="15">
        <v>0</v>
      </c>
      <c r="G191" s="15">
        <v>1050000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1050000</v>
      </c>
      <c r="N191" s="15">
        <v>0</v>
      </c>
      <c r="O191" s="15">
        <v>0</v>
      </c>
    </row>
    <row r="192" spans="1:15" x14ac:dyDescent="0.3">
      <c r="A192" s="1" t="s">
        <v>199</v>
      </c>
      <c r="B192" s="1" t="s">
        <v>951</v>
      </c>
      <c r="C192" s="1" t="s">
        <v>952</v>
      </c>
      <c r="D192" s="1" t="s">
        <v>200</v>
      </c>
      <c r="E192" s="15">
        <v>77442266.879999995</v>
      </c>
      <c r="F192" s="15">
        <v>0</v>
      </c>
      <c r="G192" s="15">
        <v>77442266.879999995</v>
      </c>
      <c r="H192" s="15">
        <v>23499952.800000001</v>
      </c>
      <c r="I192" s="15">
        <v>31829611.199999999</v>
      </c>
      <c r="J192" s="15">
        <v>0</v>
      </c>
      <c r="K192" s="15">
        <v>0</v>
      </c>
      <c r="L192" s="15">
        <v>0</v>
      </c>
      <c r="M192" s="15">
        <v>77442266.879999995</v>
      </c>
      <c r="N192" s="15">
        <v>0</v>
      </c>
      <c r="O192" s="15">
        <v>0</v>
      </c>
    </row>
    <row r="193" spans="1:15" x14ac:dyDescent="0.3">
      <c r="A193" s="1" t="s">
        <v>100</v>
      </c>
      <c r="B193" s="1" t="s">
        <v>951</v>
      </c>
      <c r="C193" s="1" t="s">
        <v>952</v>
      </c>
      <c r="D193" s="1" t="s">
        <v>101</v>
      </c>
      <c r="E193" s="15">
        <v>17000000</v>
      </c>
      <c r="F193" s="15">
        <v>0</v>
      </c>
      <c r="G193" s="15">
        <v>17000000</v>
      </c>
      <c r="H193" s="15">
        <v>0</v>
      </c>
      <c r="I193" s="15">
        <v>17000000</v>
      </c>
      <c r="J193" s="15">
        <v>0</v>
      </c>
      <c r="K193" s="15">
        <v>0</v>
      </c>
      <c r="L193" s="15">
        <v>0</v>
      </c>
      <c r="M193" s="15">
        <v>17000000</v>
      </c>
      <c r="N193" s="15">
        <v>0</v>
      </c>
      <c r="O193" s="15">
        <v>0</v>
      </c>
    </row>
    <row r="194" spans="1:15" x14ac:dyDescent="0.3">
      <c r="A194" s="1" t="s">
        <v>309</v>
      </c>
      <c r="B194" s="1" t="s">
        <v>951</v>
      </c>
      <c r="C194" s="1" t="s">
        <v>952</v>
      </c>
      <c r="D194" s="1" t="s">
        <v>101</v>
      </c>
      <c r="E194" s="15">
        <v>0</v>
      </c>
      <c r="F194" s="15">
        <v>10000000</v>
      </c>
      <c r="G194" s="15">
        <v>10000000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10000000</v>
      </c>
      <c r="N194" s="15">
        <v>0</v>
      </c>
      <c r="O194" s="15">
        <v>0</v>
      </c>
    </row>
    <row r="195" spans="1:15" x14ac:dyDescent="0.3">
      <c r="A195" s="1" t="s">
        <v>332</v>
      </c>
      <c r="B195" s="1" t="s">
        <v>951</v>
      </c>
      <c r="C195" s="1" t="s">
        <v>952</v>
      </c>
      <c r="D195" s="1" t="s">
        <v>101</v>
      </c>
      <c r="E195" s="15">
        <v>3985000</v>
      </c>
      <c r="F195" s="15">
        <v>3300000</v>
      </c>
      <c r="G195" s="15">
        <v>7285000</v>
      </c>
      <c r="H195" s="15">
        <v>5149096.3899999997</v>
      </c>
      <c r="I195" s="15">
        <v>0</v>
      </c>
      <c r="J195" s="15">
        <v>0</v>
      </c>
      <c r="K195" s="15">
        <v>0</v>
      </c>
      <c r="L195" s="15">
        <v>0</v>
      </c>
      <c r="M195" s="15">
        <v>7285000</v>
      </c>
      <c r="N195" s="15">
        <v>0</v>
      </c>
      <c r="O195" s="15">
        <v>0</v>
      </c>
    </row>
    <row r="196" spans="1:15" x14ac:dyDescent="0.3">
      <c r="A196" s="1" t="s">
        <v>344</v>
      </c>
      <c r="B196" s="1" t="s">
        <v>951</v>
      </c>
      <c r="C196" s="1" t="s">
        <v>952</v>
      </c>
      <c r="D196" s="1" t="s">
        <v>345</v>
      </c>
      <c r="E196" s="15">
        <v>0</v>
      </c>
      <c r="F196" s="15">
        <v>835200</v>
      </c>
      <c r="G196" s="15">
        <v>835200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835200</v>
      </c>
      <c r="N196" s="15">
        <v>0</v>
      </c>
      <c r="O196" s="15">
        <v>0</v>
      </c>
    </row>
    <row r="197" spans="1:15" x14ac:dyDescent="0.3">
      <c r="A197" s="1" t="s">
        <v>379</v>
      </c>
      <c r="B197" s="1" t="s">
        <v>951</v>
      </c>
      <c r="C197" s="1" t="s">
        <v>952</v>
      </c>
      <c r="D197" s="1" t="s">
        <v>101</v>
      </c>
      <c r="E197" s="15">
        <v>2300000</v>
      </c>
      <c r="F197" s="15">
        <v>-80000</v>
      </c>
      <c r="G197" s="15">
        <v>2220000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2220000</v>
      </c>
      <c r="N197" s="15">
        <v>0</v>
      </c>
      <c r="O197" s="15">
        <v>0</v>
      </c>
    </row>
    <row r="198" spans="1:15" x14ac:dyDescent="0.3">
      <c r="A198" s="1" t="s">
        <v>403</v>
      </c>
      <c r="B198" s="1" t="s">
        <v>951</v>
      </c>
      <c r="C198" s="1" t="s">
        <v>952</v>
      </c>
      <c r="D198" s="1" t="s">
        <v>404</v>
      </c>
      <c r="E198" s="15">
        <v>0</v>
      </c>
      <c r="F198" s="15">
        <v>3000000</v>
      </c>
      <c r="G198" s="15">
        <v>3000000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3000000</v>
      </c>
      <c r="N198" s="15">
        <v>0</v>
      </c>
      <c r="O198" s="15">
        <v>0</v>
      </c>
    </row>
    <row r="199" spans="1:15" x14ac:dyDescent="0.3">
      <c r="A199" s="1" t="s">
        <v>422</v>
      </c>
      <c r="B199" s="1" t="s">
        <v>951</v>
      </c>
      <c r="C199" s="1" t="s">
        <v>952</v>
      </c>
      <c r="D199" s="1" t="s">
        <v>101</v>
      </c>
      <c r="E199" s="15">
        <v>10000000</v>
      </c>
      <c r="F199" s="15">
        <v>4500000</v>
      </c>
      <c r="G199" s="15">
        <v>14500000</v>
      </c>
      <c r="H199" s="15">
        <v>609322.48</v>
      </c>
      <c r="I199" s="15">
        <v>3905550.64</v>
      </c>
      <c r="J199" s="15">
        <v>0</v>
      </c>
      <c r="K199" s="15">
        <v>0</v>
      </c>
      <c r="L199" s="15">
        <v>0</v>
      </c>
      <c r="M199" s="15">
        <v>14500000</v>
      </c>
      <c r="N199" s="15">
        <v>0</v>
      </c>
      <c r="O199" s="15">
        <v>0</v>
      </c>
    </row>
    <row r="200" spans="1:15" x14ac:dyDescent="0.3">
      <c r="A200" s="1" t="s">
        <v>698</v>
      </c>
      <c r="B200" s="1" t="s">
        <v>951</v>
      </c>
      <c r="C200" s="1" t="s">
        <v>952</v>
      </c>
      <c r="D200" s="1" t="s">
        <v>101</v>
      </c>
      <c r="E200" s="15">
        <v>1800000</v>
      </c>
      <c r="F200" s="15">
        <v>-148000</v>
      </c>
      <c r="G200" s="15">
        <v>1652000</v>
      </c>
      <c r="H200" s="15">
        <v>8274.66</v>
      </c>
      <c r="I200" s="15">
        <v>0</v>
      </c>
      <c r="J200" s="15">
        <v>0</v>
      </c>
      <c r="K200" s="15">
        <v>0</v>
      </c>
      <c r="L200" s="15">
        <v>0</v>
      </c>
      <c r="M200" s="15">
        <v>1652000</v>
      </c>
      <c r="N200" s="15">
        <v>0</v>
      </c>
      <c r="O200" s="15">
        <v>0</v>
      </c>
    </row>
    <row r="201" spans="1:15" x14ac:dyDescent="0.3">
      <c r="A201" s="1" t="s">
        <v>41</v>
      </c>
      <c r="B201" s="1" t="s">
        <v>951</v>
      </c>
      <c r="C201" s="1" t="s">
        <v>952</v>
      </c>
      <c r="D201" s="1" t="s">
        <v>42</v>
      </c>
      <c r="E201" s="15">
        <v>2000000</v>
      </c>
      <c r="F201" s="15">
        <v>500000</v>
      </c>
      <c r="G201" s="15">
        <v>2500000</v>
      </c>
      <c r="H201" s="15">
        <v>66699.259999999995</v>
      </c>
      <c r="I201" s="15">
        <v>20880</v>
      </c>
      <c r="J201" s="15">
        <v>0</v>
      </c>
      <c r="K201" s="15">
        <v>0</v>
      </c>
      <c r="L201" s="15">
        <v>0</v>
      </c>
      <c r="M201" s="15">
        <v>2500000</v>
      </c>
      <c r="N201" s="15">
        <v>0</v>
      </c>
      <c r="O201" s="15">
        <v>0</v>
      </c>
    </row>
    <row r="202" spans="1:15" x14ac:dyDescent="0.3">
      <c r="A202" s="1" t="s">
        <v>57</v>
      </c>
      <c r="B202" s="1" t="s">
        <v>951</v>
      </c>
      <c r="C202" s="1" t="s">
        <v>952</v>
      </c>
      <c r="D202" s="1" t="s">
        <v>42</v>
      </c>
      <c r="E202" s="15">
        <v>50000</v>
      </c>
      <c r="F202" s="15">
        <v>0</v>
      </c>
      <c r="G202" s="15">
        <v>50000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50000</v>
      </c>
      <c r="N202" s="15">
        <v>0</v>
      </c>
      <c r="O202" s="15">
        <v>0</v>
      </c>
    </row>
    <row r="203" spans="1:15" x14ac:dyDescent="0.3">
      <c r="A203" s="1" t="s">
        <v>102</v>
      </c>
      <c r="B203" s="1" t="s">
        <v>951</v>
      </c>
      <c r="C203" s="1" t="s">
        <v>952</v>
      </c>
      <c r="D203" s="1" t="s">
        <v>42</v>
      </c>
      <c r="E203" s="15">
        <v>23700000</v>
      </c>
      <c r="F203" s="15">
        <v>-10353323</v>
      </c>
      <c r="G203" s="15">
        <v>13346677</v>
      </c>
      <c r="H203" s="15">
        <v>0</v>
      </c>
      <c r="I203" s="15">
        <v>0</v>
      </c>
      <c r="J203" s="15">
        <v>8295104.25</v>
      </c>
      <c r="K203" s="15">
        <v>8295104.25</v>
      </c>
      <c r="L203" s="15">
        <v>8295104.25</v>
      </c>
      <c r="M203" s="15">
        <v>5051572.75</v>
      </c>
      <c r="N203" s="15">
        <v>8295104.25</v>
      </c>
      <c r="O203" s="15">
        <v>0</v>
      </c>
    </row>
    <row r="204" spans="1:15" x14ac:dyDescent="0.3">
      <c r="A204" s="1" t="s">
        <v>103</v>
      </c>
      <c r="B204" s="1" t="s">
        <v>951</v>
      </c>
      <c r="C204" s="1" t="s">
        <v>952</v>
      </c>
      <c r="D204" s="1" t="s">
        <v>104</v>
      </c>
      <c r="E204" s="15">
        <v>40000000</v>
      </c>
      <c r="F204" s="15">
        <v>0</v>
      </c>
      <c r="G204" s="15">
        <v>40000000</v>
      </c>
      <c r="H204" s="15">
        <v>0</v>
      </c>
      <c r="I204" s="15">
        <v>14965531.92</v>
      </c>
      <c r="J204" s="15">
        <v>1995939.32</v>
      </c>
      <c r="K204" s="15">
        <v>1995939.32</v>
      </c>
      <c r="L204" s="15">
        <v>1995939.32</v>
      </c>
      <c r="M204" s="15">
        <v>38004060.68</v>
      </c>
      <c r="N204" s="15">
        <v>1995939.32</v>
      </c>
      <c r="O204" s="15">
        <v>0</v>
      </c>
    </row>
    <row r="205" spans="1:15" x14ac:dyDescent="0.3">
      <c r="A205" s="1" t="s">
        <v>105</v>
      </c>
      <c r="B205" s="1" t="s">
        <v>951</v>
      </c>
      <c r="C205" s="1" t="s">
        <v>952</v>
      </c>
      <c r="D205" s="1" t="s">
        <v>106</v>
      </c>
      <c r="E205" s="15">
        <v>4100000</v>
      </c>
      <c r="F205" s="15">
        <v>0</v>
      </c>
      <c r="G205" s="15">
        <v>4100000</v>
      </c>
      <c r="H205" s="15">
        <v>0</v>
      </c>
      <c r="I205" s="15">
        <v>169552.15</v>
      </c>
      <c r="J205" s="15">
        <v>0</v>
      </c>
      <c r="K205" s="15">
        <v>0</v>
      </c>
      <c r="L205" s="15">
        <v>0</v>
      </c>
      <c r="M205" s="15">
        <v>4100000</v>
      </c>
      <c r="N205" s="15">
        <v>0</v>
      </c>
      <c r="O205" s="15">
        <v>0</v>
      </c>
    </row>
    <row r="206" spans="1:15" x14ac:dyDescent="0.3">
      <c r="A206" s="1" t="s">
        <v>58</v>
      </c>
      <c r="B206" s="1" t="s">
        <v>951</v>
      </c>
      <c r="C206" s="1" t="s">
        <v>952</v>
      </c>
      <c r="D206" s="1" t="s">
        <v>59</v>
      </c>
      <c r="E206" s="15">
        <v>5000</v>
      </c>
      <c r="F206" s="15">
        <v>0</v>
      </c>
      <c r="G206" s="15">
        <v>5000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5000</v>
      </c>
      <c r="N206" s="15">
        <v>0</v>
      </c>
      <c r="O206" s="15">
        <v>0</v>
      </c>
    </row>
    <row r="207" spans="1:15" x14ac:dyDescent="0.3">
      <c r="A207" s="1" t="s">
        <v>201</v>
      </c>
      <c r="B207" s="1" t="s">
        <v>951</v>
      </c>
      <c r="C207" s="1" t="s">
        <v>952</v>
      </c>
      <c r="D207" s="1" t="s">
        <v>59</v>
      </c>
      <c r="E207" s="15">
        <v>300000</v>
      </c>
      <c r="F207" s="15">
        <v>0</v>
      </c>
      <c r="G207" s="15">
        <v>300000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300000</v>
      </c>
      <c r="N207" s="15">
        <v>0</v>
      </c>
      <c r="O207" s="15">
        <v>0</v>
      </c>
    </row>
    <row r="208" spans="1:15" x14ac:dyDescent="0.3">
      <c r="A208" s="1" t="s">
        <v>202</v>
      </c>
      <c r="B208" s="1" t="s">
        <v>951</v>
      </c>
      <c r="C208" s="1" t="s">
        <v>952</v>
      </c>
      <c r="D208" s="1" t="s">
        <v>203</v>
      </c>
      <c r="E208" s="15">
        <v>8732945.1600000001</v>
      </c>
      <c r="F208" s="15">
        <v>0</v>
      </c>
      <c r="G208" s="15">
        <v>8732945.1600000001</v>
      </c>
      <c r="H208" s="15">
        <v>8732945.1600000001</v>
      </c>
      <c r="I208" s="15">
        <v>17465890.32</v>
      </c>
      <c r="J208" s="15">
        <v>0</v>
      </c>
      <c r="K208" s="15">
        <v>0</v>
      </c>
      <c r="L208" s="15">
        <v>0</v>
      </c>
      <c r="M208" s="15">
        <v>8732945.1600000001</v>
      </c>
      <c r="N208" s="15">
        <v>0</v>
      </c>
      <c r="O208" s="15">
        <v>0</v>
      </c>
    </row>
    <row r="209" spans="1:15" x14ac:dyDescent="0.3">
      <c r="A209" s="1" t="s">
        <v>625</v>
      </c>
      <c r="B209" s="1" t="s">
        <v>951</v>
      </c>
      <c r="C209" s="1" t="s">
        <v>952</v>
      </c>
      <c r="D209" s="1" t="s">
        <v>203</v>
      </c>
      <c r="E209" s="15">
        <v>400000</v>
      </c>
      <c r="F209" s="15">
        <v>0</v>
      </c>
      <c r="G209" s="15">
        <v>400000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400000</v>
      </c>
      <c r="N209" s="15">
        <v>0</v>
      </c>
      <c r="O209" s="15">
        <v>0</v>
      </c>
    </row>
    <row r="210" spans="1:15" x14ac:dyDescent="0.3">
      <c r="A210" s="1" t="s">
        <v>204</v>
      </c>
      <c r="B210" s="1" t="s">
        <v>951</v>
      </c>
      <c r="C210" s="1" t="s">
        <v>952</v>
      </c>
      <c r="D210" s="1" t="s">
        <v>205</v>
      </c>
      <c r="E210" s="15">
        <v>350000</v>
      </c>
      <c r="F210" s="15">
        <v>0</v>
      </c>
      <c r="G210" s="15">
        <v>350000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350000</v>
      </c>
      <c r="N210" s="15">
        <v>0</v>
      </c>
      <c r="O210" s="15">
        <v>0</v>
      </c>
    </row>
    <row r="211" spans="1:15" x14ac:dyDescent="0.3">
      <c r="A211" s="1" t="s">
        <v>107</v>
      </c>
      <c r="B211" s="1" t="s">
        <v>951</v>
      </c>
      <c r="C211" s="1" t="s">
        <v>952</v>
      </c>
      <c r="D211" s="1" t="s">
        <v>108</v>
      </c>
      <c r="E211" s="15">
        <v>21000000</v>
      </c>
      <c r="F211" s="15">
        <v>0</v>
      </c>
      <c r="G211" s="15">
        <v>21000000</v>
      </c>
      <c r="H211" s="15">
        <v>0</v>
      </c>
      <c r="I211" s="15">
        <v>0</v>
      </c>
      <c r="J211" s="15">
        <v>1709664.04</v>
      </c>
      <c r="K211" s="15">
        <v>3418049.81</v>
      </c>
      <c r="L211" s="15">
        <v>3418049.81</v>
      </c>
      <c r="M211" s="15">
        <v>19290335.960000001</v>
      </c>
      <c r="N211" s="15">
        <v>3418049.81</v>
      </c>
      <c r="O211" s="15">
        <v>0</v>
      </c>
    </row>
    <row r="212" spans="1:15" x14ac:dyDescent="0.3">
      <c r="A212" s="1" t="s">
        <v>206</v>
      </c>
      <c r="B212" s="1" t="s">
        <v>951</v>
      </c>
      <c r="C212" s="1" t="s">
        <v>952</v>
      </c>
      <c r="D212" s="1" t="s">
        <v>207</v>
      </c>
      <c r="E212" s="15">
        <v>8250000</v>
      </c>
      <c r="F212" s="15">
        <v>-6835000</v>
      </c>
      <c r="G212" s="15">
        <v>1415000</v>
      </c>
      <c r="H212" s="15">
        <v>0</v>
      </c>
      <c r="I212" s="15">
        <v>131654.81</v>
      </c>
      <c r="J212" s="15">
        <v>0</v>
      </c>
      <c r="K212" s="15">
        <v>0</v>
      </c>
      <c r="L212" s="15">
        <v>0</v>
      </c>
      <c r="M212" s="15">
        <v>1415000</v>
      </c>
      <c r="N212" s="15">
        <v>0</v>
      </c>
      <c r="O212" s="15">
        <v>0</v>
      </c>
    </row>
    <row r="213" spans="1:15" x14ac:dyDescent="0.3">
      <c r="A213" s="1" t="s">
        <v>447</v>
      </c>
      <c r="B213" s="1" t="s">
        <v>951</v>
      </c>
      <c r="C213" s="1" t="s">
        <v>952</v>
      </c>
      <c r="D213" s="1" t="s">
        <v>207</v>
      </c>
      <c r="E213" s="15">
        <v>5000000</v>
      </c>
      <c r="F213" s="15">
        <v>8797564.8000000007</v>
      </c>
      <c r="G213" s="15">
        <v>13797564.800000001</v>
      </c>
      <c r="H213" s="15">
        <v>9983127.0399999991</v>
      </c>
      <c r="I213" s="15">
        <v>0</v>
      </c>
      <c r="J213" s="15">
        <v>0</v>
      </c>
      <c r="K213" s="15">
        <v>0</v>
      </c>
      <c r="L213" s="15">
        <v>0</v>
      </c>
      <c r="M213" s="15">
        <v>13797564.800000001</v>
      </c>
      <c r="N213" s="15">
        <v>0</v>
      </c>
      <c r="O213" s="15">
        <v>0</v>
      </c>
    </row>
    <row r="214" spans="1:15" x14ac:dyDescent="0.3">
      <c r="A214" s="1" t="s">
        <v>448</v>
      </c>
      <c r="B214" s="1" t="s">
        <v>951</v>
      </c>
      <c r="C214" s="1" t="s">
        <v>952</v>
      </c>
      <c r="D214" s="1" t="s">
        <v>449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</row>
    <row r="215" spans="1:15" x14ac:dyDescent="0.3">
      <c r="A215" s="1" t="s">
        <v>515</v>
      </c>
      <c r="B215" s="1" t="s">
        <v>951</v>
      </c>
      <c r="C215" s="1" t="s">
        <v>952</v>
      </c>
      <c r="D215" s="1" t="s">
        <v>207</v>
      </c>
      <c r="E215" s="15">
        <v>29232000</v>
      </c>
      <c r="F215" s="15">
        <v>0</v>
      </c>
      <c r="G215" s="15">
        <v>29232000</v>
      </c>
      <c r="H215" s="15">
        <v>2436000</v>
      </c>
      <c r="I215" s="15">
        <v>4872000</v>
      </c>
      <c r="J215" s="15">
        <v>0</v>
      </c>
      <c r="K215" s="15">
        <v>0</v>
      </c>
      <c r="L215" s="15">
        <v>0</v>
      </c>
      <c r="M215" s="15">
        <v>29232000</v>
      </c>
      <c r="N215" s="15">
        <v>0</v>
      </c>
      <c r="O215" s="15">
        <v>0</v>
      </c>
    </row>
    <row r="216" spans="1:15" x14ac:dyDescent="0.3">
      <c r="A216" s="1" t="s">
        <v>208</v>
      </c>
      <c r="B216" s="1" t="s">
        <v>951</v>
      </c>
      <c r="C216" s="1" t="s">
        <v>952</v>
      </c>
      <c r="D216" s="1" t="s">
        <v>209</v>
      </c>
      <c r="E216" s="15">
        <v>40000</v>
      </c>
      <c r="F216" s="15">
        <v>0</v>
      </c>
      <c r="G216" s="15">
        <v>40000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40000</v>
      </c>
      <c r="N216" s="15">
        <v>0</v>
      </c>
      <c r="O216" s="15">
        <v>0</v>
      </c>
    </row>
    <row r="217" spans="1:15" x14ac:dyDescent="0.3">
      <c r="A217" s="1" t="s">
        <v>405</v>
      </c>
      <c r="B217" s="1" t="s">
        <v>951</v>
      </c>
      <c r="C217" s="1" t="s">
        <v>952</v>
      </c>
      <c r="D217" s="1" t="s">
        <v>209</v>
      </c>
      <c r="E217" s="15">
        <v>15000</v>
      </c>
      <c r="F217" s="15">
        <v>0</v>
      </c>
      <c r="G217" s="15">
        <v>15000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15000</v>
      </c>
      <c r="N217" s="15">
        <v>0</v>
      </c>
      <c r="O217" s="15">
        <v>0</v>
      </c>
    </row>
    <row r="218" spans="1:15" x14ac:dyDescent="0.3">
      <c r="A218" s="1" t="s">
        <v>699</v>
      </c>
      <c r="B218" s="1" t="s">
        <v>951</v>
      </c>
      <c r="C218" s="1" t="s">
        <v>952</v>
      </c>
      <c r="D218" s="1" t="s">
        <v>209</v>
      </c>
      <c r="E218" s="15">
        <v>30000</v>
      </c>
      <c r="F218" s="15">
        <v>0</v>
      </c>
      <c r="G218" s="15">
        <v>30000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30000</v>
      </c>
      <c r="N218" s="15">
        <v>0</v>
      </c>
      <c r="O218" s="15">
        <v>0</v>
      </c>
    </row>
    <row r="219" spans="1:15" x14ac:dyDescent="0.3">
      <c r="A219" s="1" t="s">
        <v>700</v>
      </c>
      <c r="B219" s="1" t="s">
        <v>951</v>
      </c>
      <c r="C219" s="1" t="s">
        <v>952</v>
      </c>
      <c r="D219" s="1" t="s">
        <v>701</v>
      </c>
      <c r="E219" s="15">
        <v>1500000</v>
      </c>
      <c r="F219" s="15">
        <v>0</v>
      </c>
      <c r="G219" s="15">
        <v>1500000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1500000</v>
      </c>
      <c r="N219" s="15">
        <v>0</v>
      </c>
      <c r="O219" s="15">
        <v>0</v>
      </c>
    </row>
    <row r="220" spans="1:15" x14ac:dyDescent="0.3">
      <c r="A220" s="1" t="s">
        <v>423</v>
      </c>
      <c r="B220" s="1" t="s">
        <v>951</v>
      </c>
      <c r="C220" s="1" t="s">
        <v>952</v>
      </c>
      <c r="D220" s="1" t="s">
        <v>424</v>
      </c>
      <c r="E220" s="15">
        <v>700000</v>
      </c>
      <c r="F220" s="15">
        <v>-15000</v>
      </c>
      <c r="G220" s="15">
        <v>685000</v>
      </c>
      <c r="H220" s="15">
        <v>0</v>
      </c>
      <c r="I220" s="15">
        <v>125377.44</v>
      </c>
      <c r="J220" s="15">
        <v>0</v>
      </c>
      <c r="K220" s="15">
        <v>0</v>
      </c>
      <c r="L220" s="15">
        <v>0</v>
      </c>
      <c r="M220" s="15">
        <v>685000</v>
      </c>
      <c r="N220" s="15">
        <v>0</v>
      </c>
      <c r="O220" s="15">
        <v>0</v>
      </c>
    </row>
    <row r="221" spans="1:15" x14ac:dyDescent="0.3">
      <c r="A221" s="1" t="s">
        <v>210</v>
      </c>
      <c r="B221" s="1" t="s">
        <v>951</v>
      </c>
      <c r="C221" s="1" t="s">
        <v>952</v>
      </c>
      <c r="D221" s="1" t="s">
        <v>211</v>
      </c>
      <c r="E221" s="15">
        <v>20000000</v>
      </c>
      <c r="F221" s="15">
        <v>2000000</v>
      </c>
      <c r="G221" s="15">
        <v>22000000</v>
      </c>
      <c r="H221" s="15">
        <v>-308610.46000000002</v>
      </c>
      <c r="I221" s="15">
        <v>0</v>
      </c>
      <c r="J221" s="15">
        <v>0</v>
      </c>
      <c r="K221" s="15">
        <v>0</v>
      </c>
      <c r="L221" s="15">
        <v>0</v>
      </c>
      <c r="M221" s="15">
        <v>22000000</v>
      </c>
      <c r="N221" s="15">
        <v>0</v>
      </c>
      <c r="O221" s="15">
        <v>0</v>
      </c>
    </row>
    <row r="222" spans="1:15" x14ac:dyDescent="0.3">
      <c r="A222" s="1" t="s">
        <v>109</v>
      </c>
      <c r="B222" s="1" t="s">
        <v>951</v>
      </c>
      <c r="C222" s="1" t="s">
        <v>952</v>
      </c>
      <c r="D222" s="1" t="s">
        <v>110</v>
      </c>
      <c r="E222" s="15">
        <v>0</v>
      </c>
      <c r="F222" s="15">
        <v>10000000</v>
      </c>
      <c r="G222" s="15">
        <v>10000000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10000000</v>
      </c>
      <c r="N222" s="15">
        <v>0</v>
      </c>
      <c r="O222" s="15">
        <v>0</v>
      </c>
    </row>
    <row r="223" spans="1:15" x14ac:dyDescent="0.3">
      <c r="A223" s="1" t="s">
        <v>212</v>
      </c>
      <c r="B223" s="1" t="s">
        <v>951</v>
      </c>
      <c r="C223" s="1" t="s">
        <v>952</v>
      </c>
      <c r="D223" s="1" t="s">
        <v>213</v>
      </c>
      <c r="E223" s="15">
        <v>20000000</v>
      </c>
      <c r="F223" s="15">
        <v>2000000</v>
      </c>
      <c r="G223" s="15">
        <v>22000000</v>
      </c>
      <c r="H223" s="15">
        <v>337208.86</v>
      </c>
      <c r="I223" s="15">
        <v>0</v>
      </c>
      <c r="J223" s="15">
        <v>0</v>
      </c>
      <c r="K223" s="15">
        <v>0</v>
      </c>
      <c r="L223" s="15">
        <v>0</v>
      </c>
      <c r="M223" s="15">
        <v>22000000</v>
      </c>
      <c r="N223" s="15">
        <v>0</v>
      </c>
      <c r="O223" s="15">
        <v>0</v>
      </c>
    </row>
    <row r="224" spans="1:15" x14ac:dyDescent="0.3">
      <c r="A224" s="1" t="s">
        <v>406</v>
      </c>
      <c r="B224" s="1" t="s">
        <v>951</v>
      </c>
      <c r="C224" s="1" t="s">
        <v>952</v>
      </c>
      <c r="D224" s="1" t="s">
        <v>213</v>
      </c>
      <c r="E224" s="15">
        <v>100000</v>
      </c>
      <c r="F224" s="15">
        <v>0</v>
      </c>
      <c r="G224" s="15">
        <v>100000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100000</v>
      </c>
      <c r="N224" s="15">
        <v>0</v>
      </c>
      <c r="O224" s="15">
        <v>0</v>
      </c>
    </row>
    <row r="225" spans="1:15" x14ac:dyDescent="0.3">
      <c r="A225" s="1" t="s">
        <v>450</v>
      </c>
      <c r="B225" s="1" t="s">
        <v>951</v>
      </c>
      <c r="C225" s="1" t="s">
        <v>952</v>
      </c>
      <c r="D225" s="1" t="s">
        <v>213</v>
      </c>
      <c r="E225" s="15">
        <v>2000000</v>
      </c>
      <c r="F225" s="15">
        <v>-2000000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</row>
    <row r="226" spans="1:15" x14ac:dyDescent="0.3">
      <c r="A226" s="1" t="s">
        <v>466</v>
      </c>
      <c r="B226" s="1" t="s">
        <v>951</v>
      </c>
      <c r="C226" s="1" t="s">
        <v>952</v>
      </c>
      <c r="D226" s="1" t="s">
        <v>213</v>
      </c>
      <c r="E226" s="15">
        <v>2100000</v>
      </c>
      <c r="F226" s="15">
        <v>0</v>
      </c>
      <c r="G226" s="15">
        <v>2100000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2100000</v>
      </c>
      <c r="N226" s="15">
        <v>0</v>
      </c>
      <c r="O226" s="15">
        <v>0</v>
      </c>
    </row>
    <row r="227" spans="1:15" x14ac:dyDescent="0.3">
      <c r="A227" s="1" t="s">
        <v>485</v>
      </c>
      <c r="B227" s="1" t="s">
        <v>951</v>
      </c>
      <c r="C227" s="1" t="s">
        <v>952</v>
      </c>
      <c r="D227" s="1" t="s">
        <v>213</v>
      </c>
      <c r="E227" s="15">
        <v>400000</v>
      </c>
      <c r="F227" s="15">
        <v>0</v>
      </c>
      <c r="G227" s="15">
        <v>400000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400000</v>
      </c>
      <c r="N227" s="15">
        <v>0</v>
      </c>
      <c r="O227" s="15">
        <v>0</v>
      </c>
    </row>
    <row r="228" spans="1:15" x14ac:dyDescent="0.3">
      <c r="A228" s="1" t="s">
        <v>567</v>
      </c>
      <c r="B228" s="1" t="s">
        <v>951</v>
      </c>
      <c r="C228" s="1" t="s">
        <v>952</v>
      </c>
      <c r="D228" s="1" t="s">
        <v>213</v>
      </c>
      <c r="E228" s="15">
        <v>170000000</v>
      </c>
      <c r="F228" s="15">
        <v>0</v>
      </c>
      <c r="G228" s="15">
        <v>170000000</v>
      </c>
      <c r="H228" s="15">
        <v>53613631.090000004</v>
      </c>
      <c r="I228" s="15">
        <v>82932456.469999999</v>
      </c>
      <c r="J228" s="15">
        <v>0</v>
      </c>
      <c r="K228" s="15">
        <v>0</v>
      </c>
      <c r="L228" s="15">
        <v>0</v>
      </c>
      <c r="M228" s="15">
        <v>170000000</v>
      </c>
      <c r="N228" s="15">
        <v>0</v>
      </c>
      <c r="O228" s="15">
        <v>0</v>
      </c>
    </row>
    <row r="229" spans="1:15" x14ac:dyDescent="0.3">
      <c r="A229" s="1" t="s">
        <v>568</v>
      </c>
      <c r="B229" s="1" t="s">
        <v>951</v>
      </c>
      <c r="C229" s="1" t="s">
        <v>952</v>
      </c>
      <c r="D229" s="1" t="s">
        <v>569</v>
      </c>
      <c r="E229" s="15">
        <v>0</v>
      </c>
      <c r="F229" s="15">
        <v>30000000</v>
      </c>
      <c r="G229" s="15">
        <v>30000000</v>
      </c>
      <c r="H229" s="15">
        <v>30000000</v>
      </c>
      <c r="I229" s="15">
        <v>0</v>
      </c>
      <c r="J229" s="15">
        <v>0</v>
      </c>
      <c r="K229" s="15">
        <v>0</v>
      </c>
      <c r="L229" s="15">
        <v>0</v>
      </c>
      <c r="M229" s="15">
        <v>30000000</v>
      </c>
      <c r="N229" s="15">
        <v>0</v>
      </c>
      <c r="O229" s="15">
        <v>0</v>
      </c>
    </row>
    <row r="230" spans="1:15" x14ac:dyDescent="0.3">
      <c r="A230" s="1" t="s">
        <v>570</v>
      </c>
      <c r="B230" s="1" t="s">
        <v>951</v>
      </c>
      <c r="C230" s="1" t="s">
        <v>952</v>
      </c>
      <c r="D230" s="1" t="s">
        <v>569</v>
      </c>
      <c r="E230" s="15">
        <v>50000000</v>
      </c>
      <c r="F230" s="15">
        <v>30000000</v>
      </c>
      <c r="G230" s="15">
        <v>80000000</v>
      </c>
      <c r="H230" s="15">
        <v>20951401.539999999</v>
      </c>
      <c r="I230" s="15">
        <v>0</v>
      </c>
      <c r="J230" s="15">
        <v>0</v>
      </c>
      <c r="K230" s="15">
        <v>0</v>
      </c>
      <c r="L230" s="15">
        <v>0</v>
      </c>
      <c r="M230" s="15">
        <v>80000000</v>
      </c>
      <c r="N230" s="15">
        <v>0</v>
      </c>
      <c r="O230" s="15">
        <v>0</v>
      </c>
    </row>
    <row r="231" spans="1:15" x14ac:dyDescent="0.3">
      <c r="A231" s="1" t="s">
        <v>571</v>
      </c>
      <c r="B231" s="1" t="s">
        <v>951</v>
      </c>
      <c r="C231" s="1" t="s">
        <v>952</v>
      </c>
      <c r="D231" s="1" t="s">
        <v>572</v>
      </c>
      <c r="E231" s="15">
        <v>50000000</v>
      </c>
      <c r="F231" s="15">
        <v>-50000000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</row>
    <row r="232" spans="1:15" x14ac:dyDescent="0.3">
      <c r="A232" s="1" t="s">
        <v>214</v>
      </c>
      <c r="B232" s="1" t="s">
        <v>951</v>
      </c>
      <c r="C232" s="1" t="s">
        <v>952</v>
      </c>
      <c r="D232" s="1" t="s">
        <v>215</v>
      </c>
      <c r="E232" s="15">
        <v>0</v>
      </c>
      <c r="F232" s="15">
        <v>6835000</v>
      </c>
      <c r="G232" s="15">
        <v>6835000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6835000</v>
      </c>
      <c r="N232" s="15">
        <v>0</v>
      </c>
      <c r="O232" s="15">
        <v>0</v>
      </c>
    </row>
    <row r="233" spans="1:15" x14ac:dyDescent="0.3">
      <c r="A233" s="1" t="s">
        <v>320</v>
      </c>
      <c r="B233" s="1" t="s">
        <v>951</v>
      </c>
      <c r="C233" s="1" t="s">
        <v>952</v>
      </c>
      <c r="D233" s="1" t="s">
        <v>321</v>
      </c>
      <c r="E233" s="15">
        <v>3000</v>
      </c>
      <c r="F233" s="15">
        <v>0</v>
      </c>
      <c r="G233" s="15">
        <v>3000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3000</v>
      </c>
      <c r="N233" s="15">
        <v>0</v>
      </c>
      <c r="O233" s="15">
        <v>0</v>
      </c>
    </row>
    <row r="234" spans="1:15" x14ac:dyDescent="0.3">
      <c r="A234" s="1" t="s">
        <v>425</v>
      </c>
      <c r="B234" s="1" t="s">
        <v>951</v>
      </c>
      <c r="C234" s="1" t="s">
        <v>952</v>
      </c>
      <c r="D234" s="1" t="s">
        <v>426</v>
      </c>
      <c r="E234" s="15">
        <v>1202000</v>
      </c>
      <c r="F234" s="15">
        <v>15000</v>
      </c>
      <c r="G234" s="15">
        <v>1217000</v>
      </c>
      <c r="H234" s="15">
        <v>0</v>
      </c>
      <c r="I234" s="15">
        <v>1214735.2</v>
      </c>
      <c r="J234" s="15">
        <v>0</v>
      </c>
      <c r="K234" s="15">
        <v>0</v>
      </c>
      <c r="L234" s="15">
        <v>0</v>
      </c>
      <c r="M234" s="15">
        <v>1217000</v>
      </c>
      <c r="N234" s="15">
        <v>0</v>
      </c>
      <c r="O234" s="15">
        <v>0</v>
      </c>
    </row>
    <row r="235" spans="1:15" x14ac:dyDescent="0.3">
      <c r="A235" s="1" t="s">
        <v>472</v>
      </c>
      <c r="B235" s="1" t="s">
        <v>951</v>
      </c>
      <c r="C235" s="1" t="s">
        <v>952</v>
      </c>
      <c r="D235" s="1" t="s">
        <v>473</v>
      </c>
      <c r="E235" s="15">
        <v>216425740</v>
      </c>
      <c r="F235" s="15">
        <v>40000000</v>
      </c>
      <c r="G235" s="15">
        <v>256425740</v>
      </c>
      <c r="H235" s="15">
        <v>72755761.920000002</v>
      </c>
      <c r="I235" s="15">
        <v>116155080.54000001</v>
      </c>
      <c r="J235" s="15">
        <v>0</v>
      </c>
      <c r="K235" s="15">
        <v>0</v>
      </c>
      <c r="L235" s="15">
        <v>0</v>
      </c>
      <c r="M235" s="15">
        <v>256425740</v>
      </c>
      <c r="N235" s="15">
        <v>0</v>
      </c>
      <c r="O235" s="15">
        <v>0</v>
      </c>
    </row>
    <row r="236" spans="1:15" x14ac:dyDescent="0.3">
      <c r="A236" s="1" t="s">
        <v>451</v>
      </c>
      <c r="B236" s="1" t="s">
        <v>951</v>
      </c>
      <c r="C236" s="1" t="s">
        <v>952</v>
      </c>
      <c r="D236" s="1" t="s">
        <v>452</v>
      </c>
      <c r="E236" s="15">
        <v>0</v>
      </c>
      <c r="F236" s="15">
        <v>21202435.199999999</v>
      </c>
      <c r="G236" s="15">
        <v>21202435.199999999</v>
      </c>
      <c r="H236" s="15">
        <v>0</v>
      </c>
      <c r="I236" s="15">
        <v>3202435.2</v>
      </c>
      <c r="J236" s="15">
        <v>0</v>
      </c>
      <c r="K236" s="15">
        <v>0</v>
      </c>
      <c r="L236" s="15">
        <v>0</v>
      </c>
      <c r="M236" s="15">
        <v>21202435.199999999</v>
      </c>
      <c r="N236" s="15">
        <v>0</v>
      </c>
      <c r="O236" s="15">
        <v>0</v>
      </c>
    </row>
    <row r="237" spans="1:15" x14ac:dyDescent="0.3">
      <c r="A237" s="1" t="s">
        <v>346</v>
      </c>
      <c r="B237" s="1" t="s">
        <v>951</v>
      </c>
      <c r="C237" s="1" t="s">
        <v>952</v>
      </c>
      <c r="D237" s="1" t="s">
        <v>347</v>
      </c>
      <c r="E237" s="15">
        <v>32506735.879999999</v>
      </c>
      <c r="F237" s="15">
        <v>-2320560.7599999998</v>
      </c>
      <c r="G237" s="15">
        <v>30186175.120000001</v>
      </c>
      <c r="H237" s="15">
        <v>200000.02</v>
      </c>
      <c r="I237" s="15">
        <v>30476363.629999999</v>
      </c>
      <c r="J237" s="15">
        <v>0</v>
      </c>
      <c r="K237" s="15">
        <v>0</v>
      </c>
      <c r="L237" s="15">
        <v>0</v>
      </c>
      <c r="M237" s="15">
        <v>30186175.120000001</v>
      </c>
      <c r="N237" s="15">
        <v>0</v>
      </c>
      <c r="O237" s="15">
        <v>0</v>
      </c>
    </row>
    <row r="238" spans="1:15" x14ac:dyDescent="0.3">
      <c r="A238" s="1" t="s">
        <v>348</v>
      </c>
      <c r="B238" s="1" t="s">
        <v>951</v>
      </c>
      <c r="C238" s="1" t="s">
        <v>952</v>
      </c>
      <c r="D238" s="1" t="s">
        <v>349</v>
      </c>
      <c r="E238" s="15">
        <v>6600000</v>
      </c>
      <c r="F238" s="15">
        <v>860000</v>
      </c>
      <c r="G238" s="15">
        <v>7460000</v>
      </c>
      <c r="H238" s="15">
        <v>0</v>
      </c>
      <c r="I238" s="15">
        <v>7200000</v>
      </c>
      <c r="J238" s="15">
        <v>0</v>
      </c>
      <c r="K238" s="15">
        <v>0</v>
      </c>
      <c r="L238" s="15">
        <v>0</v>
      </c>
      <c r="M238" s="15">
        <v>7460000</v>
      </c>
      <c r="N238" s="15">
        <v>0</v>
      </c>
      <c r="O238" s="15">
        <v>0</v>
      </c>
    </row>
    <row r="239" spans="1:15" x14ac:dyDescent="0.3">
      <c r="A239" s="1" t="s">
        <v>350</v>
      </c>
      <c r="B239" s="1" t="s">
        <v>951</v>
      </c>
      <c r="C239" s="1" t="s">
        <v>952</v>
      </c>
      <c r="D239" s="1" t="s">
        <v>351</v>
      </c>
      <c r="E239" s="15">
        <v>4200000</v>
      </c>
      <c r="F239" s="15">
        <v>564196.36</v>
      </c>
      <c r="G239" s="15">
        <v>4764196.3600000003</v>
      </c>
      <c r="H239" s="15">
        <v>0</v>
      </c>
      <c r="I239" s="15">
        <v>3765680.01</v>
      </c>
      <c r="J239" s="15">
        <v>0</v>
      </c>
      <c r="K239" s="15">
        <v>0</v>
      </c>
      <c r="L239" s="15">
        <v>0</v>
      </c>
      <c r="M239" s="15">
        <v>4764196.3600000003</v>
      </c>
      <c r="N239" s="15">
        <v>0</v>
      </c>
      <c r="O239" s="15">
        <v>0</v>
      </c>
    </row>
    <row r="240" spans="1:15" x14ac:dyDescent="0.3">
      <c r="A240" s="1" t="s">
        <v>352</v>
      </c>
      <c r="B240" s="1" t="s">
        <v>951</v>
      </c>
      <c r="C240" s="1" t="s">
        <v>952</v>
      </c>
      <c r="D240" s="1" t="s">
        <v>353</v>
      </c>
      <c r="E240" s="15">
        <v>6223395</v>
      </c>
      <c r="F240" s="15">
        <v>61164.4</v>
      </c>
      <c r="G240" s="15">
        <v>6284559.4000000004</v>
      </c>
      <c r="H240" s="15">
        <v>0</v>
      </c>
      <c r="I240" s="15">
        <v>4582660</v>
      </c>
      <c r="J240" s="15">
        <v>0</v>
      </c>
      <c r="K240" s="15">
        <v>0</v>
      </c>
      <c r="L240" s="15">
        <v>0</v>
      </c>
      <c r="M240" s="15">
        <v>6284559.4000000004</v>
      </c>
      <c r="N240" s="15">
        <v>0</v>
      </c>
      <c r="O240" s="15">
        <v>0</v>
      </c>
    </row>
    <row r="241" spans="1:15" x14ac:dyDescent="0.3">
      <c r="A241" s="1" t="s">
        <v>111</v>
      </c>
      <c r="B241" s="1" t="s">
        <v>951</v>
      </c>
      <c r="C241" s="1" t="s">
        <v>952</v>
      </c>
      <c r="D241" s="1" t="s">
        <v>112</v>
      </c>
      <c r="E241" s="15">
        <v>0</v>
      </c>
      <c r="F241" s="15">
        <v>45000</v>
      </c>
      <c r="G241" s="15">
        <v>45000</v>
      </c>
      <c r="H241" s="15">
        <v>0</v>
      </c>
      <c r="I241" s="15">
        <v>0</v>
      </c>
      <c r="J241" s="15">
        <v>6796</v>
      </c>
      <c r="K241" s="15">
        <v>6796</v>
      </c>
      <c r="L241" s="15">
        <v>6796</v>
      </c>
      <c r="M241" s="15">
        <v>38204</v>
      </c>
      <c r="N241" s="15">
        <v>6796</v>
      </c>
      <c r="O241" s="15">
        <v>0</v>
      </c>
    </row>
    <row r="242" spans="1:15" x14ac:dyDescent="0.3">
      <c r="A242" s="1" t="s">
        <v>338</v>
      </c>
      <c r="B242" s="1" t="s">
        <v>951</v>
      </c>
      <c r="C242" s="1" t="s">
        <v>952</v>
      </c>
      <c r="D242" s="1" t="s">
        <v>112</v>
      </c>
      <c r="E242" s="15">
        <v>30000</v>
      </c>
      <c r="F242" s="15">
        <v>0</v>
      </c>
      <c r="G242" s="15">
        <v>30000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30000</v>
      </c>
      <c r="N242" s="15">
        <v>0</v>
      </c>
      <c r="O242" s="15">
        <v>0</v>
      </c>
    </row>
    <row r="243" spans="1:15" x14ac:dyDescent="0.3">
      <c r="A243" s="1" t="s">
        <v>113</v>
      </c>
      <c r="B243" s="1" t="s">
        <v>951</v>
      </c>
      <c r="C243" s="1" t="s">
        <v>952</v>
      </c>
      <c r="D243" s="1" t="s">
        <v>114</v>
      </c>
      <c r="E243" s="15">
        <v>0</v>
      </c>
      <c r="F243" s="15">
        <v>2000</v>
      </c>
      <c r="G243" s="15">
        <v>2000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2000</v>
      </c>
      <c r="N243" s="15">
        <v>0</v>
      </c>
      <c r="O243" s="15">
        <v>0</v>
      </c>
    </row>
    <row r="244" spans="1:15" x14ac:dyDescent="0.3">
      <c r="A244" s="1" t="s">
        <v>115</v>
      </c>
      <c r="B244" s="1" t="s">
        <v>951</v>
      </c>
      <c r="C244" s="1" t="s">
        <v>952</v>
      </c>
      <c r="D244" s="1" t="s">
        <v>116</v>
      </c>
      <c r="E244" s="15">
        <v>0</v>
      </c>
      <c r="F244" s="15">
        <v>2000</v>
      </c>
      <c r="G244" s="15">
        <v>2000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2000</v>
      </c>
      <c r="N244" s="15">
        <v>0</v>
      </c>
      <c r="O244" s="15">
        <v>0</v>
      </c>
    </row>
    <row r="245" spans="1:15" x14ac:dyDescent="0.3">
      <c r="A245" s="1" t="s">
        <v>339</v>
      </c>
      <c r="B245" s="1" t="s">
        <v>951</v>
      </c>
      <c r="C245" s="1" t="s">
        <v>952</v>
      </c>
      <c r="D245" s="1" t="s">
        <v>116</v>
      </c>
      <c r="E245" s="15">
        <v>50000</v>
      </c>
      <c r="F245" s="15">
        <v>0</v>
      </c>
      <c r="G245" s="15">
        <v>50000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50000</v>
      </c>
      <c r="N245" s="15">
        <v>0</v>
      </c>
      <c r="O245" s="15">
        <v>0</v>
      </c>
    </row>
    <row r="246" spans="1:15" x14ac:dyDescent="0.3">
      <c r="A246" s="1" t="s">
        <v>501</v>
      </c>
      <c r="B246" s="1" t="s">
        <v>951</v>
      </c>
      <c r="C246" s="1" t="s">
        <v>952</v>
      </c>
      <c r="D246" s="1" t="s">
        <v>502</v>
      </c>
      <c r="E246" s="15">
        <v>0</v>
      </c>
      <c r="F246" s="15">
        <v>400000</v>
      </c>
      <c r="G246" s="15">
        <v>400000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400000</v>
      </c>
      <c r="N246" s="15">
        <v>0</v>
      </c>
      <c r="O246" s="15">
        <v>0</v>
      </c>
    </row>
    <row r="247" spans="1:15" x14ac:dyDescent="0.3">
      <c r="A247" s="1" t="s">
        <v>216</v>
      </c>
      <c r="B247" s="1" t="s">
        <v>951</v>
      </c>
      <c r="C247" s="1" t="s">
        <v>952</v>
      </c>
      <c r="D247" s="1" t="s">
        <v>217</v>
      </c>
      <c r="E247" s="15">
        <v>1000000</v>
      </c>
      <c r="F247" s="15">
        <v>0</v>
      </c>
      <c r="G247" s="15">
        <v>1000000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1000000</v>
      </c>
      <c r="N247" s="15">
        <v>0</v>
      </c>
      <c r="O247" s="15">
        <v>0</v>
      </c>
    </row>
    <row r="248" spans="1:15" x14ac:dyDescent="0.3">
      <c r="A248" s="1" t="s">
        <v>322</v>
      </c>
      <c r="B248" s="1" t="s">
        <v>951</v>
      </c>
      <c r="C248" s="1" t="s">
        <v>952</v>
      </c>
      <c r="D248" s="1" t="s">
        <v>323</v>
      </c>
      <c r="E248" s="15">
        <v>2700000</v>
      </c>
      <c r="F248" s="15">
        <v>0</v>
      </c>
      <c r="G248" s="15">
        <v>2700000</v>
      </c>
      <c r="H248" s="15">
        <v>686807</v>
      </c>
      <c r="I248" s="15">
        <v>0</v>
      </c>
      <c r="J248" s="15">
        <v>0</v>
      </c>
      <c r="K248" s="15">
        <v>0</v>
      </c>
      <c r="L248" s="15">
        <v>0</v>
      </c>
      <c r="M248" s="15">
        <v>2700000</v>
      </c>
      <c r="N248" s="15">
        <v>0</v>
      </c>
      <c r="O248" s="15">
        <v>0</v>
      </c>
    </row>
    <row r="249" spans="1:15" x14ac:dyDescent="0.3">
      <c r="A249" s="1" t="s">
        <v>324</v>
      </c>
      <c r="B249" s="1" t="s">
        <v>951</v>
      </c>
      <c r="C249" s="1" t="s">
        <v>952</v>
      </c>
      <c r="D249" s="1" t="s">
        <v>325</v>
      </c>
      <c r="E249" s="15">
        <v>1500000</v>
      </c>
      <c r="F249" s="15">
        <v>5800000</v>
      </c>
      <c r="G249" s="15">
        <v>7300000</v>
      </c>
      <c r="H249" s="15">
        <v>1300000</v>
      </c>
      <c r="I249" s="15">
        <v>5800000</v>
      </c>
      <c r="J249" s="15">
        <v>0</v>
      </c>
      <c r="K249" s="15">
        <v>0</v>
      </c>
      <c r="L249" s="15">
        <v>0</v>
      </c>
      <c r="M249" s="15">
        <v>7300000</v>
      </c>
      <c r="N249" s="15">
        <v>0</v>
      </c>
      <c r="O249" s="15">
        <v>0</v>
      </c>
    </row>
    <row r="250" spans="1:15" x14ac:dyDescent="0.3">
      <c r="A250" s="1" t="s">
        <v>326</v>
      </c>
      <c r="B250" s="1" t="s">
        <v>951</v>
      </c>
      <c r="C250" s="1" t="s">
        <v>952</v>
      </c>
      <c r="D250" s="1" t="s">
        <v>327</v>
      </c>
      <c r="E250" s="15">
        <v>1500000</v>
      </c>
      <c r="F250" s="15">
        <v>0</v>
      </c>
      <c r="G250" s="15">
        <v>1500000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1500000</v>
      </c>
      <c r="N250" s="15">
        <v>0</v>
      </c>
      <c r="O250" s="15">
        <v>0</v>
      </c>
    </row>
    <row r="251" spans="1:15" x14ac:dyDescent="0.3">
      <c r="A251" s="1" t="s">
        <v>407</v>
      </c>
      <c r="B251" s="1" t="s">
        <v>951</v>
      </c>
      <c r="C251" s="1" t="s">
        <v>952</v>
      </c>
      <c r="D251" s="1" t="s">
        <v>217</v>
      </c>
      <c r="E251" s="15">
        <v>250000</v>
      </c>
      <c r="F251" s="15">
        <v>0</v>
      </c>
      <c r="G251" s="15">
        <v>250000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250000</v>
      </c>
      <c r="N251" s="15">
        <v>0</v>
      </c>
      <c r="O251" s="15">
        <v>0</v>
      </c>
    </row>
    <row r="252" spans="1:15" x14ac:dyDescent="0.3">
      <c r="A252" s="1" t="s">
        <v>495</v>
      </c>
      <c r="B252" s="1" t="s">
        <v>951</v>
      </c>
      <c r="C252" s="1" t="s">
        <v>952</v>
      </c>
      <c r="D252" s="1" t="s">
        <v>217</v>
      </c>
      <c r="E252" s="15">
        <v>200000</v>
      </c>
      <c r="F252" s="15">
        <v>0</v>
      </c>
      <c r="G252" s="15">
        <v>200000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200000</v>
      </c>
      <c r="N252" s="15">
        <v>0</v>
      </c>
      <c r="O252" s="15">
        <v>0</v>
      </c>
    </row>
    <row r="253" spans="1:15" x14ac:dyDescent="0.3">
      <c r="A253" s="1" t="s">
        <v>503</v>
      </c>
      <c r="B253" s="1" t="s">
        <v>951</v>
      </c>
      <c r="C253" s="1" t="s">
        <v>952</v>
      </c>
      <c r="D253" s="1" t="s">
        <v>217</v>
      </c>
      <c r="E253" s="15">
        <v>400000</v>
      </c>
      <c r="F253" s="15">
        <v>-400000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</row>
    <row r="254" spans="1:15" x14ac:dyDescent="0.3">
      <c r="A254" s="1" t="s">
        <v>504</v>
      </c>
      <c r="B254" s="1" t="s">
        <v>951</v>
      </c>
      <c r="C254" s="1" t="s">
        <v>952</v>
      </c>
      <c r="D254" s="1" t="s">
        <v>505</v>
      </c>
      <c r="E254" s="15">
        <v>450000</v>
      </c>
      <c r="F254" s="15">
        <v>0</v>
      </c>
      <c r="G254" s="15">
        <v>450000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450000</v>
      </c>
      <c r="N254" s="15">
        <v>0</v>
      </c>
      <c r="O254" s="15">
        <v>0</v>
      </c>
    </row>
    <row r="255" spans="1:15" x14ac:dyDescent="0.3">
      <c r="A255" s="1" t="s">
        <v>510</v>
      </c>
      <c r="B255" s="1" t="s">
        <v>951</v>
      </c>
      <c r="C255" s="1" t="s">
        <v>952</v>
      </c>
      <c r="D255" s="1" t="s">
        <v>217</v>
      </c>
      <c r="E255" s="15">
        <v>150000</v>
      </c>
      <c r="F255" s="15">
        <v>0</v>
      </c>
      <c r="G255" s="15">
        <v>150000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150000</v>
      </c>
      <c r="N255" s="15">
        <v>0</v>
      </c>
      <c r="O255" s="15">
        <v>0</v>
      </c>
    </row>
    <row r="256" spans="1:15" x14ac:dyDescent="0.3">
      <c r="A256" s="1" t="s">
        <v>516</v>
      </c>
      <c r="B256" s="1" t="s">
        <v>951</v>
      </c>
      <c r="C256" s="1" t="s">
        <v>952</v>
      </c>
      <c r="D256" s="1" t="s">
        <v>217</v>
      </c>
      <c r="E256" s="15">
        <v>4500000</v>
      </c>
      <c r="F256" s="15">
        <v>0</v>
      </c>
      <c r="G256" s="15">
        <v>4500000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4500000</v>
      </c>
      <c r="N256" s="15">
        <v>0</v>
      </c>
      <c r="O256" s="15">
        <v>0</v>
      </c>
    </row>
    <row r="257" spans="1:15" x14ac:dyDescent="0.3">
      <c r="A257" s="1" t="s">
        <v>521</v>
      </c>
      <c r="B257" s="1" t="s">
        <v>951</v>
      </c>
      <c r="C257" s="1" t="s">
        <v>952</v>
      </c>
      <c r="D257" s="1" t="s">
        <v>217</v>
      </c>
      <c r="E257" s="15">
        <v>50000</v>
      </c>
      <c r="F257" s="15">
        <v>0</v>
      </c>
      <c r="G257" s="15">
        <v>50000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50000</v>
      </c>
      <c r="N257" s="15">
        <v>0</v>
      </c>
      <c r="O257" s="15">
        <v>0</v>
      </c>
    </row>
    <row r="258" spans="1:15" x14ac:dyDescent="0.3">
      <c r="A258" s="1" t="s">
        <v>522</v>
      </c>
      <c r="B258" s="1" t="s">
        <v>951</v>
      </c>
      <c r="C258" s="1" t="s">
        <v>952</v>
      </c>
      <c r="D258" s="1" t="s">
        <v>523</v>
      </c>
      <c r="E258" s="15">
        <v>1000000</v>
      </c>
      <c r="F258" s="15">
        <v>0</v>
      </c>
      <c r="G258" s="15">
        <v>1000000</v>
      </c>
      <c r="H258" s="15">
        <v>1000000</v>
      </c>
      <c r="I258" s="15">
        <v>0</v>
      </c>
      <c r="J258" s="15">
        <v>0</v>
      </c>
      <c r="K258" s="15">
        <v>0</v>
      </c>
      <c r="L258" s="15">
        <v>0</v>
      </c>
      <c r="M258" s="15">
        <v>1000000</v>
      </c>
      <c r="N258" s="15">
        <v>0</v>
      </c>
      <c r="O258" s="15">
        <v>0</v>
      </c>
    </row>
    <row r="259" spans="1:15" x14ac:dyDescent="0.3">
      <c r="A259" s="1" t="s">
        <v>545</v>
      </c>
      <c r="B259" s="1" t="s">
        <v>951</v>
      </c>
      <c r="C259" s="1" t="s">
        <v>952</v>
      </c>
      <c r="D259" s="1" t="s">
        <v>217</v>
      </c>
      <c r="E259" s="15">
        <v>1500000</v>
      </c>
      <c r="F259" s="15">
        <v>0</v>
      </c>
      <c r="G259" s="15">
        <v>1500000</v>
      </c>
      <c r="H259" s="15">
        <v>1223800</v>
      </c>
      <c r="I259" s="15">
        <v>0</v>
      </c>
      <c r="J259" s="15">
        <v>0</v>
      </c>
      <c r="K259" s="15">
        <v>0</v>
      </c>
      <c r="L259" s="15">
        <v>0</v>
      </c>
      <c r="M259" s="15">
        <v>1500000</v>
      </c>
      <c r="N259" s="15">
        <v>0</v>
      </c>
      <c r="O259" s="15">
        <v>0</v>
      </c>
    </row>
    <row r="260" spans="1:15" x14ac:dyDescent="0.3">
      <c r="A260" s="1" t="s">
        <v>612</v>
      </c>
      <c r="B260" s="1" t="s">
        <v>951</v>
      </c>
      <c r="C260" s="1" t="s">
        <v>952</v>
      </c>
      <c r="D260" s="1" t="s">
        <v>613</v>
      </c>
      <c r="E260" s="15">
        <v>300000</v>
      </c>
      <c r="F260" s="15">
        <v>0</v>
      </c>
      <c r="G260" s="15">
        <v>300000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300000</v>
      </c>
      <c r="N260" s="15">
        <v>0</v>
      </c>
      <c r="O260" s="15">
        <v>0</v>
      </c>
    </row>
    <row r="261" spans="1:15" x14ac:dyDescent="0.3">
      <c r="A261" s="1" t="s">
        <v>614</v>
      </c>
      <c r="B261" s="1" t="s">
        <v>951</v>
      </c>
      <c r="C261" s="1" t="s">
        <v>952</v>
      </c>
      <c r="D261" s="1" t="s">
        <v>615</v>
      </c>
      <c r="E261" s="15">
        <v>270000</v>
      </c>
      <c r="F261" s="15">
        <v>0</v>
      </c>
      <c r="G261" s="15">
        <v>270000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270000</v>
      </c>
      <c r="N261" s="15">
        <v>0</v>
      </c>
      <c r="O261" s="15">
        <v>0</v>
      </c>
    </row>
    <row r="262" spans="1:15" x14ac:dyDescent="0.3">
      <c r="A262" s="1" t="s">
        <v>626</v>
      </c>
      <c r="B262" s="1" t="s">
        <v>951</v>
      </c>
      <c r="C262" s="1" t="s">
        <v>952</v>
      </c>
      <c r="D262" s="1" t="s">
        <v>627</v>
      </c>
      <c r="E262" s="15">
        <v>500000</v>
      </c>
      <c r="F262" s="15">
        <v>0</v>
      </c>
      <c r="G262" s="15">
        <v>500000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500000</v>
      </c>
      <c r="N262" s="15">
        <v>0</v>
      </c>
      <c r="O262" s="15">
        <v>0</v>
      </c>
    </row>
    <row r="263" spans="1:15" x14ac:dyDescent="0.3">
      <c r="A263" s="1" t="s">
        <v>656</v>
      </c>
      <c r="B263" s="1" t="s">
        <v>951</v>
      </c>
      <c r="C263" s="1" t="s">
        <v>952</v>
      </c>
      <c r="D263" s="1" t="s">
        <v>217</v>
      </c>
      <c r="E263" s="15">
        <v>1150000</v>
      </c>
      <c r="F263" s="15">
        <v>0</v>
      </c>
      <c r="G263" s="15">
        <v>1150000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1150000</v>
      </c>
      <c r="N263" s="15">
        <v>0</v>
      </c>
      <c r="O263" s="15">
        <v>0</v>
      </c>
    </row>
    <row r="264" spans="1:15" x14ac:dyDescent="0.3">
      <c r="A264" s="1" t="s">
        <v>657</v>
      </c>
      <c r="B264" s="1" t="s">
        <v>951</v>
      </c>
      <c r="C264" s="1" t="s">
        <v>952</v>
      </c>
      <c r="D264" s="1" t="s">
        <v>658</v>
      </c>
      <c r="E264" s="15">
        <v>100000</v>
      </c>
      <c r="F264" s="15">
        <v>0</v>
      </c>
      <c r="G264" s="15">
        <v>100000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100000</v>
      </c>
      <c r="N264" s="15">
        <v>0</v>
      </c>
      <c r="O264" s="15">
        <v>0</v>
      </c>
    </row>
    <row r="265" spans="1:15" x14ac:dyDescent="0.3">
      <c r="A265" s="1" t="s">
        <v>659</v>
      </c>
      <c r="B265" s="1" t="s">
        <v>951</v>
      </c>
      <c r="C265" s="1" t="s">
        <v>952</v>
      </c>
      <c r="D265" s="1" t="s">
        <v>217</v>
      </c>
      <c r="E265" s="15">
        <v>1500000</v>
      </c>
      <c r="F265" s="15">
        <v>-578840</v>
      </c>
      <c r="G265" s="15">
        <v>921160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921160</v>
      </c>
      <c r="N265" s="15">
        <v>0</v>
      </c>
      <c r="O265" s="15">
        <v>0</v>
      </c>
    </row>
    <row r="266" spans="1:15" x14ac:dyDescent="0.3">
      <c r="A266" s="1" t="s">
        <v>660</v>
      </c>
      <c r="B266" s="1" t="s">
        <v>951</v>
      </c>
      <c r="C266" s="1" t="s">
        <v>952</v>
      </c>
      <c r="D266" s="1" t="s">
        <v>217</v>
      </c>
      <c r="E266" s="15">
        <v>0</v>
      </c>
      <c r="F266" s="15">
        <v>578840</v>
      </c>
      <c r="G266" s="15">
        <v>578840</v>
      </c>
      <c r="H266" s="15">
        <v>578840</v>
      </c>
      <c r="I266" s="15">
        <v>578840</v>
      </c>
      <c r="J266" s="15">
        <v>0</v>
      </c>
      <c r="K266" s="15">
        <v>0</v>
      </c>
      <c r="L266" s="15">
        <v>0</v>
      </c>
      <c r="M266" s="15">
        <v>578840</v>
      </c>
      <c r="N266" s="15">
        <v>0</v>
      </c>
      <c r="O266" s="15">
        <v>0</v>
      </c>
    </row>
    <row r="267" spans="1:15" x14ac:dyDescent="0.3">
      <c r="A267" s="1" t="s">
        <v>661</v>
      </c>
      <c r="B267" s="1" t="s">
        <v>951</v>
      </c>
      <c r="C267" s="1" t="s">
        <v>952</v>
      </c>
      <c r="D267" s="1" t="s">
        <v>662</v>
      </c>
      <c r="E267" s="15">
        <v>1500000</v>
      </c>
      <c r="F267" s="15">
        <v>0</v>
      </c>
      <c r="G267" s="15">
        <v>1500000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1500000</v>
      </c>
      <c r="N267" s="15">
        <v>0</v>
      </c>
      <c r="O267" s="15">
        <v>0</v>
      </c>
    </row>
    <row r="268" spans="1:15" x14ac:dyDescent="0.3">
      <c r="A268" s="1" t="s">
        <v>663</v>
      </c>
      <c r="B268" s="1" t="s">
        <v>951</v>
      </c>
      <c r="C268" s="1" t="s">
        <v>952</v>
      </c>
      <c r="D268" s="1" t="s">
        <v>664</v>
      </c>
      <c r="E268" s="15">
        <v>500000</v>
      </c>
      <c r="F268" s="15">
        <v>0</v>
      </c>
      <c r="G268" s="15">
        <v>500000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500000</v>
      </c>
      <c r="N268" s="15">
        <v>0</v>
      </c>
      <c r="O268" s="15">
        <v>0</v>
      </c>
    </row>
    <row r="269" spans="1:15" x14ac:dyDescent="0.3">
      <c r="A269" s="1" t="s">
        <v>665</v>
      </c>
      <c r="B269" s="1" t="s">
        <v>951</v>
      </c>
      <c r="C269" s="1" t="s">
        <v>952</v>
      </c>
      <c r="D269" s="1" t="s">
        <v>666</v>
      </c>
      <c r="E269" s="15">
        <v>500000</v>
      </c>
      <c r="F269" s="15">
        <v>0</v>
      </c>
      <c r="G269" s="15">
        <v>500000</v>
      </c>
      <c r="H269" s="15">
        <v>0</v>
      </c>
      <c r="I269" s="15">
        <v>495200.01</v>
      </c>
      <c r="J269" s="15">
        <v>0</v>
      </c>
      <c r="K269" s="15">
        <v>0</v>
      </c>
      <c r="L269" s="15">
        <v>0</v>
      </c>
      <c r="M269" s="15">
        <v>500000</v>
      </c>
      <c r="N269" s="15">
        <v>0</v>
      </c>
      <c r="O269" s="15">
        <v>0</v>
      </c>
    </row>
    <row r="270" spans="1:15" x14ac:dyDescent="0.3">
      <c r="A270" s="1" t="s">
        <v>667</v>
      </c>
      <c r="B270" s="1" t="s">
        <v>951</v>
      </c>
      <c r="C270" s="1" t="s">
        <v>952</v>
      </c>
      <c r="D270" s="1" t="s">
        <v>668</v>
      </c>
      <c r="E270" s="15">
        <v>387000</v>
      </c>
      <c r="F270" s="15">
        <v>0</v>
      </c>
      <c r="G270" s="15">
        <v>387000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387000</v>
      </c>
      <c r="N270" s="15">
        <v>0</v>
      </c>
      <c r="O270" s="15">
        <v>0</v>
      </c>
    </row>
    <row r="271" spans="1:15" x14ac:dyDescent="0.3">
      <c r="A271" s="1" t="s">
        <v>669</v>
      </c>
      <c r="B271" s="1" t="s">
        <v>951</v>
      </c>
      <c r="C271" s="1" t="s">
        <v>952</v>
      </c>
      <c r="D271" s="1" t="s">
        <v>670</v>
      </c>
      <c r="E271" s="15">
        <v>250000</v>
      </c>
      <c r="F271" s="15">
        <v>0</v>
      </c>
      <c r="G271" s="15">
        <v>250000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250000</v>
      </c>
      <c r="N271" s="15">
        <v>0</v>
      </c>
      <c r="O271" s="15">
        <v>0</v>
      </c>
    </row>
    <row r="272" spans="1:15" x14ac:dyDescent="0.3">
      <c r="A272" s="1" t="s">
        <v>671</v>
      </c>
      <c r="B272" s="1" t="s">
        <v>951</v>
      </c>
      <c r="C272" s="1" t="s">
        <v>952</v>
      </c>
      <c r="D272" s="1" t="s">
        <v>672</v>
      </c>
      <c r="E272" s="15">
        <v>240000</v>
      </c>
      <c r="F272" s="15">
        <v>0</v>
      </c>
      <c r="G272" s="15">
        <v>240000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240000</v>
      </c>
      <c r="N272" s="15">
        <v>0</v>
      </c>
      <c r="O272" s="15">
        <v>0</v>
      </c>
    </row>
    <row r="273" spans="1:15" x14ac:dyDescent="0.3">
      <c r="A273" s="1" t="s">
        <v>673</v>
      </c>
      <c r="B273" s="1" t="s">
        <v>951</v>
      </c>
      <c r="C273" s="1" t="s">
        <v>952</v>
      </c>
      <c r="D273" s="1" t="s">
        <v>674</v>
      </c>
      <c r="E273" s="15">
        <v>200000</v>
      </c>
      <c r="F273" s="15">
        <v>0</v>
      </c>
      <c r="G273" s="15">
        <v>200000</v>
      </c>
      <c r="H273" s="15">
        <v>199636</v>
      </c>
      <c r="I273" s="15">
        <v>0</v>
      </c>
      <c r="J273" s="15">
        <v>0</v>
      </c>
      <c r="K273" s="15">
        <v>0</v>
      </c>
      <c r="L273" s="15">
        <v>0</v>
      </c>
      <c r="M273" s="15">
        <v>200000</v>
      </c>
      <c r="N273" s="15">
        <v>0</v>
      </c>
      <c r="O273" s="15">
        <v>0</v>
      </c>
    </row>
    <row r="274" spans="1:15" x14ac:dyDescent="0.3">
      <c r="A274" s="1" t="s">
        <v>675</v>
      </c>
      <c r="B274" s="1" t="s">
        <v>951</v>
      </c>
      <c r="C274" s="1" t="s">
        <v>952</v>
      </c>
      <c r="D274" s="1" t="s">
        <v>676</v>
      </c>
      <c r="E274" s="15">
        <v>196000</v>
      </c>
      <c r="F274" s="15">
        <v>0</v>
      </c>
      <c r="G274" s="15">
        <v>196000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196000</v>
      </c>
      <c r="N274" s="15">
        <v>0</v>
      </c>
      <c r="O274" s="15">
        <v>0</v>
      </c>
    </row>
    <row r="275" spans="1:15" x14ac:dyDescent="0.3">
      <c r="A275" s="1" t="s">
        <v>511</v>
      </c>
      <c r="B275" s="1" t="s">
        <v>951</v>
      </c>
      <c r="C275" s="1" t="s">
        <v>952</v>
      </c>
      <c r="D275" s="1" t="s">
        <v>512</v>
      </c>
      <c r="E275" s="15">
        <v>100000</v>
      </c>
      <c r="F275" s="15">
        <v>0</v>
      </c>
      <c r="G275" s="15">
        <v>100000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100000</v>
      </c>
      <c r="N275" s="15">
        <v>0</v>
      </c>
      <c r="O275" s="15">
        <v>0</v>
      </c>
    </row>
    <row r="276" spans="1:15" x14ac:dyDescent="0.3">
      <c r="A276" s="1" t="s">
        <v>310</v>
      </c>
      <c r="B276" s="1" t="s">
        <v>951</v>
      </c>
      <c r="C276" s="1" t="s">
        <v>952</v>
      </c>
      <c r="D276" s="1" t="s">
        <v>311</v>
      </c>
      <c r="E276" s="15">
        <v>500000</v>
      </c>
      <c r="F276" s="15">
        <v>0</v>
      </c>
      <c r="G276" s="15">
        <v>500000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500000</v>
      </c>
      <c r="N276" s="15">
        <v>0</v>
      </c>
      <c r="O276" s="15">
        <v>0</v>
      </c>
    </row>
    <row r="277" spans="1:15" x14ac:dyDescent="0.3">
      <c r="A277" s="1" t="s">
        <v>138</v>
      </c>
      <c r="B277" s="1" t="s">
        <v>951</v>
      </c>
      <c r="C277" s="1" t="s">
        <v>952</v>
      </c>
      <c r="D277" s="1" t="s">
        <v>139</v>
      </c>
      <c r="E277" s="15">
        <v>0</v>
      </c>
      <c r="F277" s="15">
        <v>2644821.2000000002</v>
      </c>
      <c r="G277" s="15">
        <v>2644821.2000000002</v>
      </c>
      <c r="H277" s="15">
        <v>0</v>
      </c>
      <c r="I277" s="15">
        <v>0</v>
      </c>
      <c r="J277" s="15">
        <v>0</v>
      </c>
      <c r="K277" s="15">
        <v>2586008.42</v>
      </c>
      <c r="L277" s="15">
        <v>2586008.42</v>
      </c>
      <c r="M277" s="15">
        <v>2644821.2000000002</v>
      </c>
      <c r="N277" s="15">
        <v>2586008.42</v>
      </c>
      <c r="O277" s="15">
        <v>0</v>
      </c>
    </row>
    <row r="278" spans="1:15" x14ac:dyDescent="0.3">
      <c r="A278" s="1" t="s">
        <v>140</v>
      </c>
      <c r="B278" s="1" t="s">
        <v>951</v>
      </c>
      <c r="C278" s="1" t="s">
        <v>952</v>
      </c>
      <c r="D278" s="1" t="s">
        <v>141</v>
      </c>
      <c r="E278" s="15">
        <v>0</v>
      </c>
      <c r="F278" s="15">
        <v>12981.27</v>
      </c>
      <c r="G278" s="15">
        <v>12981.27</v>
      </c>
      <c r="H278" s="15">
        <v>0</v>
      </c>
      <c r="I278" s="15">
        <v>0</v>
      </c>
      <c r="J278" s="15">
        <v>0</v>
      </c>
      <c r="K278" s="15">
        <v>674.53</v>
      </c>
      <c r="L278" s="15">
        <v>674.53</v>
      </c>
      <c r="M278" s="15">
        <v>12981.27</v>
      </c>
      <c r="N278" s="15">
        <v>674.53</v>
      </c>
      <c r="O278" s="15">
        <v>0</v>
      </c>
    </row>
    <row r="279" spans="1:15" x14ac:dyDescent="0.3">
      <c r="A279" s="1" t="s">
        <v>142</v>
      </c>
      <c r="B279" s="1" t="s">
        <v>951</v>
      </c>
      <c r="C279" s="1" t="s">
        <v>952</v>
      </c>
      <c r="D279" s="1" t="s">
        <v>143</v>
      </c>
      <c r="E279" s="15">
        <v>0</v>
      </c>
      <c r="F279" s="15">
        <v>5101041.05</v>
      </c>
      <c r="G279" s="15">
        <v>5101041.05</v>
      </c>
      <c r="H279" s="15">
        <v>0</v>
      </c>
      <c r="I279" s="15">
        <v>0</v>
      </c>
      <c r="J279" s="15">
        <v>0</v>
      </c>
      <c r="K279" s="15">
        <v>3412951.5</v>
      </c>
      <c r="L279" s="15">
        <v>3412951.5</v>
      </c>
      <c r="M279" s="15">
        <v>5101041.05</v>
      </c>
      <c r="N279" s="15">
        <v>3412951.5</v>
      </c>
      <c r="O279" s="15">
        <v>0</v>
      </c>
    </row>
    <row r="280" spans="1:15" x14ac:dyDescent="0.3">
      <c r="A280" s="1" t="s">
        <v>218</v>
      </c>
      <c r="B280" s="1" t="s">
        <v>951</v>
      </c>
      <c r="C280" s="1" t="s">
        <v>952</v>
      </c>
      <c r="D280" s="1" t="s">
        <v>219</v>
      </c>
      <c r="E280" s="15">
        <v>500000</v>
      </c>
      <c r="F280" s="15">
        <v>100000</v>
      </c>
      <c r="G280" s="15">
        <v>600000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600000</v>
      </c>
      <c r="N280" s="15">
        <v>0</v>
      </c>
      <c r="O280" s="15">
        <v>0</v>
      </c>
    </row>
    <row r="281" spans="1:15" x14ac:dyDescent="0.3">
      <c r="A281" s="1" t="s">
        <v>573</v>
      </c>
      <c r="B281" s="1" t="s">
        <v>951</v>
      </c>
      <c r="C281" s="1" t="s">
        <v>952</v>
      </c>
      <c r="D281" s="1" t="s">
        <v>574</v>
      </c>
      <c r="E281" s="15">
        <v>11200000</v>
      </c>
      <c r="F281" s="15">
        <v>0</v>
      </c>
      <c r="G281" s="15">
        <v>11200000</v>
      </c>
      <c r="H281" s="15">
        <v>0</v>
      </c>
      <c r="I281" s="15">
        <v>0</v>
      </c>
      <c r="J281" s="15">
        <v>0</v>
      </c>
      <c r="K281" s="15">
        <v>2695495</v>
      </c>
      <c r="L281" s="15">
        <v>2695495</v>
      </c>
      <c r="M281" s="15">
        <v>11200000</v>
      </c>
      <c r="N281" s="15">
        <v>2695495</v>
      </c>
      <c r="O281" s="15">
        <v>0</v>
      </c>
    </row>
    <row r="282" spans="1:15" x14ac:dyDescent="0.3">
      <c r="A282" s="1" t="s">
        <v>65</v>
      </c>
      <c r="B282" s="1" t="s">
        <v>951</v>
      </c>
      <c r="C282" s="1" t="s">
        <v>952</v>
      </c>
      <c r="D282" s="1" t="s">
        <v>66</v>
      </c>
      <c r="E282" s="15">
        <v>0</v>
      </c>
      <c r="F282" s="15">
        <v>4500000</v>
      </c>
      <c r="G282" s="15">
        <v>4500000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4500000</v>
      </c>
      <c r="N282" s="15">
        <v>0</v>
      </c>
      <c r="O282" s="15">
        <v>0</v>
      </c>
    </row>
    <row r="283" spans="1:15" x14ac:dyDescent="0.3">
      <c r="A283" s="1" t="s">
        <v>117</v>
      </c>
      <c r="B283" s="1" t="s">
        <v>951</v>
      </c>
      <c r="C283" s="1" t="s">
        <v>952</v>
      </c>
      <c r="D283" s="1" t="s">
        <v>66</v>
      </c>
      <c r="E283" s="15">
        <v>500000</v>
      </c>
      <c r="F283" s="15">
        <v>0</v>
      </c>
      <c r="G283" s="15">
        <v>500000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500000</v>
      </c>
      <c r="N283" s="15">
        <v>0</v>
      </c>
      <c r="O283" s="15">
        <v>0</v>
      </c>
    </row>
    <row r="284" spans="1:15" x14ac:dyDescent="0.3">
      <c r="A284" s="1" t="s">
        <v>312</v>
      </c>
      <c r="B284" s="1" t="s">
        <v>951</v>
      </c>
      <c r="C284" s="1" t="s">
        <v>952</v>
      </c>
      <c r="D284" s="1" t="s">
        <v>66</v>
      </c>
      <c r="E284" s="15">
        <v>20000000</v>
      </c>
      <c r="F284" s="15">
        <v>0</v>
      </c>
      <c r="G284" s="15">
        <v>20000000</v>
      </c>
      <c r="H284" s="15">
        <v>0</v>
      </c>
      <c r="I284" s="15">
        <v>0</v>
      </c>
      <c r="J284" s="15">
        <v>1187662.3999999999</v>
      </c>
      <c r="K284" s="15">
        <v>1274728.55</v>
      </c>
      <c r="L284" s="15">
        <v>593831.19999999995</v>
      </c>
      <c r="M284" s="15">
        <v>18812337.600000001</v>
      </c>
      <c r="N284" s="15">
        <v>1868559.75</v>
      </c>
      <c r="O284" s="15">
        <v>0</v>
      </c>
    </row>
    <row r="285" spans="1:15" x14ac:dyDescent="0.3">
      <c r="A285" s="1" t="s">
        <v>380</v>
      </c>
      <c r="B285" s="1" t="s">
        <v>951</v>
      </c>
      <c r="C285" s="1" t="s">
        <v>952</v>
      </c>
      <c r="D285" s="1" t="s">
        <v>66</v>
      </c>
      <c r="E285" s="15">
        <v>70000</v>
      </c>
      <c r="F285" s="15">
        <v>0</v>
      </c>
      <c r="G285" s="15">
        <v>70000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70000</v>
      </c>
      <c r="N285" s="15">
        <v>0</v>
      </c>
      <c r="O285" s="15">
        <v>0</v>
      </c>
    </row>
    <row r="286" spans="1:15" x14ac:dyDescent="0.3">
      <c r="A286" s="1" t="s">
        <v>67</v>
      </c>
      <c r="B286" s="1" t="s">
        <v>951</v>
      </c>
      <c r="C286" s="1" t="s">
        <v>952</v>
      </c>
      <c r="D286" s="1" t="s">
        <v>66</v>
      </c>
      <c r="E286" s="15">
        <v>150000</v>
      </c>
      <c r="F286" s="15">
        <v>0</v>
      </c>
      <c r="G286" s="15">
        <v>150000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150000</v>
      </c>
      <c r="N286" s="15">
        <v>0</v>
      </c>
      <c r="O286" s="15">
        <v>0</v>
      </c>
    </row>
    <row r="287" spans="1:15" x14ac:dyDescent="0.3">
      <c r="A287" s="1" t="s">
        <v>118</v>
      </c>
      <c r="B287" s="1" t="s">
        <v>951</v>
      </c>
      <c r="C287" s="1" t="s">
        <v>952</v>
      </c>
      <c r="D287" s="1" t="s">
        <v>119</v>
      </c>
      <c r="E287" s="15">
        <v>50000</v>
      </c>
      <c r="F287" s="15">
        <v>0</v>
      </c>
      <c r="G287" s="15">
        <v>50000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50000</v>
      </c>
      <c r="N287" s="15">
        <v>0</v>
      </c>
      <c r="O287" s="15">
        <v>0</v>
      </c>
    </row>
    <row r="288" spans="1:15" x14ac:dyDescent="0.3">
      <c r="A288" s="1" t="s">
        <v>220</v>
      </c>
      <c r="B288" s="1" t="s">
        <v>951</v>
      </c>
      <c r="C288" s="1" t="s">
        <v>952</v>
      </c>
      <c r="D288" s="1" t="s">
        <v>119</v>
      </c>
      <c r="E288" s="15">
        <v>25000</v>
      </c>
      <c r="F288" s="15">
        <v>0</v>
      </c>
      <c r="G288" s="15">
        <v>25000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25000</v>
      </c>
      <c r="N288" s="15">
        <v>0</v>
      </c>
      <c r="O288" s="15">
        <v>0</v>
      </c>
    </row>
    <row r="289" spans="1:15" x14ac:dyDescent="0.3">
      <c r="A289" s="1" t="s">
        <v>381</v>
      </c>
      <c r="B289" s="1" t="s">
        <v>951</v>
      </c>
      <c r="C289" s="1" t="s">
        <v>952</v>
      </c>
      <c r="D289" s="1" t="s">
        <v>119</v>
      </c>
      <c r="E289" s="15">
        <v>50000</v>
      </c>
      <c r="F289" s="15">
        <v>80000</v>
      </c>
      <c r="G289" s="15">
        <v>130000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130000</v>
      </c>
      <c r="N289" s="15">
        <v>0</v>
      </c>
      <c r="O289" s="15">
        <v>0</v>
      </c>
    </row>
    <row r="290" spans="1:15" x14ac:dyDescent="0.3">
      <c r="A290" s="1" t="s">
        <v>144</v>
      </c>
      <c r="B290" s="1" t="s">
        <v>951</v>
      </c>
      <c r="C290" s="1" t="s">
        <v>952</v>
      </c>
      <c r="D290" s="1" t="s">
        <v>145</v>
      </c>
      <c r="E290" s="15">
        <v>2500000</v>
      </c>
      <c r="F290" s="15">
        <v>0</v>
      </c>
      <c r="G290" s="15">
        <v>2500000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2500000</v>
      </c>
      <c r="N290" s="15">
        <v>0</v>
      </c>
      <c r="O290" s="15">
        <v>0</v>
      </c>
    </row>
    <row r="291" spans="1:15" x14ac:dyDescent="0.3">
      <c r="A291" s="1" t="s">
        <v>677</v>
      </c>
      <c r="B291" s="1" t="s">
        <v>951</v>
      </c>
      <c r="C291" s="1" t="s">
        <v>952</v>
      </c>
      <c r="D291" s="1" t="s">
        <v>145</v>
      </c>
      <c r="E291" s="15">
        <v>2000000</v>
      </c>
      <c r="F291" s="15">
        <v>0</v>
      </c>
      <c r="G291" s="15">
        <v>2000000</v>
      </c>
      <c r="H291" s="15">
        <v>0</v>
      </c>
      <c r="I291" s="15">
        <v>0</v>
      </c>
      <c r="J291" s="15">
        <v>2000000</v>
      </c>
      <c r="K291" s="15">
        <v>2000000</v>
      </c>
      <c r="L291" s="15">
        <v>2000000</v>
      </c>
      <c r="M291" s="15">
        <v>0</v>
      </c>
      <c r="N291" s="15">
        <v>2000000</v>
      </c>
      <c r="O291" s="15">
        <v>0</v>
      </c>
    </row>
    <row r="292" spans="1:15" x14ac:dyDescent="0.3">
      <c r="A292" s="1" t="s">
        <v>716</v>
      </c>
      <c r="B292" s="1" t="s">
        <v>951</v>
      </c>
      <c r="C292" s="1" t="s">
        <v>952</v>
      </c>
      <c r="D292" s="1" t="s">
        <v>145</v>
      </c>
      <c r="E292" s="15">
        <v>14767344.140000001</v>
      </c>
      <c r="F292" s="15">
        <v>0</v>
      </c>
      <c r="G292" s="15">
        <v>14767344.140000001</v>
      </c>
      <c r="H292" s="15">
        <v>0</v>
      </c>
      <c r="I292" s="15">
        <v>0</v>
      </c>
      <c r="J292" s="15">
        <v>0</v>
      </c>
      <c r="K292" s="15">
        <v>1230612.01</v>
      </c>
      <c r="L292" s="15">
        <v>1230612.01</v>
      </c>
      <c r="M292" s="15">
        <v>14767344.140000001</v>
      </c>
      <c r="N292" s="15">
        <v>1230612.01</v>
      </c>
      <c r="O292" s="15">
        <v>0</v>
      </c>
    </row>
    <row r="293" spans="1:15" x14ac:dyDescent="0.3">
      <c r="A293" s="1" t="s">
        <v>720</v>
      </c>
      <c r="B293" s="1" t="s">
        <v>951</v>
      </c>
      <c r="C293" s="1" t="s">
        <v>952</v>
      </c>
      <c r="D293" s="1" t="s">
        <v>145</v>
      </c>
      <c r="E293" s="15">
        <v>20803650</v>
      </c>
      <c r="F293" s="15">
        <v>0</v>
      </c>
      <c r="G293" s="15">
        <v>20803650</v>
      </c>
      <c r="H293" s="15">
        <v>0</v>
      </c>
      <c r="I293" s="15">
        <v>0</v>
      </c>
      <c r="J293" s="15">
        <v>1778001.05</v>
      </c>
      <c r="K293" s="15">
        <v>3557160.02</v>
      </c>
      <c r="L293" s="15">
        <v>3557160.02</v>
      </c>
      <c r="M293" s="15">
        <v>19025648.949999999</v>
      </c>
      <c r="N293" s="15">
        <v>3557160.02</v>
      </c>
      <c r="O293" s="15">
        <v>0</v>
      </c>
    </row>
    <row r="294" spans="1:15" x14ac:dyDescent="0.3">
      <c r="A294" s="1" t="s">
        <v>724</v>
      </c>
      <c r="B294" s="1" t="s">
        <v>951</v>
      </c>
      <c r="C294" s="1" t="s">
        <v>952</v>
      </c>
      <c r="D294" s="1" t="s">
        <v>145</v>
      </c>
      <c r="E294" s="15">
        <v>9828000</v>
      </c>
      <c r="F294" s="15">
        <v>0</v>
      </c>
      <c r="G294" s="15">
        <v>9828000</v>
      </c>
      <c r="H294" s="15">
        <v>0</v>
      </c>
      <c r="I294" s="15">
        <v>0</v>
      </c>
      <c r="J294" s="15">
        <v>13491.39</v>
      </c>
      <c r="K294" s="15">
        <v>27334.92</v>
      </c>
      <c r="L294" s="15">
        <v>27334.92</v>
      </c>
      <c r="M294" s="15">
        <v>9814508.6099999994</v>
      </c>
      <c r="N294" s="15">
        <v>27334.92</v>
      </c>
      <c r="O294" s="15">
        <v>0</v>
      </c>
    </row>
    <row r="295" spans="1:15" x14ac:dyDescent="0.3">
      <c r="A295" s="1" t="s">
        <v>728</v>
      </c>
      <c r="B295" s="1" t="s">
        <v>951</v>
      </c>
      <c r="C295" s="1" t="s">
        <v>952</v>
      </c>
      <c r="D295" s="1" t="s">
        <v>145</v>
      </c>
      <c r="E295" s="15">
        <v>7750016.75</v>
      </c>
      <c r="F295" s="15">
        <v>0</v>
      </c>
      <c r="G295" s="15">
        <v>7750016.75</v>
      </c>
      <c r="H295" s="15">
        <v>0</v>
      </c>
      <c r="I295" s="15">
        <v>0</v>
      </c>
      <c r="J295" s="15">
        <v>1819459.21</v>
      </c>
      <c r="K295" s="15">
        <v>1839619.25</v>
      </c>
      <c r="L295" s="15">
        <v>1039619.25</v>
      </c>
      <c r="M295" s="15">
        <v>5930557.54</v>
      </c>
      <c r="N295" s="15">
        <v>1839619.25</v>
      </c>
      <c r="O295" s="15">
        <v>0</v>
      </c>
    </row>
    <row r="296" spans="1:15" x14ac:dyDescent="0.3">
      <c r="A296" s="1" t="s">
        <v>732</v>
      </c>
      <c r="B296" s="1" t="s">
        <v>951</v>
      </c>
      <c r="C296" s="1" t="s">
        <v>952</v>
      </c>
      <c r="D296" s="1" t="s">
        <v>145</v>
      </c>
      <c r="E296" s="15">
        <v>99750000</v>
      </c>
      <c r="F296" s="15">
        <v>0</v>
      </c>
      <c r="G296" s="15">
        <v>99750000</v>
      </c>
      <c r="H296" s="15">
        <v>0</v>
      </c>
      <c r="I296" s="15">
        <v>0</v>
      </c>
      <c r="J296" s="15">
        <v>16625000</v>
      </c>
      <c r="K296" s="15">
        <v>16625000</v>
      </c>
      <c r="L296" s="15">
        <v>16625000</v>
      </c>
      <c r="M296" s="15">
        <v>83125000</v>
      </c>
      <c r="N296" s="15">
        <v>16625000</v>
      </c>
      <c r="O296" s="15">
        <v>0</v>
      </c>
    </row>
    <row r="297" spans="1:15" x14ac:dyDescent="0.3">
      <c r="A297" s="1" t="s">
        <v>740</v>
      </c>
      <c r="B297" s="1" t="s">
        <v>951</v>
      </c>
      <c r="C297" s="1" t="s">
        <v>952</v>
      </c>
      <c r="D297" s="1" t="s">
        <v>145</v>
      </c>
      <c r="E297" s="15">
        <v>0</v>
      </c>
      <c r="F297" s="15">
        <v>225000000</v>
      </c>
      <c r="G297" s="15">
        <v>225000000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225000000</v>
      </c>
      <c r="N297" s="15">
        <v>0</v>
      </c>
      <c r="O297" s="15">
        <v>0</v>
      </c>
    </row>
    <row r="298" spans="1:15" x14ac:dyDescent="0.3">
      <c r="A298" s="1" t="s">
        <v>146</v>
      </c>
      <c r="B298" s="1" t="s">
        <v>951</v>
      </c>
      <c r="C298" s="1" t="s">
        <v>952</v>
      </c>
      <c r="D298" s="1" t="s">
        <v>147</v>
      </c>
      <c r="E298" s="15">
        <v>24999999.989999998</v>
      </c>
      <c r="F298" s="15">
        <v>0</v>
      </c>
      <c r="G298" s="15">
        <v>24999999.989999998</v>
      </c>
      <c r="H298" s="15">
        <v>0</v>
      </c>
      <c r="I298" s="15">
        <v>0</v>
      </c>
      <c r="J298" s="15">
        <v>10195728.67</v>
      </c>
      <c r="K298" s="15">
        <v>10195728.67</v>
      </c>
      <c r="L298" s="15">
        <v>10195728.67</v>
      </c>
      <c r="M298" s="15">
        <v>14804271.32</v>
      </c>
      <c r="N298" s="15">
        <v>10195728.67</v>
      </c>
      <c r="O298" s="15">
        <v>0</v>
      </c>
    </row>
    <row r="299" spans="1:15" x14ac:dyDescent="0.3">
      <c r="A299" s="1" t="s">
        <v>628</v>
      </c>
      <c r="B299" s="1" t="s">
        <v>951</v>
      </c>
      <c r="C299" s="1" t="s">
        <v>952</v>
      </c>
      <c r="D299" s="1" t="s">
        <v>629</v>
      </c>
      <c r="E299" s="15">
        <v>250000</v>
      </c>
      <c r="F299" s="15">
        <v>0</v>
      </c>
      <c r="G299" s="15">
        <v>250000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250000</v>
      </c>
      <c r="N299" s="15">
        <v>0</v>
      </c>
      <c r="O299" s="15">
        <v>0</v>
      </c>
    </row>
    <row r="300" spans="1:15" x14ac:dyDescent="0.3">
      <c r="A300" s="1" t="s">
        <v>630</v>
      </c>
      <c r="B300" s="1" t="s">
        <v>951</v>
      </c>
      <c r="C300" s="1" t="s">
        <v>952</v>
      </c>
      <c r="D300" s="1" t="s">
        <v>631</v>
      </c>
      <c r="E300" s="15">
        <v>5000000</v>
      </c>
      <c r="F300" s="15">
        <v>0</v>
      </c>
      <c r="G300" s="15">
        <v>5000000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5000000</v>
      </c>
      <c r="N300" s="15">
        <v>0</v>
      </c>
      <c r="O300" s="15">
        <v>0</v>
      </c>
    </row>
    <row r="301" spans="1:15" x14ac:dyDescent="0.3">
      <c r="A301" s="1" t="s">
        <v>632</v>
      </c>
      <c r="B301" s="1" t="s">
        <v>951</v>
      </c>
      <c r="C301" s="1" t="s">
        <v>952</v>
      </c>
      <c r="D301" s="1" t="s">
        <v>633</v>
      </c>
      <c r="E301" s="15">
        <v>2800000</v>
      </c>
      <c r="F301" s="15">
        <v>0</v>
      </c>
      <c r="G301" s="15">
        <v>2800000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2800000</v>
      </c>
      <c r="N301" s="15">
        <v>0</v>
      </c>
      <c r="O301" s="15">
        <v>0</v>
      </c>
    </row>
    <row r="302" spans="1:15" x14ac:dyDescent="0.3">
      <c r="A302" s="1" t="s">
        <v>634</v>
      </c>
      <c r="B302" s="1" t="s">
        <v>951</v>
      </c>
      <c r="C302" s="1" t="s">
        <v>952</v>
      </c>
      <c r="D302" s="1" t="s">
        <v>635</v>
      </c>
      <c r="E302" s="15">
        <v>260000</v>
      </c>
      <c r="F302" s="15">
        <v>0</v>
      </c>
      <c r="G302" s="15">
        <v>260000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260000</v>
      </c>
      <c r="N302" s="15">
        <v>0</v>
      </c>
      <c r="O302" s="15">
        <v>0</v>
      </c>
    </row>
    <row r="303" spans="1:15" x14ac:dyDescent="0.3">
      <c r="A303" s="1" t="s">
        <v>641</v>
      </c>
      <c r="B303" s="1" t="s">
        <v>951</v>
      </c>
      <c r="C303" s="1" t="s">
        <v>952</v>
      </c>
      <c r="D303" s="1" t="s">
        <v>642</v>
      </c>
      <c r="E303" s="15">
        <v>650000</v>
      </c>
      <c r="F303" s="15">
        <v>550000</v>
      </c>
      <c r="G303" s="15">
        <v>1200000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1200000</v>
      </c>
      <c r="N303" s="15">
        <v>0</v>
      </c>
      <c r="O303" s="15">
        <v>0</v>
      </c>
    </row>
    <row r="304" spans="1:15" x14ac:dyDescent="0.3">
      <c r="A304" s="1" t="s">
        <v>643</v>
      </c>
      <c r="B304" s="1" t="s">
        <v>951</v>
      </c>
      <c r="C304" s="1" t="s">
        <v>952</v>
      </c>
      <c r="D304" s="1" t="s">
        <v>644</v>
      </c>
      <c r="E304" s="15">
        <v>0</v>
      </c>
      <c r="F304" s="15">
        <v>200000</v>
      </c>
      <c r="G304" s="15">
        <v>200000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200000</v>
      </c>
      <c r="N304" s="15">
        <v>0</v>
      </c>
      <c r="O304" s="15">
        <v>0</v>
      </c>
    </row>
    <row r="305" spans="1:15" x14ac:dyDescent="0.3">
      <c r="A305" s="1" t="s">
        <v>22</v>
      </c>
      <c r="B305" s="1" t="s">
        <v>951</v>
      </c>
      <c r="C305" s="1" t="s">
        <v>952</v>
      </c>
      <c r="D305" s="1" t="s">
        <v>23</v>
      </c>
      <c r="E305" s="15">
        <v>3800000</v>
      </c>
      <c r="F305" s="15">
        <v>0</v>
      </c>
      <c r="G305" s="15">
        <v>3800000</v>
      </c>
      <c r="H305" s="15">
        <v>0</v>
      </c>
      <c r="I305" s="15">
        <v>0</v>
      </c>
      <c r="J305" s="15">
        <v>180000</v>
      </c>
      <c r="K305" s="15">
        <v>206000</v>
      </c>
      <c r="L305" s="15">
        <v>206000</v>
      </c>
      <c r="M305" s="15">
        <v>3620000</v>
      </c>
      <c r="N305" s="15">
        <v>206000</v>
      </c>
      <c r="O305" s="15">
        <v>0</v>
      </c>
    </row>
    <row r="306" spans="1:15" x14ac:dyDescent="0.3">
      <c r="A306" s="1" t="s">
        <v>506</v>
      </c>
      <c r="B306" s="1" t="s">
        <v>951</v>
      </c>
      <c r="C306" s="1" t="s">
        <v>952</v>
      </c>
      <c r="D306" s="1" t="s">
        <v>23</v>
      </c>
      <c r="E306" s="15">
        <v>2000000</v>
      </c>
      <c r="F306" s="15">
        <v>0</v>
      </c>
      <c r="G306" s="15">
        <v>2000000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2000000</v>
      </c>
      <c r="N306" s="15">
        <v>0</v>
      </c>
      <c r="O306" s="15">
        <v>0</v>
      </c>
    </row>
    <row r="307" spans="1:15" x14ac:dyDescent="0.3">
      <c r="A307" s="1" t="s">
        <v>530</v>
      </c>
      <c r="B307" s="1" t="s">
        <v>951</v>
      </c>
      <c r="C307" s="1" t="s">
        <v>952</v>
      </c>
      <c r="D307" s="1" t="s">
        <v>23</v>
      </c>
      <c r="E307" s="15">
        <v>20000000</v>
      </c>
      <c r="F307" s="15">
        <v>0</v>
      </c>
      <c r="G307" s="15">
        <v>20000000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20000000</v>
      </c>
      <c r="N307" s="15">
        <v>0</v>
      </c>
      <c r="O307" s="15">
        <v>0</v>
      </c>
    </row>
    <row r="308" spans="1:15" x14ac:dyDescent="0.3">
      <c r="A308" s="1" t="s">
        <v>531</v>
      </c>
      <c r="B308" s="1" t="s">
        <v>951</v>
      </c>
      <c r="C308" s="1" t="s">
        <v>952</v>
      </c>
      <c r="D308" s="1" t="s">
        <v>532</v>
      </c>
      <c r="E308" s="15">
        <v>2000000</v>
      </c>
      <c r="F308" s="15">
        <v>0</v>
      </c>
      <c r="G308" s="15">
        <v>2000000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2000000</v>
      </c>
      <c r="N308" s="15">
        <v>0</v>
      </c>
      <c r="O308" s="15">
        <v>0</v>
      </c>
    </row>
    <row r="309" spans="1:15" x14ac:dyDescent="0.3">
      <c r="A309" s="1" t="s">
        <v>533</v>
      </c>
      <c r="B309" s="1" t="s">
        <v>951</v>
      </c>
      <c r="C309" s="1" t="s">
        <v>952</v>
      </c>
      <c r="D309" s="1" t="s">
        <v>534</v>
      </c>
      <c r="E309" s="15">
        <v>100738501.97</v>
      </c>
      <c r="F309" s="15">
        <v>0</v>
      </c>
      <c r="G309" s="15">
        <v>100738501.97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100738501.97</v>
      </c>
      <c r="N309" s="15">
        <v>0</v>
      </c>
      <c r="O309" s="15">
        <v>0</v>
      </c>
    </row>
    <row r="310" spans="1:15" x14ac:dyDescent="0.3">
      <c r="A310" s="1" t="s">
        <v>535</v>
      </c>
      <c r="B310" s="1" t="s">
        <v>951</v>
      </c>
      <c r="C310" s="1" t="s">
        <v>952</v>
      </c>
      <c r="D310" s="1" t="s">
        <v>536</v>
      </c>
      <c r="E310" s="15">
        <v>12000000</v>
      </c>
      <c r="F310" s="15">
        <v>0</v>
      </c>
      <c r="G310" s="15">
        <v>12000000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12000000</v>
      </c>
      <c r="N310" s="15">
        <v>0</v>
      </c>
      <c r="O310" s="15">
        <v>0</v>
      </c>
    </row>
    <row r="311" spans="1:15" x14ac:dyDescent="0.3">
      <c r="A311" s="1" t="s">
        <v>537</v>
      </c>
      <c r="B311" s="1" t="s">
        <v>951</v>
      </c>
      <c r="C311" s="1" t="s">
        <v>952</v>
      </c>
      <c r="D311" s="1" t="s">
        <v>538</v>
      </c>
      <c r="E311" s="15">
        <v>0</v>
      </c>
      <c r="F311" s="15">
        <v>6000000</v>
      </c>
      <c r="G311" s="15">
        <v>6000000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6000000</v>
      </c>
      <c r="N311" s="15">
        <v>0</v>
      </c>
      <c r="O311" s="15">
        <v>0</v>
      </c>
    </row>
    <row r="312" spans="1:15" x14ac:dyDescent="0.3">
      <c r="A312" s="1" t="s">
        <v>578</v>
      </c>
      <c r="B312" s="1" t="s">
        <v>951</v>
      </c>
      <c r="C312" s="1" t="s">
        <v>952</v>
      </c>
      <c r="D312" s="1" t="s">
        <v>579</v>
      </c>
      <c r="E312" s="15">
        <v>400000</v>
      </c>
      <c r="F312" s="15">
        <v>70000</v>
      </c>
      <c r="G312" s="15">
        <v>470000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470000</v>
      </c>
      <c r="N312" s="15">
        <v>0</v>
      </c>
      <c r="O312" s="15">
        <v>0</v>
      </c>
    </row>
    <row r="313" spans="1:15" x14ac:dyDescent="0.3">
      <c r="A313" s="1" t="s">
        <v>636</v>
      </c>
      <c r="B313" s="1" t="s">
        <v>951</v>
      </c>
      <c r="C313" s="1" t="s">
        <v>952</v>
      </c>
      <c r="D313" s="1" t="s">
        <v>637</v>
      </c>
      <c r="E313" s="15">
        <v>2200000</v>
      </c>
      <c r="F313" s="15">
        <v>0</v>
      </c>
      <c r="G313" s="15">
        <v>2200000</v>
      </c>
      <c r="H313" s="15">
        <v>0</v>
      </c>
      <c r="I313" s="15">
        <v>0</v>
      </c>
      <c r="J313" s="15">
        <v>150000</v>
      </c>
      <c r="K313" s="15">
        <v>150000</v>
      </c>
      <c r="L313" s="15">
        <v>150000</v>
      </c>
      <c r="M313" s="15">
        <v>2050000</v>
      </c>
      <c r="N313" s="15">
        <v>150000</v>
      </c>
      <c r="O313" s="15">
        <v>0</v>
      </c>
    </row>
    <row r="314" spans="1:15" x14ac:dyDescent="0.3">
      <c r="A314" s="1" t="s">
        <v>645</v>
      </c>
      <c r="B314" s="1" t="s">
        <v>951</v>
      </c>
      <c r="C314" s="1" t="s">
        <v>952</v>
      </c>
      <c r="D314" s="1" t="s">
        <v>23</v>
      </c>
      <c r="E314" s="15">
        <v>5000000</v>
      </c>
      <c r="F314" s="15">
        <v>-3430000</v>
      </c>
      <c r="G314" s="15">
        <v>1570000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1570000</v>
      </c>
      <c r="N314" s="15">
        <v>0</v>
      </c>
      <c r="O314" s="15">
        <v>0</v>
      </c>
    </row>
    <row r="315" spans="1:15" x14ac:dyDescent="0.3">
      <c r="A315" s="1" t="s">
        <v>678</v>
      </c>
      <c r="B315" s="1" t="s">
        <v>951</v>
      </c>
      <c r="C315" s="1" t="s">
        <v>952</v>
      </c>
      <c r="D315" s="1" t="s">
        <v>23</v>
      </c>
      <c r="E315" s="15">
        <v>200000</v>
      </c>
      <c r="F315" s="15">
        <v>0</v>
      </c>
      <c r="G315" s="15">
        <v>200000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200000</v>
      </c>
      <c r="N315" s="15">
        <v>0</v>
      </c>
      <c r="O315" s="15">
        <v>0</v>
      </c>
    </row>
    <row r="316" spans="1:15" x14ac:dyDescent="0.3">
      <c r="A316" s="1" t="s">
        <v>679</v>
      </c>
      <c r="B316" s="1" t="s">
        <v>951</v>
      </c>
      <c r="C316" s="1" t="s">
        <v>952</v>
      </c>
      <c r="D316" s="1" t="s">
        <v>680</v>
      </c>
      <c r="E316" s="15">
        <v>100000</v>
      </c>
      <c r="F316" s="15">
        <v>0</v>
      </c>
      <c r="G316" s="15">
        <v>100000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100000</v>
      </c>
      <c r="N316" s="15">
        <v>0</v>
      </c>
      <c r="O316" s="15">
        <v>0</v>
      </c>
    </row>
    <row r="317" spans="1:15" x14ac:dyDescent="0.3">
      <c r="A317" s="1" t="s">
        <v>646</v>
      </c>
      <c r="B317" s="1" t="s">
        <v>951</v>
      </c>
      <c r="C317" s="1" t="s">
        <v>952</v>
      </c>
      <c r="D317" s="1" t="s">
        <v>23</v>
      </c>
      <c r="E317" s="15">
        <v>0</v>
      </c>
      <c r="F317" s="15">
        <v>680000</v>
      </c>
      <c r="G317" s="15">
        <v>680000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680000</v>
      </c>
      <c r="N317" s="15">
        <v>0</v>
      </c>
      <c r="O317" s="15">
        <v>0</v>
      </c>
    </row>
    <row r="318" spans="1:15" x14ac:dyDescent="0.3">
      <c r="A318" s="1" t="s">
        <v>647</v>
      </c>
      <c r="B318" s="1" t="s">
        <v>951</v>
      </c>
      <c r="C318" s="1" t="s">
        <v>952</v>
      </c>
      <c r="D318" s="1" t="s">
        <v>648</v>
      </c>
      <c r="E318" s="15">
        <v>0</v>
      </c>
      <c r="F318" s="15">
        <v>2000000</v>
      </c>
      <c r="G318" s="15">
        <v>2000000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2000000</v>
      </c>
      <c r="N318" s="15">
        <v>0</v>
      </c>
      <c r="O318" s="15">
        <v>0</v>
      </c>
    </row>
    <row r="319" spans="1:15" x14ac:dyDescent="0.3">
      <c r="A319" s="1" t="s">
        <v>539</v>
      </c>
      <c r="B319" s="1" t="s">
        <v>951</v>
      </c>
      <c r="C319" s="1" t="s">
        <v>952</v>
      </c>
      <c r="D319" s="1" t="s">
        <v>540</v>
      </c>
      <c r="E319" s="15">
        <v>200000</v>
      </c>
      <c r="F319" s="15">
        <v>0</v>
      </c>
      <c r="G319" s="15">
        <v>200000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200000</v>
      </c>
      <c r="N319" s="15">
        <v>0</v>
      </c>
      <c r="O319" s="15">
        <v>0</v>
      </c>
    </row>
    <row r="320" spans="1:15" x14ac:dyDescent="0.3">
      <c r="A320" s="1" t="s">
        <v>524</v>
      </c>
      <c r="B320" s="1" t="s">
        <v>951</v>
      </c>
      <c r="C320" s="1" t="s">
        <v>952</v>
      </c>
      <c r="D320" s="1" t="s">
        <v>525</v>
      </c>
      <c r="E320" s="15">
        <v>3900000</v>
      </c>
      <c r="F320" s="15">
        <v>0</v>
      </c>
      <c r="G320" s="15">
        <v>3900000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3900000</v>
      </c>
      <c r="N320" s="15">
        <v>0</v>
      </c>
      <c r="O320" s="15">
        <v>0</v>
      </c>
    </row>
    <row r="321" spans="1:15" x14ac:dyDescent="0.3">
      <c r="A321" s="1" t="s">
        <v>24</v>
      </c>
      <c r="B321" s="1" t="s">
        <v>951</v>
      </c>
      <c r="C321" s="1" t="s">
        <v>952</v>
      </c>
      <c r="D321" s="1" t="s">
        <v>25</v>
      </c>
      <c r="E321" s="15">
        <v>1000000</v>
      </c>
      <c r="F321" s="15">
        <v>0</v>
      </c>
      <c r="G321" s="15">
        <v>1000000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1000000</v>
      </c>
      <c r="N321" s="15">
        <v>0</v>
      </c>
      <c r="O321" s="15">
        <v>0</v>
      </c>
    </row>
    <row r="322" spans="1:15" x14ac:dyDescent="0.3">
      <c r="A322" s="1" t="s">
        <v>26</v>
      </c>
      <c r="B322" s="1" t="s">
        <v>951</v>
      </c>
      <c r="C322" s="1" t="s">
        <v>952</v>
      </c>
      <c r="D322" s="1" t="s">
        <v>27</v>
      </c>
      <c r="E322" s="15">
        <v>500000</v>
      </c>
      <c r="F322" s="15">
        <v>0</v>
      </c>
      <c r="G322" s="15">
        <v>500000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500000</v>
      </c>
      <c r="N322" s="15">
        <v>0</v>
      </c>
      <c r="O322" s="15">
        <v>0</v>
      </c>
    </row>
    <row r="323" spans="1:15" x14ac:dyDescent="0.3">
      <c r="A323" s="1" t="s">
        <v>28</v>
      </c>
      <c r="B323" s="1" t="s">
        <v>951</v>
      </c>
      <c r="C323" s="1" t="s">
        <v>952</v>
      </c>
      <c r="D323" s="1" t="s">
        <v>29</v>
      </c>
      <c r="E323" s="15">
        <v>240000</v>
      </c>
      <c r="F323" s="15">
        <v>0</v>
      </c>
      <c r="G323" s="15">
        <v>240000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240000</v>
      </c>
      <c r="N323" s="15">
        <v>0</v>
      </c>
      <c r="O323" s="15">
        <v>0</v>
      </c>
    </row>
    <row r="324" spans="1:15" x14ac:dyDescent="0.3">
      <c r="A324" s="1" t="s">
        <v>30</v>
      </c>
      <c r="B324" s="1" t="s">
        <v>951</v>
      </c>
      <c r="C324" s="1" t="s">
        <v>952</v>
      </c>
      <c r="D324" s="1" t="s">
        <v>31</v>
      </c>
      <c r="E324" s="15">
        <v>60000</v>
      </c>
      <c r="F324" s="15">
        <v>0</v>
      </c>
      <c r="G324" s="15">
        <v>60000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60000</v>
      </c>
      <c r="N324" s="15">
        <v>0</v>
      </c>
      <c r="O324" s="15">
        <v>0</v>
      </c>
    </row>
    <row r="325" spans="1:15" x14ac:dyDescent="0.3">
      <c r="A325" s="1" t="s">
        <v>340</v>
      </c>
      <c r="B325" s="1" t="s">
        <v>951</v>
      </c>
      <c r="C325" s="1" t="s">
        <v>952</v>
      </c>
      <c r="D325" s="1" t="s">
        <v>341</v>
      </c>
      <c r="E325" s="15">
        <v>500000</v>
      </c>
      <c r="F325" s="15">
        <v>0</v>
      </c>
      <c r="G325" s="15">
        <v>500000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500000</v>
      </c>
      <c r="N325" s="15">
        <v>0</v>
      </c>
      <c r="O325" s="15">
        <v>0</v>
      </c>
    </row>
    <row r="326" spans="1:15" x14ac:dyDescent="0.3">
      <c r="A326" s="1" t="s">
        <v>43</v>
      </c>
      <c r="B326" s="1" t="s">
        <v>951</v>
      </c>
      <c r="C326" s="1" t="s">
        <v>952</v>
      </c>
      <c r="D326" s="1" t="s">
        <v>44</v>
      </c>
      <c r="E326" s="15">
        <v>1600000</v>
      </c>
      <c r="F326" s="15">
        <v>0</v>
      </c>
      <c r="G326" s="15">
        <v>1600000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1600000</v>
      </c>
      <c r="N326" s="15">
        <v>0</v>
      </c>
      <c r="O326" s="15">
        <v>0</v>
      </c>
    </row>
    <row r="327" spans="1:15" x14ac:dyDescent="0.3">
      <c r="A327" s="1" t="s">
        <v>45</v>
      </c>
      <c r="B327" s="1" t="s">
        <v>951</v>
      </c>
      <c r="C327" s="1" t="s">
        <v>952</v>
      </c>
      <c r="D327" s="1" t="s">
        <v>46</v>
      </c>
      <c r="E327" s="15">
        <v>1500000</v>
      </c>
      <c r="F327" s="15">
        <v>0</v>
      </c>
      <c r="G327" s="15">
        <v>1500000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1500000</v>
      </c>
      <c r="N327" s="15">
        <v>0</v>
      </c>
      <c r="O327" s="15">
        <v>0</v>
      </c>
    </row>
    <row r="328" spans="1:15" x14ac:dyDescent="0.3">
      <c r="A328" s="1" t="s">
        <v>382</v>
      </c>
      <c r="B328" s="1" t="s">
        <v>951</v>
      </c>
      <c r="C328" s="1" t="s">
        <v>952</v>
      </c>
      <c r="D328" s="1" t="s">
        <v>383</v>
      </c>
      <c r="E328" s="15">
        <v>3000000</v>
      </c>
      <c r="F328" s="15">
        <v>0</v>
      </c>
      <c r="G328" s="15">
        <v>3000000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3000000</v>
      </c>
      <c r="N328" s="15">
        <v>0</v>
      </c>
      <c r="O328" s="15">
        <v>0</v>
      </c>
    </row>
    <row r="329" spans="1:15" x14ac:dyDescent="0.3">
      <c r="A329" s="1" t="s">
        <v>221</v>
      </c>
      <c r="B329" s="1" t="s">
        <v>953</v>
      </c>
      <c r="C329" s="1" t="s">
        <v>954</v>
      </c>
      <c r="D329" s="1" t="s">
        <v>222</v>
      </c>
      <c r="E329" s="15">
        <v>40000000</v>
      </c>
      <c r="F329" s="15">
        <v>-8121178.75</v>
      </c>
      <c r="G329" s="15">
        <v>31878821.25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31878821.25</v>
      </c>
      <c r="N329" s="15">
        <v>0</v>
      </c>
      <c r="O329" s="15">
        <v>0</v>
      </c>
    </row>
    <row r="330" spans="1:15" x14ac:dyDescent="0.3">
      <c r="A330" s="1" t="s">
        <v>223</v>
      </c>
      <c r="B330" s="1" t="s">
        <v>953</v>
      </c>
      <c r="C330" s="1" t="s">
        <v>954</v>
      </c>
      <c r="D330" s="1" t="s">
        <v>224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</row>
    <row r="331" spans="1:15" x14ac:dyDescent="0.3">
      <c r="A331" s="1" t="s">
        <v>225</v>
      </c>
      <c r="B331" s="1" t="s">
        <v>953</v>
      </c>
      <c r="C331" s="1" t="s">
        <v>954</v>
      </c>
      <c r="D331" s="1" t="s">
        <v>226</v>
      </c>
      <c r="E331" s="15">
        <v>0</v>
      </c>
      <c r="F331" s="15">
        <v>828438.75</v>
      </c>
      <c r="G331" s="15">
        <v>828438.75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828438.75</v>
      </c>
      <c r="N331" s="15">
        <v>0</v>
      </c>
      <c r="O331" s="15">
        <v>0</v>
      </c>
    </row>
    <row r="332" spans="1:15" x14ac:dyDescent="0.3">
      <c r="A332" s="1" t="s">
        <v>328</v>
      </c>
      <c r="B332" s="1" t="s">
        <v>953</v>
      </c>
      <c r="C332" s="1" t="s">
        <v>954</v>
      </c>
      <c r="D332" s="1" t="s">
        <v>329</v>
      </c>
      <c r="E332" s="15">
        <v>1000000</v>
      </c>
      <c r="F332" s="15">
        <v>0</v>
      </c>
      <c r="G332" s="15">
        <v>1000000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1000000</v>
      </c>
      <c r="N332" s="15">
        <v>0</v>
      </c>
      <c r="O332" s="15">
        <v>0</v>
      </c>
    </row>
    <row r="333" spans="1:15" x14ac:dyDescent="0.3">
      <c r="A333" s="1" t="s">
        <v>120</v>
      </c>
      <c r="B333" s="1" t="s">
        <v>953</v>
      </c>
      <c r="C333" s="1" t="s">
        <v>954</v>
      </c>
      <c r="D333" s="1" t="s">
        <v>121</v>
      </c>
      <c r="E333" s="15">
        <v>200000</v>
      </c>
      <c r="F333" s="15">
        <v>5935240</v>
      </c>
      <c r="G333" s="15">
        <v>6135240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6135240</v>
      </c>
      <c r="N333" s="15">
        <v>0</v>
      </c>
      <c r="O333" s="15">
        <v>0</v>
      </c>
    </row>
    <row r="334" spans="1:15" x14ac:dyDescent="0.3">
      <c r="A334" s="1" t="s">
        <v>122</v>
      </c>
      <c r="B334" s="1" t="s">
        <v>953</v>
      </c>
      <c r="C334" s="1" t="s">
        <v>954</v>
      </c>
      <c r="D334" s="1" t="s">
        <v>123</v>
      </c>
      <c r="E334" s="15">
        <v>0</v>
      </c>
      <c r="F334" s="15">
        <v>238000</v>
      </c>
      <c r="G334" s="15">
        <v>238000</v>
      </c>
      <c r="H334" s="15">
        <v>236752.52</v>
      </c>
      <c r="I334" s="15">
        <v>0</v>
      </c>
      <c r="J334" s="15">
        <v>0</v>
      </c>
      <c r="K334" s="15">
        <v>0</v>
      </c>
      <c r="L334" s="15">
        <v>0</v>
      </c>
      <c r="M334" s="15">
        <v>238000</v>
      </c>
      <c r="N334" s="15">
        <v>0</v>
      </c>
      <c r="O334" s="15">
        <v>0</v>
      </c>
    </row>
    <row r="335" spans="1:15" x14ac:dyDescent="0.3">
      <c r="A335" s="1" t="s">
        <v>227</v>
      </c>
      <c r="B335" s="1" t="s">
        <v>953</v>
      </c>
      <c r="C335" s="1" t="s">
        <v>954</v>
      </c>
      <c r="D335" s="1" t="s">
        <v>123</v>
      </c>
      <c r="E335" s="15">
        <v>5000</v>
      </c>
      <c r="F335" s="15">
        <v>292740</v>
      </c>
      <c r="G335" s="15">
        <v>297740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297740</v>
      </c>
      <c r="N335" s="15">
        <v>0</v>
      </c>
      <c r="O335" s="15">
        <v>0</v>
      </c>
    </row>
    <row r="336" spans="1:15" x14ac:dyDescent="0.3">
      <c r="A336" s="1" t="s">
        <v>702</v>
      </c>
      <c r="B336" s="1" t="s">
        <v>953</v>
      </c>
      <c r="C336" s="1" t="s">
        <v>954</v>
      </c>
      <c r="D336" s="1" t="s">
        <v>703</v>
      </c>
      <c r="E336" s="15">
        <v>100000</v>
      </c>
      <c r="F336" s="15">
        <v>0</v>
      </c>
      <c r="G336" s="15">
        <v>100000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100000</v>
      </c>
      <c r="N336" s="15">
        <v>0</v>
      </c>
      <c r="O336" s="15">
        <v>0</v>
      </c>
    </row>
    <row r="337" spans="1:15" x14ac:dyDescent="0.3">
      <c r="A337" s="1" t="s">
        <v>427</v>
      </c>
      <c r="B337" s="1" t="s">
        <v>953</v>
      </c>
      <c r="C337" s="1" t="s">
        <v>954</v>
      </c>
      <c r="D337" s="1" t="s">
        <v>428</v>
      </c>
      <c r="E337" s="15">
        <v>13000000</v>
      </c>
      <c r="F337" s="15">
        <v>17000000</v>
      </c>
      <c r="G337" s="15">
        <v>30000000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30000000</v>
      </c>
      <c r="N337" s="15">
        <v>0</v>
      </c>
      <c r="O337" s="15">
        <v>0</v>
      </c>
    </row>
    <row r="338" spans="1:15" x14ac:dyDescent="0.3">
      <c r="A338" s="1" t="s">
        <v>496</v>
      </c>
      <c r="B338" s="1" t="s">
        <v>953</v>
      </c>
      <c r="C338" s="1" t="s">
        <v>954</v>
      </c>
      <c r="D338" s="1" t="s">
        <v>428</v>
      </c>
      <c r="E338" s="15">
        <v>500000</v>
      </c>
      <c r="F338" s="15">
        <v>0</v>
      </c>
      <c r="G338" s="15">
        <v>500000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500000</v>
      </c>
      <c r="N338" s="15">
        <v>0</v>
      </c>
      <c r="O338" s="15">
        <v>0</v>
      </c>
    </row>
    <row r="339" spans="1:15" x14ac:dyDescent="0.3">
      <c r="A339" s="1" t="s">
        <v>429</v>
      </c>
      <c r="B339" s="1" t="s">
        <v>953</v>
      </c>
      <c r="C339" s="1" t="s">
        <v>954</v>
      </c>
      <c r="D339" s="1" t="s">
        <v>430</v>
      </c>
      <c r="E339" s="15">
        <v>300000</v>
      </c>
      <c r="F339" s="15">
        <v>0</v>
      </c>
      <c r="G339" s="15">
        <v>300000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300000</v>
      </c>
      <c r="N339" s="15">
        <v>0</v>
      </c>
      <c r="O339" s="15">
        <v>0</v>
      </c>
    </row>
    <row r="340" spans="1:15" x14ac:dyDescent="0.3">
      <c r="A340" s="1" t="s">
        <v>228</v>
      </c>
      <c r="B340" s="1" t="s">
        <v>953</v>
      </c>
      <c r="C340" s="1" t="s">
        <v>954</v>
      </c>
      <c r="D340" s="1" t="s">
        <v>229</v>
      </c>
      <c r="E340" s="15">
        <v>0</v>
      </c>
      <c r="F340" s="15">
        <v>1700000</v>
      </c>
      <c r="G340" s="15">
        <v>1700000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1700000</v>
      </c>
      <c r="N340" s="15">
        <v>0</v>
      </c>
      <c r="O340" s="15">
        <v>0</v>
      </c>
    </row>
    <row r="341" spans="1:15" x14ac:dyDescent="0.3">
      <c r="A341" s="1" t="s">
        <v>230</v>
      </c>
      <c r="B341" s="1" t="s">
        <v>953</v>
      </c>
      <c r="C341" s="1" t="s">
        <v>954</v>
      </c>
      <c r="D341" s="1" t="s">
        <v>231</v>
      </c>
      <c r="E341" s="15">
        <v>0</v>
      </c>
      <c r="F341" s="15">
        <v>30000000</v>
      </c>
      <c r="G341" s="15">
        <v>30000000</v>
      </c>
      <c r="H341" s="15">
        <v>29977846.09</v>
      </c>
      <c r="I341" s="15">
        <v>0</v>
      </c>
      <c r="J341" s="15">
        <v>0</v>
      </c>
      <c r="K341" s="15">
        <v>0</v>
      </c>
      <c r="L341" s="15">
        <v>0</v>
      </c>
      <c r="M341" s="15">
        <v>30000000</v>
      </c>
      <c r="N341" s="15">
        <v>0</v>
      </c>
      <c r="O341" s="15">
        <v>0</v>
      </c>
    </row>
    <row r="342" spans="1:15" x14ac:dyDescent="0.3">
      <c r="A342" s="1" t="s">
        <v>486</v>
      </c>
      <c r="B342" s="1" t="s">
        <v>953</v>
      </c>
      <c r="C342" s="1" t="s">
        <v>954</v>
      </c>
      <c r="D342" s="1" t="s">
        <v>487</v>
      </c>
      <c r="E342" s="15">
        <v>180000</v>
      </c>
      <c r="F342" s="15">
        <v>0</v>
      </c>
      <c r="G342" s="15">
        <v>180000</v>
      </c>
      <c r="H342" s="15">
        <v>0</v>
      </c>
      <c r="I342" s="15">
        <v>0</v>
      </c>
      <c r="J342" s="15">
        <v>0</v>
      </c>
      <c r="K342" s="15">
        <v>0</v>
      </c>
      <c r="L342" s="15">
        <v>0</v>
      </c>
      <c r="M342" s="15">
        <v>180000</v>
      </c>
      <c r="N342" s="15">
        <v>0</v>
      </c>
      <c r="O342" s="15">
        <v>0</v>
      </c>
    </row>
    <row r="343" spans="1:15" x14ac:dyDescent="0.3">
      <c r="A343" s="1" t="s">
        <v>232</v>
      </c>
      <c r="B343" s="1" t="s">
        <v>953</v>
      </c>
      <c r="C343" s="1" t="s">
        <v>954</v>
      </c>
      <c r="D343" s="1" t="s">
        <v>233</v>
      </c>
      <c r="E343" s="15">
        <v>250000</v>
      </c>
      <c r="F343" s="15">
        <v>3500000</v>
      </c>
      <c r="G343" s="15">
        <v>3750000</v>
      </c>
      <c r="H343" s="15">
        <v>534275.43999999994</v>
      </c>
      <c r="I343" s="15">
        <v>0</v>
      </c>
      <c r="J343" s="15">
        <v>0</v>
      </c>
      <c r="K343" s="15">
        <v>0</v>
      </c>
      <c r="L343" s="15">
        <v>0</v>
      </c>
      <c r="M343" s="15">
        <v>3750000</v>
      </c>
      <c r="N343" s="15">
        <v>0</v>
      </c>
      <c r="O343" s="15">
        <v>0</v>
      </c>
    </row>
    <row r="344" spans="1:15" x14ac:dyDescent="0.3">
      <c r="A344" s="1" t="s">
        <v>408</v>
      </c>
      <c r="B344" s="1" t="s">
        <v>953</v>
      </c>
      <c r="C344" s="1" t="s">
        <v>954</v>
      </c>
      <c r="D344" s="1" t="s">
        <v>409</v>
      </c>
      <c r="E344" s="15">
        <v>800000</v>
      </c>
      <c r="F344" s="15">
        <v>0</v>
      </c>
      <c r="G344" s="15">
        <v>800000</v>
      </c>
      <c r="H344" s="15">
        <v>500055.4</v>
      </c>
      <c r="I344" s="15">
        <v>0</v>
      </c>
      <c r="J344" s="15">
        <v>0</v>
      </c>
      <c r="K344" s="15">
        <v>0</v>
      </c>
      <c r="L344" s="15">
        <v>0</v>
      </c>
      <c r="M344" s="15">
        <v>800000</v>
      </c>
      <c r="N344" s="15">
        <v>0</v>
      </c>
      <c r="O344" s="15">
        <v>0</v>
      </c>
    </row>
    <row r="345" spans="1:15" x14ac:dyDescent="0.3">
      <c r="A345" s="1" t="s">
        <v>704</v>
      </c>
      <c r="B345" s="1" t="s">
        <v>953</v>
      </c>
      <c r="C345" s="1" t="s">
        <v>954</v>
      </c>
      <c r="D345" s="1" t="s">
        <v>409</v>
      </c>
      <c r="E345" s="15">
        <v>1500000</v>
      </c>
      <c r="F345" s="15">
        <v>0</v>
      </c>
      <c r="G345" s="15">
        <v>1500000</v>
      </c>
      <c r="H345" s="15">
        <v>0</v>
      </c>
      <c r="I345" s="15">
        <v>0</v>
      </c>
      <c r="J345" s="15">
        <v>0</v>
      </c>
      <c r="K345" s="15">
        <v>0</v>
      </c>
      <c r="L345" s="15">
        <v>0</v>
      </c>
      <c r="M345" s="15">
        <v>1500000</v>
      </c>
      <c r="N345" s="15">
        <v>0</v>
      </c>
      <c r="O345" s="15">
        <v>0</v>
      </c>
    </row>
    <row r="346" spans="1:15" x14ac:dyDescent="0.3">
      <c r="A346" s="1" t="s">
        <v>705</v>
      </c>
      <c r="B346" s="1" t="s">
        <v>953</v>
      </c>
      <c r="C346" s="1" t="s">
        <v>954</v>
      </c>
      <c r="D346" s="1" t="s">
        <v>706</v>
      </c>
      <c r="E346" s="15">
        <v>0</v>
      </c>
      <c r="F346" s="15">
        <v>5000000</v>
      </c>
      <c r="G346" s="15">
        <v>5000000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5000000</v>
      </c>
      <c r="N346" s="15">
        <v>0</v>
      </c>
      <c r="O346" s="15">
        <v>0</v>
      </c>
    </row>
    <row r="347" spans="1:15" x14ac:dyDescent="0.3">
      <c r="A347" s="1" t="s">
        <v>431</v>
      </c>
      <c r="B347" s="1" t="s">
        <v>953</v>
      </c>
      <c r="C347" s="1" t="s">
        <v>954</v>
      </c>
      <c r="D347" s="1" t="s">
        <v>235</v>
      </c>
      <c r="E347" s="15">
        <v>500000</v>
      </c>
      <c r="F347" s="15">
        <v>0</v>
      </c>
      <c r="G347" s="15">
        <v>500000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500000</v>
      </c>
      <c r="N347" s="15">
        <v>0</v>
      </c>
      <c r="O347" s="15">
        <v>0</v>
      </c>
    </row>
    <row r="348" spans="1:15" x14ac:dyDescent="0.3">
      <c r="A348" s="1" t="s">
        <v>575</v>
      </c>
      <c r="B348" s="1" t="s">
        <v>953</v>
      </c>
      <c r="C348" s="1" t="s">
        <v>954</v>
      </c>
      <c r="D348" s="1" t="s">
        <v>235</v>
      </c>
      <c r="E348" s="15">
        <v>0</v>
      </c>
      <c r="F348" s="15">
        <v>5000000</v>
      </c>
      <c r="G348" s="15">
        <v>5000000</v>
      </c>
      <c r="H348" s="15">
        <v>4975331.34</v>
      </c>
      <c r="I348" s="15">
        <v>0</v>
      </c>
      <c r="J348" s="15">
        <v>0</v>
      </c>
      <c r="K348" s="15">
        <v>0</v>
      </c>
      <c r="L348" s="15">
        <v>0</v>
      </c>
      <c r="M348" s="15">
        <v>5000000</v>
      </c>
      <c r="N348" s="15">
        <v>0</v>
      </c>
      <c r="O348" s="15">
        <v>0</v>
      </c>
    </row>
    <row r="349" spans="1:15" x14ac:dyDescent="0.3">
      <c r="A349" s="1" t="s">
        <v>234</v>
      </c>
      <c r="B349" s="1" t="s">
        <v>953</v>
      </c>
      <c r="C349" s="1" t="s">
        <v>954</v>
      </c>
      <c r="D349" s="1" t="s">
        <v>235</v>
      </c>
      <c r="E349" s="15">
        <v>5000000</v>
      </c>
      <c r="F349" s="15">
        <v>0</v>
      </c>
      <c r="G349" s="15">
        <v>5000000</v>
      </c>
      <c r="H349" s="15">
        <v>0</v>
      </c>
      <c r="I349" s="15">
        <v>0</v>
      </c>
      <c r="J349" s="15">
        <v>0</v>
      </c>
      <c r="K349" s="15">
        <v>0</v>
      </c>
      <c r="L349" s="15">
        <v>0</v>
      </c>
      <c r="M349" s="15">
        <v>5000000</v>
      </c>
      <c r="N349" s="15">
        <v>0</v>
      </c>
      <c r="O349" s="15">
        <v>0</v>
      </c>
    </row>
    <row r="350" spans="1:15" x14ac:dyDescent="0.3">
      <c r="A350" s="1" t="s">
        <v>362</v>
      </c>
      <c r="B350" s="1" t="s">
        <v>953</v>
      </c>
      <c r="C350" s="1" t="s">
        <v>954</v>
      </c>
      <c r="D350" s="1" t="s">
        <v>363</v>
      </c>
      <c r="E350" s="15">
        <v>200000</v>
      </c>
      <c r="F350" s="15">
        <v>0</v>
      </c>
      <c r="G350" s="15">
        <v>200000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200000</v>
      </c>
      <c r="N350" s="15">
        <v>0</v>
      </c>
      <c r="O350" s="15">
        <v>0</v>
      </c>
    </row>
    <row r="351" spans="1:15" x14ac:dyDescent="0.3">
      <c r="A351" s="1" t="s">
        <v>453</v>
      </c>
      <c r="B351" s="1" t="s">
        <v>953</v>
      </c>
      <c r="C351" s="1" t="s">
        <v>954</v>
      </c>
      <c r="D351" s="1" t="s">
        <v>454</v>
      </c>
      <c r="E351" s="15">
        <v>1500000</v>
      </c>
      <c r="F351" s="15">
        <v>0</v>
      </c>
      <c r="G351" s="15">
        <v>1500000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1500000</v>
      </c>
      <c r="N351" s="15">
        <v>0</v>
      </c>
      <c r="O351" s="15">
        <v>0</v>
      </c>
    </row>
    <row r="352" spans="1:15" x14ac:dyDescent="0.3">
      <c r="A352" s="1" t="s">
        <v>526</v>
      </c>
      <c r="B352" s="1" t="s">
        <v>953</v>
      </c>
      <c r="C352" s="1" t="s">
        <v>954</v>
      </c>
      <c r="D352" s="1" t="s">
        <v>454</v>
      </c>
      <c r="E352" s="15">
        <v>50000</v>
      </c>
      <c r="F352" s="15">
        <v>0</v>
      </c>
      <c r="G352" s="15">
        <v>50000</v>
      </c>
      <c r="H352" s="15">
        <v>30488.27</v>
      </c>
      <c r="I352" s="15">
        <v>0</v>
      </c>
      <c r="J352" s="15">
        <v>0</v>
      </c>
      <c r="K352" s="15">
        <v>0</v>
      </c>
      <c r="L352" s="15">
        <v>0</v>
      </c>
      <c r="M352" s="15">
        <v>50000</v>
      </c>
      <c r="N352" s="15">
        <v>0</v>
      </c>
      <c r="O352" s="15">
        <v>0</v>
      </c>
    </row>
    <row r="353" spans="1:15" x14ac:dyDescent="0.3">
      <c r="A353" s="1" t="s">
        <v>546</v>
      </c>
      <c r="B353" s="1" t="s">
        <v>953</v>
      </c>
      <c r="C353" s="1" t="s">
        <v>954</v>
      </c>
      <c r="D353" s="1" t="s">
        <v>454</v>
      </c>
      <c r="E353" s="15">
        <v>150000</v>
      </c>
      <c r="F353" s="15">
        <v>0</v>
      </c>
      <c r="G353" s="15">
        <v>150000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150000</v>
      </c>
      <c r="N353" s="15">
        <v>0</v>
      </c>
      <c r="O353" s="15">
        <v>0</v>
      </c>
    </row>
    <row r="354" spans="1:15" x14ac:dyDescent="0.3">
      <c r="A354" s="1" t="s">
        <v>616</v>
      </c>
      <c r="B354" s="1" t="s">
        <v>953</v>
      </c>
      <c r="C354" s="1" t="s">
        <v>954</v>
      </c>
      <c r="D354" s="1" t="s">
        <v>454</v>
      </c>
      <c r="E354" s="15">
        <v>50000</v>
      </c>
      <c r="F354" s="15">
        <v>0</v>
      </c>
      <c r="G354" s="15">
        <v>50000</v>
      </c>
      <c r="H354" s="15">
        <v>0</v>
      </c>
      <c r="I354" s="15">
        <v>0</v>
      </c>
      <c r="J354" s="15">
        <v>0</v>
      </c>
      <c r="K354" s="15">
        <v>0</v>
      </c>
      <c r="L354" s="15">
        <v>0</v>
      </c>
      <c r="M354" s="15">
        <v>50000</v>
      </c>
      <c r="N354" s="15">
        <v>0</v>
      </c>
      <c r="O354" s="15">
        <v>0</v>
      </c>
    </row>
    <row r="355" spans="1:15" x14ac:dyDescent="0.3">
      <c r="A355" s="1" t="s">
        <v>638</v>
      </c>
      <c r="B355" s="1" t="s">
        <v>953</v>
      </c>
      <c r="C355" s="1" t="s">
        <v>954</v>
      </c>
      <c r="D355" s="1" t="s">
        <v>454</v>
      </c>
      <c r="E355" s="15">
        <v>50000</v>
      </c>
      <c r="F355" s="15">
        <v>0</v>
      </c>
      <c r="G355" s="15">
        <v>50000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50000</v>
      </c>
      <c r="N355" s="15">
        <v>0</v>
      </c>
      <c r="O355" s="15">
        <v>0</v>
      </c>
    </row>
    <row r="356" spans="1:15" x14ac:dyDescent="0.3">
      <c r="A356" s="1" t="s">
        <v>410</v>
      </c>
      <c r="B356" s="1" t="s">
        <v>953</v>
      </c>
      <c r="C356" s="1" t="s">
        <v>954</v>
      </c>
      <c r="D356" s="1" t="s">
        <v>411</v>
      </c>
      <c r="E356" s="15">
        <v>2000000</v>
      </c>
      <c r="F356" s="15">
        <v>0</v>
      </c>
      <c r="G356" s="15">
        <v>2000000</v>
      </c>
      <c r="H356" s="15">
        <v>1489952.34</v>
      </c>
      <c r="I356" s="15">
        <v>0</v>
      </c>
      <c r="J356" s="15">
        <v>0</v>
      </c>
      <c r="K356" s="15">
        <v>0</v>
      </c>
      <c r="L356" s="15">
        <v>0</v>
      </c>
      <c r="M356" s="15">
        <v>2000000</v>
      </c>
      <c r="N356" s="15">
        <v>0</v>
      </c>
      <c r="O356" s="15">
        <v>0</v>
      </c>
    </row>
    <row r="357" spans="1:15" x14ac:dyDescent="0.3">
      <c r="A357" s="1" t="s">
        <v>497</v>
      </c>
      <c r="B357" s="1" t="s">
        <v>953</v>
      </c>
      <c r="C357" s="1" t="s">
        <v>954</v>
      </c>
      <c r="D357" s="1" t="s">
        <v>411</v>
      </c>
      <c r="E357" s="15">
        <v>150000</v>
      </c>
      <c r="F357" s="15">
        <v>0</v>
      </c>
      <c r="G357" s="15">
        <v>150000</v>
      </c>
      <c r="H357" s="15">
        <v>0</v>
      </c>
      <c r="I357" s="15">
        <v>0</v>
      </c>
      <c r="J357" s="15">
        <v>0</v>
      </c>
      <c r="K357" s="15">
        <v>0</v>
      </c>
      <c r="L357" s="15">
        <v>0</v>
      </c>
      <c r="M357" s="15">
        <v>150000</v>
      </c>
      <c r="N357" s="15">
        <v>0</v>
      </c>
      <c r="O357" s="15">
        <v>0</v>
      </c>
    </row>
    <row r="358" spans="1:15" x14ac:dyDescent="0.3">
      <c r="A358" s="1" t="s">
        <v>707</v>
      </c>
      <c r="B358" s="1" t="s">
        <v>953</v>
      </c>
      <c r="C358" s="1" t="s">
        <v>954</v>
      </c>
      <c r="D358" s="1" t="s">
        <v>708</v>
      </c>
      <c r="E358" s="15">
        <v>145000000</v>
      </c>
      <c r="F358" s="15">
        <v>0</v>
      </c>
      <c r="G358" s="15">
        <v>145000000</v>
      </c>
      <c r="H358" s="15">
        <v>0</v>
      </c>
      <c r="I358" s="15">
        <v>144999999.77000001</v>
      </c>
      <c r="J358" s="15">
        <v>0</v>
      </c>
      <c r="K358" s="15">
        <v>0</v>
      </c>
      <c r="L358" s="15">
        <v>0</v>
      </c>
      <c r="M358" s="15">
        <v>145000000</v>
      </c>
      <c r="N358" s="15">
        <v>0</v>
      </c>
      <c r="O358" s="15">
        <v>0</v>
      </c>
    </row>
    <row r="359" spans="1:15" x14ac:dyDescent="0.3">
      <c r="A359" s="1" t="s">
        <v>580</v>
      </c>
      <c r="B359" s="1" t="s">
        <v>953</v>
      </c>
      <c r="C359" s="1" t="s">
        <v>954</v>
      </c>
      <c r="D359" s="1" t="s">
        <v>581</v>
      </c>
      <c r="E359" s="15">
        <v>200000</v>
      </c>
      <c r="F359" s="15">
        <v>0</v>
      </c>
      <c r="G359" s="15">
        <v>200000</v>
      </c>
      <c r="H359" s="15">
        <v>0</v>
      </c>
      <c r="I359" s="15">
        <v>0</v>
      </c>
      <c r="J359" s="15">
        <v>0</v>
      </c>
      <c r="K359" s="15">
        <v>0</v>
      </c>
      <c r="L359" s="15">
        <v>0</v>
      </c>
      <c r="M359" s="15">
        <v>200000</v>
      </c>
      <c r="N359" s="15">
        <v>0</v>
      </c>
      <c r="O359" s="15">
        <v>0</v>
      </c>
    </row>
    <row r="360" spans="1:15" x14ac:dyDescent="0.3">
      <c r="A360" s="1" t="s">
        <v>47</v>
      </c>
      <c r="B360" s="1" t="s">
        <v>953</v>
      </c>
      <c r="C360" s="1" t="s">
        <v>954</v>
      </c>
      <c r="D360" s="1" t="s">
        <v>48</v>
      </c>
      <c r="E360" s="15">
        <v>0</v>
      </c>
      <c r="F360" s="15">
        <v>0</v>
      </c>
      <c r="G360" s="15">
        <v>0</v>
      </c>
      <c r="H360" s="15">
        <v>0</v>
      </c>
      <c r="I360" s="15">
        <v>0</v>
      </c>
      <c r="J360" s="15">
        <v>0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</row>
    <row r="361" spans="1:15" x14ac:dyDescent="0.3">
      <c r="A361" s="1" t="s">
        <v>124</v>
      </c>
      <c r="B361" s="1" t="s">
        <v>953</v>
      </c>
      <c r="C361" s="1" t="s">
        <v>954</v>
      </c>
      <c r="D361" s="1" t="s">
        <v>125</v>
      </c>
      <c r="E361" s="15">
        <v>5000000</v>
      </c>
      <c r="F361" s="15">
        <v>0</v>
      </c>
      <c r="G361" s="15">
        <v>5000000</v>
      </c>
      <c r="H361" s="15">
        <v>0</v>
      </c>
      <c r="I361" s="15">
        <v>0</v>
      </c>
      <c r="J361" s="15">
        <v>0</v>
      </c>
      <c r="K361" s="15">
        <v>0</v>
      </c>
      <c r="L361" s="15">
        <v>0</v>
      </c>
      <c r="M361" s="15">
        <v>5000000</v>
      </c>
      <c r="N361" s="15">
        <v>0</v>
      </c>
      <c r="O361" s="15">
        <v>0</v>
      </c>
    </row>
    <row r="362" spans="1:15" x14ac:dyDescent="0.3">
      <c r="A362" s="1" t="s">
        <v>49</v>
      </c>
      <c r="B362" s="1" t="s">
        <v>953</v>
      </c>
      <c r="C362" s="1" t="s">
        <v>954</v>
      </c>
      <c r="D362" s="1" t="s">
        <v>50</v>
      </c>
      <c r="E362" s="15">
        <v>0</v>
      </c>
      <c r="F362" s="15">
        <v>32500000</v>
      </c>
      <c r="G362" s="15">
        <v>32500000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15">
        <v>32500000</v>
      </c>
      <c r="N362" s="15">
        <v>0</v>
      </c>
      <c r="O362" s="15">
        <v>0</v>
      </c>
    </row>
    <row r="363" spans="1:15" x14ac:dyDescent="0.3">
      <c r="A363" s="1" t="s">
        <v>126</v>
      </c>
      <c r="B363" s="1" t="s">
        <v>953</v>
      </c>
      <c r="C363" s="1" t="s">
        <v>954</v>
      </c>
      <c r="D363" s="1" t="s">
        <v>127</v>
      </c>
      <c r="E363" s="15">
        <v>3010000</v>
      </c>
      <c r="F363" s="15">
        <v>0</v>
      </c>
      <c r="G363" s="15">
        <v>3010000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3010000</v>
      </c>
      <c r="N363" s="15">
        <v>0</v>
      </c>
      <c r="O363" s="15">
        <v>0</v>
      </c>
    </row>
    <row r="364" spans="1:15" x14ac:dyDescent="0.3">
      <c r="A364" s="1" t="s">
        <v>412</v>
      </c>
      <c r="B364" s="1" t="s">
        <v>953</v>
      </c>
      <c r="C364" s="1" t="s">
        <v>954</v>
      </c>
      <c r="D364" s="1" t="s">
        <v>127</v>
      </c>
      <c r="E364" s="15">
        <v>0</v>
      </c>
      <c r="F364" s="15">
        <v>7000000</v>
      </c>
      <c r="G364" s="15">
        <v>7000000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7000000</v>
      </c>
      <c r="N364" s="15">
        <v>0</v>
      </c>
      <c r="O364" s="15">
        <v>0</v>
      </c>
    </row>
    <row r="365" spans="1:15" x14ac:dyDescent="0.3">
      <c r="A365" s="1" t="s">
        <v>709</v>
      </c>
      <c r="B365" s="1" t="s">
        <v>953</v>
      </c>
      <c r="C365" s="1" t="s">
        <v>954</v>
      </c>
      <c r="D365" s="1" t="s">
        <v>127</v>
      </c>
      <c r="E365" s="15">
        <v>9650000</v>
      </c>
      <c r="F365" s="15">
        <v>0</v>
      </c>
      <c r="G365" s="15">
        <v>9650000</v>
      </c>
      <c r="H365" s="15">
        <v>0</v>
      </c>
      <c r="I365" s="15">
        <v>0</v>
      </c>
      <c r="J365" s="15">
        <v>0</v>
      </c>
      <c r="K365" s="15">
        <v>0</v>
      </c>
      <c r="L365" s="15">
        <v>0</v>
      </c>
      <c r="M365" s="15">
        <v>9650000</v>
      </c>
      <c r="N365" s="15">
        <v>0</v>
      </c>
      <c r="O365" s="15">
        <v>0</v>
      </c>
    </row>
    <row r="366" spans="1:15" x14ac:dyDescent="0.3">
      <c r="A366" s="1" t="s">
        <v>710</v>
      </c>
      <c r="B366" s="1" t="s">
        <v>953</v>
      </c>
      <c r="C366" s="1" t="s">
        <v>954</v>
      </c>
      <c r="D366" s="1" t="s">
        <v>711</v>
      </c>
      <c r="E366" s="15">
        <v>1400000</v>
      </c>
      <c r="F366" s="15">
        <v>0</v>
      </c>
      <c r="G366" s="15">
        <v>1400000</v>
      </c>
      <c r="H366" s="15">
        <v>0</v>
      </c>
      <c r="I366" s="15">
        <v>0</v>
      </c>
      <c r="J366" s="15">
        <v>0</v>
      </c>
      <c r="K366" s="15">
        <v>0</v>
      </c>
      <c r="L366" s="15">
        <v>0</v>
      </c>
      <c r="M366" s="15">
        <v>1400000</v>
      </c>
      <c r="N366" s="15">
        <v>0</v>
      </c>
      <c r="O366" s="15">
        <v>0</v>
      </c>
    </row>
    <row r="367" spans="1:15" x14ac:dyDescent="0.3">
      <c r="A367" s="1" t="s">
        <v>128</v>
      </c>
      <c r="B367" s="1" t="s">
        <v>953</v>
      </c>
      <c r="C367" s="1" t="s">
        <v>954</v>
      </c>
      <c r="D367" s="1" t="s">
        <v>129</v>
      </c>
      <c r="E367" s="15">
        <v>0</v>
      </c>
      <c r="F367" s="15">
        <v>8526</v>
      </c>
      <c r="G367" s="15">
        <v>8526</v>
      </c>
      <c r="H367" s="15">
        <v>0</v>
      </c>
      <c r="I367" s="15">
        <v>0</v>
      </c>
      <c r="J367" s="15">
        <v>8526</v>
      </c>
      <c r="K367" s="15">
        <v>8526</v>
      </c>
      <c r="L367" s="15">
        <v>8526</v>
      </c>
      <c r="M367" s="15">
        <v>0</v>
      </c>
      <c r="N367" s="15">
        <v>8526</v>
      </c>
      <c r="O367" s="15">
        <v>0</v>
      </c>
    </row>
    <row r="368" spans="1:15" x14ac:dyDescent="0.3">
      <c r="A368" s="1" t="s">
        <v>712</v>
      </c>
      <c r="B368" s="1" t="s">
        <v>953</v>
      </c>
      <c r="C368" s="1" t="s">
        <v>954</v>
      </c>
      <c r="D368" s="1" t="s">
        <v>129</v>
      </c>
      <c r="E368" s="15">
        <v>10000000</v>
      </c>
      <c r="F368" s="15">
        <v>0</v>
      </c>
      <c r="G368" s="15">
        <v>10000000</v>
      </c>
      <c r="H368" s="15">
        <v>795735.48</v>
      </c>
      <c r="I368" s="15">
        <v>522000</v>
      </c>
      <c r="J368" s="15">
        <v>0</v>
      </c>
      <c r="K368" s="15">
        <v>0</v>
      </c>
      <c r="L368" s="15">
        <v>0</v>
      </c>
      <c r="M368" s="15">
        <v>10000000</v>
      </c>
      <c r="N368" s="15">
        <v>0</v>
      </c>
      <c r="O368" s="15">
        <v>0</v>
      </c>
    </row>
    <row r="369" spans="1:15" x14ac:dyDescent="0.3">
      <c r="A369" s="1" t="s">
        <v>584</v>
      </c>
      <c r="B369" s="1" t="s">
        <v>953</v>
      </c>
      <c r="C369" s="1" t="s">
        <v>954</v>
      </c>
      <c r="D369" s="1" t="s">
        <v>585</v>
      </c>
      <c r="E369" s="15">
        <v>221450365.80000001</v>
      </c>
      <c r="F369" s="15">
        <v>0</v>
      </c>
      <c r="G369" s="15">
        <v>221450365.80000001</v>
      </c>
      <c r="H369" s="15">
        <v>0</v>
      </c>
      <c r="I369" s="15">
        <v>221450365.80000001</v>
      </c>
      <c r="J369" s="15">
        <v>0</v>
      </c>
      <c r="K369" s="15">
        <v>0</v>
      </c>
      <c r="L369" s="15">
        <v>0</v>
      </c>
      <c r="M369" s="15">
        <v>221450365.80000001</v>
      </c>
      <c r="N369" s="15">
        <v>0</v>
      </c>
      <c r="O369" s="15">
        <v>0</v>
      </c>
    </row>
    <row r="370" spans="1:15" x14ac:dyDescent="0.3">
      <c r="A370" s="1" t="s">
        <v>586</v>
      </c>
      <c r="B370" s="1" t="s">
        <v>953</v>
      </c>
      <c r="C370" s="1" t="s">
        <v>954</v>
      </c>
      <c r="D370" s="1" t="s">
        <v>587</v>
      </c>
      <c r="E370" s="15">
        <v>37122359.280000001</v>
      </c>
      <c r="F370" s="15">
        <v>0</v>
      </c>
      <c r="G370" s="15">
        <v>37122359.280000001</v>
      </c>
      <c r="H370" s="15">
        <v>37122359.280000001</v>
      </c>
      <c r="I370" s="15">
        <v>0</v>
      </c>
      <c r="J370" s="15">
        <v>0</v>
      </c>
      <c r="K370" s="15">
        <v>0</v>
      </c>
      <c r="L370" s="15">
        <v>0</v>
      </c>
      <c r="M370" s="15">
        <v>37122359.280000001</v>
      </c>
      <c r="N370" s="15">
        <v>0</v>
      </c>
      <c r="O370" s="15">
        <v>0</v>
      </c>
    </row>
    <row r="371" spans="1:15" x14ac:dyDescent="0.3">
      <c r="A371" s="1" t="s">
        <v>588</v>
      </c>
      <c r="B371" s="1" t="s">
        <v>953</v>
      </c>
      <c r="C371" s="1" t="s">
        <v>954</v>
      </c>
      <c r="D371" s="1" t="s">
        <v>585</v>
      </c>
      <c r="E371" s="15">
        <v>24500000</v>
      </c>
      <c r="F371" s="15">
        <v>0</v>
      </c>
      <c r="G371" s="15">
        <v>24500000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24500000</v>
      </c>
      <c r="N371" s="15">
        <v>0</v>
      </c>
      <c r="O371" s="15">
        <v>0</v>
      </c>
    </row>
    <row r="372" spans="1:15" x14ac:dyDescent="0.3">
      <c r="A372" s="1" t="s">
        <v>589</v>
      </c>
      <c r="B372" s="1" t="s">
        <v>953</v>
      </c>
      <c r="C372" s="1" t="s">
        <v>954</v>
      </c>
      <c r="D372" s="1" t="s">
        <v>585</v>
      </c>
      <c r="E372" s="15">
        <v>0</v>
      </c>
      <c r="F372" s="15">
        <v>57500000</v>
      </c>
      <c r="G372" s="15">
        <v>57500000</v>
      </c>
      <c r="H372" s="15">
        <v>7500000</v>
      </c>
      <c r="I372" s="15">
        <v>0</v>
      </c>
      <c r="J372" s="15">
        <v>0</v>
      </c>
      <c r="K372" s="15">
        <v>0</v>
      </c>
      <c r="L372" s="15">
        <v>0</v>
      </c>
      <c r="M372" s="15">
        <v>57500000</v>
      </c>
      <c r="N372" s="15">
        <v>0</v>
      </c>
      <c r="O372" s="15">
        <v>0</v>
      </c>
    </row>
    <row r="373" spans="1:15" x14ac:dyDescent="0.3">
      <c r="A373" s="1" t="s">
        <v>590</v>
      </c>
      <c r="B373" s="1" t="s">
        <v>953</v>
      </c>
      <c r="C373" s="1" t="s">
        <v>954</v>
      </c>
      <c r="D373" s="1" t="s">
        <v>591</v>
      </c>
      <c r="E373" s="15">
        <v>3110768.37</v>
      </c>
      <c r="F373" s="15">
        <v>24234596.780000001</v>
      </c>
      <c r="G373" s="15">
        <v>27345365.149999999</v>
      </c>
      <c r="H373" s="15">
        <v>0</v>
      </c>
      <c r="I373" s="15">
        <v>0</v>
      </c>
      <c r="J373" s="15">
        <v>0</v>
      </c>
      <c r="K373" s="15">
        <v>0</v>
      </c>
      <c r="L373" s="15">
        <v>0</v>
      </c>
      <c r="M373" s="15">
        <v>27345365.149999999</v>
      </c>
      <c r="N373" s="15">
        <v>0</v>
      </c>
      <c r="O373" s="15">
        <v>0</v>
      </c>
    </row>
    <row r="374" spans="1:15" x14ac:dyDescent="0.3">
      <c r="A374" s="1" t="s">
        <v>592</v>
      </c>
      <c r="B374" s="1" t="s">
        <v>953</v>
      </c>
      <c r="C374" s="1" t="s">
        <v>954</v>
      </c>
      <c r="D374" s="1" t="s">
        <v>593</v>
      </c>
      <c r="E374" s="15">
        <v>26624817.600000001</v>
      </c>
      <c r="F374" s="15">
        <v>0</v>
      </c>
      <c r="G374" s="15">
        <v>26624817.600000001</v>
      </c>
      <c r="H374" s="15">
        <v>0</v>
      </c>
      <c r="I374" s="15">
        <v>26624817.600000001</v>
      </c>
      <c r="J374" s="15">
        <v>0</v>
      </c>
      <c r="K374" s="15">
        <v>0</v>
      </c>
      <c r="L374" s="15">
        <v>0</v>
      </c>
      <c r="M374" s="15">
        <v>26624817.600000001</v>
      </c>
      <c r="N374" s="15">
        <v>0</v>
      </c>
      <c r="O374" s="15">
        <v>0</v>
      </c>
    </row>
    <row r="375" spans="1:15" x14ac:dyDescent="0.3">
      <c r="A375" s="1" t="s">
        <v>594</v>
      </c>
      <c r="B375" s="1" t="s">
        <v>953</v>
      </c>
      <c r="C375" s="1" t="s">
        <v>954</v>
      </c>
      <c r="D375" s="1" t="s">
        <v>595</v>
      </c>
      <c r="E375" s="15">
        <v>62500000</v>
      </c>
      <c r="F375" s="15">
        <v>345365.15</v>
      </c>
      <c r="G375" s="15">
        <v>62845365.149999999</v>
      </c>
      <c r="H375" s="15">
        <v>60909672.039999999</v>
      </c>
      <c r="I375" s="15">
        <v>0</v>
      </c>
      <c r="J375" s="15">
        <v>0</v>
      </c>
      <c r="K375" s="15">
        <v>0</v>
      </c>
      <c r="L375" s="15">
        <v>0</v>
      </c>
      <c r="M375" s="15">
        <v>62845365.149999999</v>
      </c>
      <c r="N375" s="15">
        <v>0</v>
      </c>
      <c r="O375" s="15">
        <v>0</v>
      </c>
    </row>
    <row r="376" spans="1:15" x14ac:dyDescent="0.3">
      <c r="A376" s="1" t="s">
        <v>596</v>
      </c>
      <c r="B376" s="1" t="s">
        <v>953</v>
      </c>
      <c r="C376" s="1" t="s">
        <v>954</v>
      </c>
      <c r="D376" s="1" t="s">
        <v>593</v>
      </c>
      <c r="E376" s="15">
        <v>4000000</v>
      </c>
      <c r="F376" s="15">
        <v>75489707.819999993</v>
      </c>
      <c r="G376" s="15">
        <v>79489707.819999993</v>
      </c>
      <c r="H376" s="15">
        <v>4600000</v>
      </c>
      <c r="I376" s="15">
        <v>0</v>
      </c>
      <c r="J376" s="15">
        <v>0</v>
      </c>
      <c r="K376" s="15">
        <v>0</v>
      </c>
      <c r="L376" s="15">
        <v>0</v>
      </c>
      <c r="M376" s="15">
        <v>79489707.819999993</v>
      </c>
      <c r="N376" s="15">
        <v>0</v>
      </c>
      <c r="O376" s="15">
        <v>0</v>
      </c>
    </row>
    <row r="377" spans="1:15" x14ac:dyDescent="0.3">
      <c r="A377" s="1" t="s">
        <v>597</v>
      </c>
      <c r="B377" s="1" t="s">
        <v>953</v>
      </c>
      <c r="C377" s="1" t="s">
        <v>954</v>
      </c>
      <c r="D377" s="1" t="s">
        <v>598</v>
      </c>
      <c r="E377" s="15">
        <v>37975438.600000001</v>
      </c>
      <c r="F377" s="15">
        <v>-1065939</v>
      </c>
      <c r="G377" s="15">
        <v>36909499.600000001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36909499.600000001</v>
      </c>
      <c r="N377" s="15">
        <v>0</v>
      </c>
      <c r="O377" s="15">
        <v>0</v>
      </c>
    </row>
    <row r="378" spans="1:15" x14ac:dyDescent="0.3">
      <c r="A378" s="1" t="s">
        <v>599</v>
      </c>
      <c r="B378" s="1" t="s">
        <v>953</v>
      </c>
      <c r="C378" s="1" t="s">
        <v>954</v>
      </c>
      <c r="D378" s="1" t="s">
        <v>600</v>
      </c>
      <c r="E378" s="15">
        <v>0</v>
      </c>
      <c r="F378" s="15">
        <v>1065939</v>
      </c>
      <c r="G378" s="15">
        <v>1065939</v>
      </c>
      <c r="H378" s="15">
        <v>0</v>
      </c>
      <c r="I378" s="15">
        <v>0</v>
      </c>
      <c r="J378" s="15">
        <v>0</v>
      </c>
      <c r="K378" s="15">
        <v>0</v>
      </c>
      <c r="L378" s="15">
        <v>0</v>
      </c>
      <c r="M378" s="15">
        <v>1065939</v>
      </c>
      <c r="N378" s="15">
        <v>0</v>
      </c>
      <c r="O378" s="15">
        <v>0</v>
      </c>
    </row>
    <row r="379" spans="1:15" x14ac:dyDescent="0.3">
      <c r="A379" s="1" t="s">
        <v>601</v>
      </c>
      <c r="B379" s="1" t="s">
        <v>953</v>
      </c>
      <c r="C379" s="1" t="s">
        <v>954</v>
      </c>
      <c r="D379" s="1" t="s">
        <v>602</v>
      </c>
      <c r="E379" s="15">
        <v>270180971.16000003</v>
      </c>
      <c r="F379" s="15">
        <v>0</v>
      </c>
      <c r="G379" s="15">
        <v>270180971.16000003</v>
      </c>
      <c r="H379" s="15">
        <v>0</v>
      </c>
      <c r="I379" s="15">
        <v>266523929.02000001</v>
      </c>
      <c r="J379" s="15">
        <v>3657042.14</v>
      </c>
      <c r="K379" s="15">
        <v>3657042.14</v>
      </c>
      <c r="L379" s="15">
        <v>3657042.14</v>
      </c>
      <c r="M379" s="15">
        <v>266523929.02000001</v>
      </c>
      <c r="N379" s="15">
        <v>3657042.14</v>
      </c>
      <c r="O379" s="15">
        <v>0</v>
      </c>
    </row>
    <row r="380" spans="1:15" x14ac:dyDescent="0.3">
      <c r="A380" s="1" t="s">
        <v>603</v>
      </c>
      <c r="B380" s="1" t="s">
        <v>953</v>
      </c>
      <c r="C380" s="1" t="s">
        <v>954</v>
      </c>
      <c r="D380" s="1" t="s">
        <v>602</v>
      </c>
      <c r="E380" s="15">
        <v>35000000</v>
      </c>
      <c r="F380" s="15">
        <v>0</v>
      </c>
      <c r="G380" s="15">
        <v>35000000</v>
      </c>
      <c r="H380" s="15">
        <v>0</v>
      </c>
      <c r="I380" s="15">
        <v>0</v>
      </c>
      <c r="J380" s="15">
        <v>0</v>
      </c>
      <c r="K380" s="15">
        <v>0</v>
      </c>
      <c r="L380" s="15">
        <v>0</v>
      </c>
      <c r="M380" s="15">
        <v>35000000</v>
      </c>
      <c r="N380" s="15">
        <v>0</v>
      </c>
      <c r="O380" s="15">
        <v>0</v>
      </c>
    </row>
    <row r="381" spans="1:15" x14ac:dyDescent="0.3">
      <c r="A381" s="1" t="s">
        <v>604</v>
      </c>
      <c r="B381" s="1" t="s">
        <v>953</v>
      </c>
      <c r="C381" s="1" t="s">
        <v>954</v>
      </c>
      <c r="D381" s="1" t="s">
        <v>602</v>
      </c>
      <c r="E381" s="15">
        <v>46000000</v>
      </c>
      <c r="F381" s="15">
        <v>241900000</v>
      </c>
      <c r="G381" s="15">
        <v>287900000</v>
      </c>
      <c r="H381" s="15">
        <v>22250000</v>
      </c>
      <c r="I381" s="15">
        <v>15471074.189999999</v>
      </c>
      <c r="J381" s="15">
        <v>0</v>
      </c>
      <c r="K381" s="15">
        <v>0</v>
      </c>
      <c r="L381" s="15">
        <v>0</v>
      </c>
      <c r="M381" s="15">
        <v>287900000</v>
      </c>
      <c r="N381" s="15">
        <v>0</v>
      </c>
      <c r="O381" s="15">
        <v>0</v>
      </c>
    </row>
    <row r="382" spans="1:15" x14ac:dyDescent="0.3">
      <c r="A382" s="1" t="s">
        <v>605</v>
      </c>
      <c r="B382" s="1" t="s">
        <v>953</v>
      </c>
      <c r="C382" s="1" t="s">
        <v>954</v>
      </c>
      <c r="D382" s="1" t="s">
        <v>606</v>
      </c>
      <c r="E382" s="15">
        <v>66730231.399999999</v>
      </c>
      <c r="F382" s="15">
        <v>0</v>
      </c>
      <c r="G382" s="15">
        <v>66730231.399999999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66730231.399999999</v>
      </c>
      <c r="N382" s="15">
        <v>0</v>
      </c>
      <c r="O382" s="15">
        <v>0</v>
      </c>
    </row>
    <row r="383" spans="1:15" x14ac:dyDescent="0.3">
      <c r="A383" s="1" t="s">
        <v>607</v>
      </c>
      <c r="B383" s="1" t="s">
        <v>953</v>
      </c>
      <c r="C383" s="1" t="s">
        <v>954</v>
      </c>
      <c r="D383" s="1" t="s">
        <v>606</v>
      </c>
      <c r="E383" s="15">
        <v>0</v>
      </c>
      <c r="F383" s="15">
        <v>188559257.03</v>
      </c>
      <c r="G383" s="15">
        <v>188559257.03</v>
      </c>
      <c r="H383" s="15">
        <v>3110768.25</v>
      </c>
      <c r="I383" s="15">
        <v>0</v>
      </c>
      <c r="J383" s="15">
        <v>0</v>
      </c>
      <c r="K383" s="15">
        <v>0</v>
      </c>
      <c r="L383" s="15">
        <v>0</v>
      </c>
      <c r="M383" s="15">
        <v>188559257.03</v>
      </c>
      <c r="N383" s="15">
        <v>0</v>
      </c>
      <c r="O383" s="15">
        <v>0</v>
      </c>
    </row>
    <row r="384" spans="1:15" x14ac:dyDescent="0.3">
      <c r="A384" s="1" t="s">
        <v>130</v>
      </c>
      <c r="B384" s="1" t="s">
        <v>953</v>
      </c>
      <c r="C384" s="1" t="s">
        <v>954</v>
      </c>
      <c r="D384" s="1" t="s">
        <v>131</v>
      </c>
      <c r="E384" s="15">
        <v>95100000</v>
      </c>
      <c r="F384" s="15">
        <v>0</v>
      </c>
      <c r="G384" s="15">
        <v>95100000</v>
      </c>
      <c r="H384" s="15">
        <v>0</v>
      </c>
      <c r="I384" s="15">
        <v>0</v>
      </c>
      <c r="J384" s="15">
        <v>7054293.6900000004</v>
      </c>
      <c r="K384" s="15">
        <v>14103313.02</v>
      </c>
      <c r="L384" s="15">
        <v>14103313.02</v>
      </c>
      <c r="M384" s="15">
        <v>88045706.310000002</v>
      </c>
      <c r="N384" s="15">
        <v>14103313.02</v>
      </c>
      <c r="O384" s="15">
        <v>0</v>
      </c>
    </row>
    <row r="385" spans="1:15" x14ac:dyDescent="0.3">
      <c r="A385" s="1" t="s">
        <v>132</v>
      </c>
      <c r="B385" s="1" t="s">
        <v>953</v>
      </c>
      <c r="C385" s="1" t="s">
        <v>954</v>
      </c>
      <c r="D385" s="1" t="s">
        <v>133</v>
      </c>
      <c r="E385" s="15">
        <v>23580360</v>
      </c>
      <c r="F385" s="15">
        <v>0</v>
      </c>
      <c r="G385" s="15">
        <v>23580360</v>
      </c>
      <c r="H385" s="15">
        <v>0</v>
      </c>
      <c r="I385" s="15">
        <v>0</v>
      </c>
      <c r="J385" s="15">
        <v>1965030</v>
      </c>
      <c r="K385" s="15">
        <v>3930060</v>
      </c>
      <c r="L385" s="15">
        <v>3930060</v>
      </c>
      <c r="M385" s="15">
        <v>21615330</v>
      </c>
      <c r="N385" s="15">
        <v>3930060</v>
      </c>
      <c r="O385" s="15">
        <v>0</v>
      </c>
    </row>
    <row r="386" spans="1:15" x14ac:dyDescent="0.3">
      <c r="A386" s="1" t="s">
        <v>134</v>
      </c>
      <c r="B386" s="1" t="s">
        <v>955</v>
      </c>
      <c r="C386" s="1" t="s">
        <v>956</v>
      </c>
      <c r="D386" s="1" t="s">
        <v>135</v>
      </c>
      <c r="E386" s="15">
        <v>5000000</v>
      </c>
      <c r="F386" s="15">
        <v>0</v>
      </c>
      <c r="G386" s="15">
        <v>5000000</v>
      </c>
      <c r="H386" s="15">
        <v>0</v>
      </c>
      <c r="I386" s="15">
        <v>0</v>
      </c>
      <c r="J386" s="15">
        <v>0</v>
      </c>
      <c r="K386" s="15">
        <v>0</v>
      </c>
      <c r="L386" s="15">
        <v>0</v>
      </c>
      <c r="M386" s="15">
        <v>5000000</v>
      </c>
      <c r="N386" s="15">
        <v>0</v>
      </c>
      <c r="O386" s="15">
        <v>0</v>
      </c>
    </row>
    <row r="387" spans="1:15" x14ac:dyDescent="0.3">
      <c r="A387" s="1" t="s">
        <v>148</v>
      </c>
      <c r="B387" s="1" t="s">
        <v>955</v>
      </c>
      <c r="C387" s="1" t="s">
        <v>956</v>
      </c>
      <c r="D387" s="1" t="s">
        <v>149</v>
      </c>
      <c r="E387" s="15">
        <v>0</v>
      </c>
      <c r="F387" s="15">
        <v>20846425</v>
      </c>
      <c r="G387" s="15">
        <v>20846425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5">
        <v>20846425</v>
      </c>
      <c r="N387" s="15">
        <v>0</v>
      </c>
      <c r="O387" s="15">
        <v>0</v>
      </c>
    </row>
    <row r="388" spans="1:15" x14ac:dyDescent="0.3">
      <c r="A388" s="1" t="s">
        <v>150</v>
      </c>
      <c r="B388" s="1" t="s">
        <v>955</v>
      </c>
      <c r="C388" s="1" t="s">
        <v>956</v>
      </c>
      <c r="D388" s="1" t="s">
        <v>149</v>
      </c>
      <c r="E388" s="15">
        <v>24713862.890000001</v>
      </c>
      <c r="F388" s="15">
        <v>-20846425</v>
      </c>
      <c r="G388" s="15">
        <v>3867437.89</v>
      </c>
      <c r="H388" s="15">
        <v>0</v>
      </c>
      <c r="I388" s="15">
        <v>0</v>
      </c>
      <c r="J388" s="15">
        <v>3867437.89</v>
      </c>
      <c r="K388" s="15">
        <v>3867437.89</v>
      </c>
      <c r="L388" s="15">
        <v>3867437.89</v>
      </c>
      <c r="M388" s="15">
        <v>0</v>
      </c>
      <c r="N388" s="15">
        <v>3867437.89</v>
      </c>
      <c r="O388" s="15">
        <v>0</v>
      </c>
    </row>
    <row r="389" spans="1:15" x14ac:dyDescent="0.3">
      <c r="A389" s="1" t="s">
        <v>151</v>
      </c>
      <c r="B389" s="1" t="s">
        <v>955</v>
      </c>
      <c r="C389" s="1" t="s">
        <v>956</v>
      </c>
      <c r="D389" s="1" t="s">
        <v>152</v>
      </c>
      <c r="E389" s="15">
        <v>0</v>
      </c>
      <c r="F389" s="15">
        <v>9761086.3900000006</v>
      </c>
      <c r="G389" s="15">
        <v>9761086.3900000006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9761086.3900000006</v>
      </c>
      <c r="N389" s="15">
        <v>0</v>
      </c>
      <c r="O389" s="15">
        <v>0</v>
      </c>
    </row>
    <row r="390" spans="1:15" x14ac:dyDescent="0.3">
      <c r="A390" s="1" t="s">
        <v>153</v>
      </c>
      <c r="B390" s="1" t="s">
        <v>955</v>
      </c>
      <c r="C390" s="1" t="s">
        <v>956</v>
      </c>
      <c r="D390" s="1" t="s">
        <v>152</v>
      </c>
      <c r="E390" s="15">
        <v>11000000</v>
      </c>
      <c r="F390" s="15">
        <v>-9761086.3900000006</v>
      </c>
      <c r="G390" s="15">
        <v>1238913.6100000001</v>
      </c>
      <c r="H390" s="15">
        <v>0</v>
      </c>
      <c r="I390" s="15">
        <v>0</v>
      </c>
      <c r="J390" s="15">
        <v>1238913.6100000001</v>
      </c>
      <c r="K390" s="15">
        <v>1238913.6100000001</v>
      </c>
      <c r="L390" s="15">
        <v>1238913.6100000001</v>
      </c>
      <c r="M390" s="15">
        <v>0</v>
      </c>
      <c r="N390" s="15">
        <v>1238913.6100000001</v>
      </c>
      <c r="O390" s="15">
        <v>0</v>
      </c>
    </row>
  </sheetData>
  <autoFilter ref="A1:O390" xr:uid="{9E284DAB-DC0D-4D0F-94A6-0FE4DA72D71D}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0E81-168C-4076-BF3A-1D1C3072B64C}">
  <dimension ref="A1:U386"/>
  <sheetViews>
    <sheetView workbookViewId="0">
      <selection activeCell="A8" sqref="A8"/>
    </sheetView>
  </sheetViews>
  <sheetFormatPr baseColWidth="10" defaultRowHeight="14.4" x14ac:dyDescent="0.3"/>
  <sheetData>
    <row r="1" spans="1:21" x14ac:dyDescent="0.3">
      <c r="A1" s="3" t="s">
        <v>6</v>
      </c>
      <c r="B1" s="3" t="s">
        <v>958</v>
      </c>
      <c r="C1" s="3" t="s">
        <v>959</v>
      </c>
      <c r="D1" s="3" t="s">
        <v>960</v>
      </c>
      <c r="E1" s="3" t="s">
        <v>961</v>
      </c>
      <c r="F1" s="3" t="s">
        <v>962</v>
      </c>
      <c r="G1" s="3" t="s">
        <v>963</v>
      </c>
      <c r="H1" s="3" t="s">
        <v>964</v>
      </c>
      <c r="I1" s="3" t="s">
        <v>965</v>
      </c>
      <c r="J1" s="3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</row>
    <row r="2" spans="1:21" x14ac:dyDescent="0.3">
      <c r="A2" s="1" t="s">
        <v>238</v>
      </c>
      <c r="B2" s="1" t="s">
        <v>966</v>
      </c>
      <c r="C2" s="1" t="s">
        <v>967</v>
      </c>
      <c r="D2" s="1" t="s">
        <v>968</v>
      </c>
      <c r="E2" s="1" t="s">
        <v>969</v>
      </c>
      <c r="F2" s="1" t="s">
        <v>970</v>
      </c>
      <c r="G2" s="1" t="s">
        <v>971</v>
      </c>
      <c r="H2" s="1" t="s">
        <v>972</v>
      </c>
      <c r="I2" s="1" t="s">
        <v>973</v>
      </c>
      <c r="J2" s="1" t="s">
        <v>239</v>
      </c>
      <c r="K2" s="15">
        <v>14346960</v>
      </c>
      <c r="L2" s="15">
        <v>0</v>
      </c>
      <c r="M2" s="15">
        <v>14346960</v>
      </c>
      <c r="N2" s="15">
        <v>0</v>
      </c>
      <c r="O2" s="15">
        <v>0</v>
      </c>
      <c r="P2" s="15">
        <v>5977891.5</v>
      </c>
      <c r="Q2" s="15">
        <v>5977891.5</v>
      </c>
      <c r="R2" s="15">
        <v>5977891.5</v>
      </c>
      <c r="S2" s="15">
        <v>8369068.5</v>
      </c>
      <c r="T2" s="15">
        <v>5977891.5</v>
      </c>
      <c r="U2" s="15">
        <v>0</v>
      </c>
    </row>
    <row r="3" spans="1:21" x14ac:dyDescent="0.3">
      <c r="A3" s="1" t="s">
        <v>242</v>
      </c>
      <c r="B3" s="1" t="s">
        <v>966</v>
      </c>
      <c r="C3" s="1" t="s">
        <v>967</v>
      </c>
      <c r="D3" s="1" t="s">
        <v>968</v>
      </c>
      <c r="E3" s="1" t="s">
        <v>969</v>
      </c>
      <c r="F3" s="1" t="s">
        <v>974</v>
      </c>
      <c r="G3" s="1" t="s">
        <v>975</v>
      </c>
      <c r="H3" s="1" t="s">
        <v>976</v>
      </c>
      <c r="I3" s="1" t="s">
        <v>977</v>
      </c>
      <c r="J3" s="1" t="s">
        <v>243</v>
      </c>
      <c r="K3" s="15">
        <v>212353767.59999999</v>
      </c>
      <c r="L3" s="15">
        <v>-5083887.5999999996</v>
      </c>
      <c r="M3" s="15">
        <v>207269880</v>
      </c>
      <c r="N3" s="15">
        <v>0</v>
      </c>
      <c r="O3" s="15">
        <v>0</v>
      </c>
      <c r="P3" s="15">
        <v>77633130.400000006</v>
      </c>
      <c r="Q3" s="15">
        <v>77633130.400000006</v>
      </c>
      <c r="R3" s="15">
        <v>77633130.400000006</v>
      </c>
      <c r="S3" s="15">
        <v>129636749.59999999</v>
      </c>
      <c r="T3" s="15">
        <v>77633130.400000006</v>
      </c>
      <c r="U3" s="15">
        <v>0</v>
      </c>
    </row>
    <row r="4" spans="1:21" x14ac:dyDescent="0.3">
      <c r="A4" s="1" t="s">
        <v>240</v>
      </c>
      <c r="B4" s="1" t="s">
        <v>966</v>
      </c>
      <c r="C4" s="1" t="s">
        <v>967</v>
      </c>
      <c r="D4" s="1" t="s">
        <v>968</v>
      </c>
      <c r="E4" s="1" t="s">
        <v>969</v>
      </c>
      <c r="F4" s="1" t="s">
        <v>974</v>
      </c>
      <c r="G4" s="1" t="s">
        <v>975</v>
      </c>
      <c r="H4" s="1" t="s">
        <v>976</v>
      </c>
      <c r="I4" s="1" t="s">
        <v>977</v>
      </c>
      <c r="J4" s="1" t="s">
        <v>241</v>
      </c>
      <c r="K4" s="15">
        <v>705161521.26999998</v>
      </c>
      <c r="L4" s="15">
        <v>12236535.789999999</v>
      </c>
      <c r="M4" s="15">
        <v>717398057.05999994</v>
      </c>
      <c r="N4" s="15">
        <v>0</v>
      </c>
      <c r="O4" s="15">
        <v>0</v>
      </c>
      <c r="P4" s="15">
        <v>285588377.04000002</v>
      </c>
      <c r="Q4" s="15">
        <v>285588377.04000002</v>
      </c>
      <c r="R4" s="15">
        <v>285588377.04000002</v>
      </c>
      <c r="S4" s="15">
        <v>431809680.01999998</v>
      </c>
      <c r="T4" s="15">
        <v>285588377.04000002</v>
      </c>
      <c r="U4" s="15">
        <v>0</v>
      </c>
    </row>
    <row r="5" spans="1:21" x14ac:dyDescent="0.3">
      <c r="A5" s="1" t="s">
        <v>244</v>
      </c>
      <c r="B5" s="1" t="s">
        <v>966</v>
      </c>
      <c r="C5" s="1" t="s">
        <v>967</v>
      </c>
      <c r="D5" s="1" t="s">
        <v>978</v>
      </c>
      <c r="E5" s="1" t="s">
        <v>979</v>
      </c>
      <c r="F5" s="1" t="s">
        <v>980</v>
      </c>
      <c r="G5" s="1" t="s">
        <v>981</v>
      </c>
      <c r="H5" s="1" t="s">
        <v>982</v>
      </c>
      <c r="I5" s="1" t="s">
        <v>983</v>
      </c>
      <c r="J5" s="1" t="s">
        <v>245</v>
      </c>
      <c r="K5" s="15">
        <v>10000000</v>
      </c>
      <c r="L5" s="15">
        <v>0</v>
      </c>
      <c r="M5" s="15">
        <v>10000000</v>
      </c>
      <c r="N5" s="15">
        <v>0</v>
      </c>
      <c r="O5" s="15">
        <v>0</v>
      </c>
      <c r="P5" s="15">
        <v>1574926.62</v>
      </c>
      <c r="Q5" s="15">
        <v>1574926.62</v>
      </c>
      <c r="R5" s="15">
        <v>1574926.62</v>
      </c>
      <c r="S5" s="15">
        <v>8425073.3800000008</v>
      </c>
      <c r="T5" s="15">
        <v>1574926.62</v>
      </c>
      <c r="U5" s="15">
        <v>0</v>
      </c>
    </row>
    <row r="6" spans="1:21" x14ac:dyDescent="0.3">
      <c r="A6" s="1" t="s">
        <v>246</v>
      </c>
      <c r="B6" s="1" t="s">
        <v>966</v>
      </c>
      <c r="C6" s="1" t="s">
        <v>967</v>
      </c>
      <c r="D6" s="1" t="s">
        <v>978</v>
      </c>
      <c r="E6" s="1" t="s">
        <v>979</v>
      </c>
      <c r="F6" s="1" t="s">
        <v>984</v>
      </c>
      <c r="G6" s="1" t="s">
        <v>985</v>
      </c>
      <c r="H6" s="1" t="s">
        <v>986</v>
      </c>
      <c r="I6" s="1" t="s">
        <v>987</v>
      </c>
      <c r="J6" s="1" t="s">
        <v>247</v>
      </c>
      <c r="K6" s="15">
        <v>76813145.879999995</v>
      </c>
      <c r="L6" s="15">
        <v>20798755</v>
      </c>
      <c r="M6" s="15">
        <v>97611900.879999995</v>
      </c>
      <c r="N6" s="15">
        <v>0</v>
      </c>
      <c r="O6" s="15">
        <v>0</v>
      </c>
      <c r="P6" s="15">
        <v>35340599.18</v>
      </c>
      <c r="Q6" s="15">
        <v>35340599.18</v>
      </c>
      <c r="R6" s="15">
        <v>35340599.18</v>
      </c>
      <c r="S6" s="15">
        <v>62271301.700000003</v>
      </c>
      <c r="T6" s="15">
        <v>35340599.18</v>
      </c>
      <c r="U6" s="15">
        <v>0</v>
      </c>
    </row>
    <row r="7" spans="1:21" x14ac:dyDescent="0.3">
      <c r="A7" s="1" t="s">
        <v>248</v>
      </c>
      <c r="B7" s="1" t="s">
        <v>966</v>
      </c>
      <c r="C7" s="1" t="s">
        <v>967</v>
      </c>
      <c r="D7" s="1" t="s">
        <v>978</v>
      </c>
      <c r="E7" s="1" t="s">
        <v>979</v>
      </c>
      <c r="F7" s="1" t="s">
        <v>988</v>
      </c>
      <c r="G7" s="1" t="s">
        <v>989</v>
      </c>
      <c r="H7" s="1" t="s">
        <v>990</v>
      </c>
      <c r="I7" s="1" t="s">
        <v>991</v>
      </c>
      <c r="J7" s="1" t="s">
        <v>249</v>
      </c>
      <c r="K7" s="15">
        <v>26400</v>
      </c>
      <c r="L7" s="15">
        <v>0</v>
      </c>
      <c r="M7" s="15">
        <v>26400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26400</v>
      </c>
      <c r="T7" s="15">
        <v>0</v>
      </c>
      <c r="U7" s="15">
        <v>0</v>
      </c>
    </row>
    <row r="8" spans="1:21" x14ac:dyDescent="0.3">
      <c r="A8" s="1" t="s">
        <v>252</v>
      </c>
      <c r="B8" s="1" t="s">
        <v>966</v>
      </c>
      <c r="C8" s="1" t="s">
        <v>967</v>
      </c>
      <c r="D8" s="1" t="s">
        <v>992</v>
      </c>
      <c r="E8" s="1" t="s">
        <v>993</v>
      </c>
      <c r="F8" s="1" t="s">
        <v>994</v>
      </c>
      <c r="G8" s="1" t="s">
        <v>995</v>
      </c>
      <c r="H8" s="1" t="s">
        <v>996</v>
      </c>
      <c r="I8" s="1" t="s">
        <v>997</v>
      </c>
      <c r="J8" s="1" t="s">
        <v>253</v>
      </c>
      <c r="K8" s="15">
        <v>1066849.25</v>
      </c>
      <c r="L8" s="15">
        <v>101308.86</v>
      </c>
      <c r="M8" s="15">
        <v>1168158.1100000001</v>
      </c>
      <c r="N8" s="15">
        <v>0</v>
      </c>
      <c r="O8" s="15">
        <v>0</v>
      </c>
      <c r="P8" s="15">
        <v>964085.09</v>
      </c>
      <c r="Q8" s="15">
        <v>964085.09</v>
      </c>
      <c r="R8" s="15">
        <v>964085.09</v>
      </c>
      <c r="S8" s="15">
        <v>204073.02</v>
      </c>
      <c r="T8" s="15">
        <v>964085.09</v>
      </c>
      <c r="U8" s="15">
        <v>0</v>
      </c>
    </row>
    <row r="9" spans="1:21" x14ac:dyDescent="0.3">
      <c r="A9" s="1" t="s">
        <v>254</v>
      </c>
      <c r="B9" s="1" t="s">
        <v>966</v>
      </c>
      <c r="C9" s="1" t="s">
        <v>967</v>
      </c>
      <c r="D9" s="1" t="s">
        <v>992</v>
      </c>
      <c r="E9" s="1" t="s">
        <v>993</v>
      </c>
      <c r="F9" s="1" t="s">
        <v>994</v>
      </c>
      <c r="G9" s="1" t="s">
        <v>995</v>
      </c>
      <c r="H9" s="1" t="s">
        <v>996</v>
      </c>
      <c r="I9" s="1" t="s">
        <v>997</v>
      </c>
      <c r="J9" s="1" t="s">
        <v>255</v>
      </c>
      <c r="K9" s="15">
        <v>2949357.88</v>
      </c>
      <c r="L9" s="15">
        <v>-70609.55</v>
      </c>
      <c r="M9" s="15">
        <v>2878748.33</v>
      </c>
      <c r="N9" s="15">
        <v>0</v>
      </c>
      <c r="O9" s="15">
        <v>0</v>
      </c>
      <c r="P9" s="15">
        <v>2455948.4500000002</v>
      </c>
      <c r="Q9" s="15">
        <v>2455948.4500000002</v>
      </c>
      <c r="R9" s="15">
        <v>2455948.4500000002</v>
      </c>
      <c r="S9" s="15">
        <v>422799.88</v>
      </c>
      <c r="T9" s="15">
        <v>2455948.4500000002</v>
      </c>
      <c r="U9" s="15">
        <v>0</v>
      </c>
    </row>
    <row r="10" spans="1:21" x14ac:dyDescent="0.3">
      <c r="A10" s="1" t="s">
        <v>250</v>
      </c>
      <c r="B10" s="1" t="s">
        <v>966</v>
      </c>
      <c r="C10" s="1" t="s">
        <v>967</v>
      </c>
      <c r="D10" s="1" t="s">
        <v>992</v>
      </c>
      <c r="E10" s="1" t="s">
        <v>993</v>
      </c>
      <c r="F10" s="1" t="s">
        <v>994</v>
      </c>
      <c r="G10" s="1" t="s">
        <v>995</v>
      </c>
      <c r="H10" s="1" t="s">
        <v>996</v>
      </c>
      <c r="I10" s="1" t="s">
        <v>997</v>
      </c>
      <c r="J10" s="1" t="s">
        <v>251</v>
      </c>
      <c r="K10" s="15">
        <v>9993173.3499999996</v>
      </c>
      <c r="L10" s="15">
        <v>169951.89</v>
      </c>
      <c r="M10" s="15">
        <v>10163125.24</v>
      </c>
      <c r="N10" s="15">
        <v>0</v>
      </c>
      <c r="O10" s="15">
        <v>0</v>
      </c>
      <c r="P10" s="15">
        <v>9197098.0700000003</v>
      </c>
      <c r="Q10" s="15">
        <v>9197098.0700000003</v>
      </c>
      <c r="R10" s="15">
        <v>9197098.0700000003</v>
      </c>
      <c r="S10" s="15">
        <v>966027.17</v>
      </c>
      <c r="T10" s="15">
        <v>9197098.0700000003</v>
      </c>
      <c r="U10" s="15">
        <v>0</v>
      </c>
    </row>
    <row r="11" spans="1:21" x14ac:dyDescent="0.3">
      <c r="A11" s="1" t="s">
        <v>259</v>
      </c>
      <c r="B11" s="1" t="s">
        <v>966</v>
      </c>
      <c r="C11" s="1" t="s">
        <v>967</v>
      </c>
      <c r="D11" s="1" t="s">
        <v>992</v>
      </c>
      <c r="E11" s="1" t="s">
        <v>993</v>
      </c>
      <c r="F11" s="1" t="s">
        <v>994</v>
      </c>
      <c r="G11" s="1" t="s">
        <v>995</v>
      </c>
      <c r="H11" s="1" t="s">
        <v>998</v>
      </c>
      <c r="I11" s="1" t="s">
        <v>999</v>
      </c>
      <c r="J11" s="1" t="s">
        <v>253</v>
      </c>
      <c r="K11" s="15">
        <v>2537717</v>
      </c>
      <c r="L11" s="15">
        <v>9143864.1400000006</v>
      </c>
      <c r="M11" s="15">
        <v>11681581.140000001</v>
      </c>
      <c r="N11" s="15">
        <v>0</v>
      </c>
      <c r="O11" s="15">
        <v>0</v>
      </c>
      <c r="P11" s="15">
        <v>56808.49</v>
      </c>
      <c r="Q11" s="15">
        <v>56808.49</v>
      </c>
      <c r="R11" s="15">
        <v>56808.49</v>
      </c>
      <c r="S11" s="15">
        <v>11624772.65</v>
      </c>
      <c r="T11" s="15">
        <v>56808.49</v>
      </c>
      <c r="U11" s="15">
        <v>0</v>
      </c>
    </row>
    <row r="12" spans="1:21" x14ac:dyDescent="0.3">
      <c r="A12" s="1" t="s">
        <v>260</v>
      </c>
      <c r="B12" s="1" t="s">
        <v>966</v>
      </c>
      <c r="C12" s="1" t="s">
        <v>967</v>
      </c>
      <c r="D12" s="1" t="s">
        <v>992</v>
      </c>
      <c r="E12" s="1" t="s">
        <v>993</v>
      </c>
      <c r="F12" s="1" t="s">
        <v>994</v>
      </c>
      <c r="G12" s="1" t="s">
        <v>995</v>
      </c>
      <c r="H12" s="1" t="s">
        <v>998</v>
      </c>
      <c r="I12" s="1" t="s">
        <v>999</v>
      </c>
      <c r="J12" s="1" t="s">
        <v>255</v>
      </c>
      <c r="K12" s="15">
        <v>29493578.829999998</v>
      </c>
      <c r="L12" s="15">
        <v>-706095.5</v>
      </c>
      <c r="M12" s="15">
        <v>28787483.329999998</v>
      </c>
      <c r="N12" s="15">
        <v>0</v>
      </c>
      <c r="O12" s="15">
        <v>0</v>
      </c>
      <c r="P12" s="15">
        <v>40413.730000000003</v>
      </c>
      <c r="Q12" s="15">
        <v>40413.730000000003</v>
      </c>
      <c r="R12" s="15">
        <v>40413.730000000003</v>
      </c>
      <c r="S12" s="15">
        <v>28747069.600000001</v>
      </c>
      <c r="T12" s="15">
        <v>40413.730000000003</v>
      </c>
      <c r="U12" s="15">
        <v>0</v>
      </c>
    </row>
    <row r="13" spans="1:21" x14ac:dyDescent="0.3">
      <c r="A13" s="1" t="s">
        <v>257</v>
      </c>
      <c r="B13" s="1" t="s">
        <v>966</v>
      </c>
      <c r="C13" s="1" t="s">
        <v>967</v>
      </c>
      <c r="D13" s="1" t="s">
        <v>992</v>
      </c>
      <c r="E13" s="1" t="s">
        <v>993</v>
      </c>
      <c r="F13" s="1" t="s">
        <v>994</v>
      </c>
      <c r="G13" s="1" t="s">
        <v>995</v>
      </c>
      <c r="H13" s="1" t="s">
        <v>998</v>
      </c>
      <c r="I13" s="1" t="s">
        <v>999</v>
      </c>
      <c r="J13" s="1" t="s">
        <v>258</v>
      </c>
      <c r="K13" s="15">
        <v>8130775.4900000002</v>
      </c>
      <c r="L13" s="15">
        <v>-8130775.4800000004</v>
      </c>
      <c r="M13" s="15">
        <v>0.01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0.01</v>
      </c>
      <c r="T13" s="15">
        <v>0</v>
      </c>
      <c r="U13" s="15">
        <v>0</v>
      </c>
    </row>
    <row r="14" spans="1:21" x14ac:dyDescent="0.3">
      <c r="A14" s="1" t="s">
        <v>256</v>
      </c>
      <c r="B14" s="1" t="s">
        <v>966</v>
      </c>
      <c r="C14" s="1" t="s">
        <v>967</v>
      </c>
      <c r="D14" s="1" t="s">
        <v>992</v>
      </c>
      <c r="E14" s="1" t="s">
        <v>993</v>
      </c>
      <c r="F14" s="1" t="s">
        <v>994</v>
      </c>
      <c r="G14" s="1" t="s">
        <v>995</v>
      </c>
      <c r="H14" s="1" t="s">
        <v>998</v>
      </c>
      <c r="I14" s="1" t="s">
        <v>999</v>
      </c>
      <c r="J14" s="1" t="s">
        <v>251</v>
      </c>
      <c r="K14" s="15">
        <v>99931733.510000005</v>
      </c>
      <c r="L14" s="15">
        <v>1699518.86</v>
      </c>
      <c r="M14" s="15">
        <v>101631252.37</v>
      </c>
      <c r="N14" s="15">
        <v>0</v>
      </c>
      <c r="O14" s="15">
        <v>0</v>
      </c>
      <c r="P14" s="15">
        <v>57015.5</v>
      </c>
      <c r="Q14" s="15">
        <v>57015.5</v>
      </c>
      <c r="R14" s="15">
        <v>57015.5</v>
      </c>
      <c r="S14" s="15">
        <v>101574236.87</v>
      </c>
      <c r="T14" s="15">
        <v>57015.5</v>
      </c>
      <c r="U14" s="15">
        <v>0</v>
      </c>
    </row>
    <row r="15" spans="1:21" x14ac:dyDescent="0.3">
      <c r="A15" s="1" t="s">
        <v>261</v>
      </c>
      <c r="B15" s="1" t="s">
        <v>966</v>
      </c>
      <c r="C15" s="1" t="s">
        <v>967</v>
      </c>
      <c r="D15" s="1" t="s">
        <v>992</v>
      </c>
      <c r="E15" s="1" t="s">
        <v>993</v>
      </c>
      <c r="F15" s="1" t="s">
        <v>1000</v>
      </c>
      <c r="G15" s="1" t="s">
        <v>1001</v>
      </c>
      <c r="H15" s="1" t="s">
        <v>1002</v>
      </c>
      <c r="I15" s="1" t="s">
        <v>1003</v>
      </c>
      <c r="J15" s="1" t="s">
        <v>262</v>
      </c>
      <c r="K15" s="15">
        <v>730000</v>
      </c>
      <c r="L15" s="15">
        <v>0</v>
      </c>
      <c r="M15" s="15">
        <v>730000</v>
      </c>
      <c r="N15" s="15">
        <v>0</v>
      </c>
      <c r="O15" s="15">
        <v>0</v>
      </c>
      <c r="P15" s="15">
        <v>289094.73</v>
      </c>
      <c r="Q15" s="15">
        <v>289094.73</v>
      </c>
      <c r="R15" s="15">
        <v>289094.73</v>
      </c>
      <c r="S15" s="15">
        <v>440905.27</v>
      </c>
      <c r="T15" s="15">
        <v>289094.73</v>
      </c>
      <c r="U15" s="15">
        <v>0</v>
      </c>
    </row>
    <row r="16" spans="1:21" x14ac:dyDescent="0.3">
      <c r="A16" s="1" t="s">
        <v>263</v>
      </c>
      <c r="B16" s="1" t="s">
        <v>966</v>
      </c>
      <c r="C16" s="1" t="s">
        <v>967</v>
      </c>
      <c r="D16" s="1" t="s">
        <v>992</v>
      </c>
      <c r="E16" s="1" t="s">
        <v>993</v>
      </c>
      <c r="F16" s="1" t="s">
        <v>1004</v>
      </c>
      <c r="G16" s="1" t="s">
        <v>1005</v>
      </c>
      <c r="H16" s="1" t="s">
        <v>1006</v>
      </c>
      <c r="I16" s="1" t="s">
        <v>1007</v>
      </c>
      <c r="J16" s="1" t="s">
        <v>264</v>
      </c>
      <c r="K16" s="15">
        <v>1500000</v>
      </c>
      <c r="L16" s="15">
        <v>0</v>
      </c>
      <c r="M16" s="15">
        <v>1500000</v>
      </c>
      <c r="N16" s="15">
        <v>0</v>
      </c>
      <c r="O16" s="15">
        <v>0</v>
      </c>
      <c r="P16" s="15">
        <v>130387.4</v>
      </c>
      <c r="Q16" s="15">
        <v>130387.4</v>
      </c>
      <c r="R16" s="15">
        <v>130387.4</v>
      </c>
      <c r="S16" s="15">
        <v>1369612.6</v>
      </c>
      <c r="T16" s="15">
        <v>130387.4</v>
      </c>
      <c r="U16" s="15">
        <v>0</v>
      </c>
    </row>
    <row r="17" spans="1:21" x14ac:dyDescent="0.3">
      <c r="A17" s="1" t="s">
        <v>267</v>
      </c>
      <c r="B17" s="1" t="s">
        <v>966</v>
      </c>
      <c r="C17" s="1" t="s">
        <v>967</v>
      </c>
      <c r="D17" s="1" t="s">
        <v>1008</v>
      </c>
      <c r="E17" s="1" t="s">
        <v>1009</v>
      </c>
      <c r="F17" s="1" t="s">
        <v>1010</v>
      </c>
      <c r="G17" s="1" t="s">
        <v>1011</v>
      </c>
      <c r="H17" s="1" t="s">
        <v>1012</v>
      </c>
      <c r="I17" s="1" t="s">
        <v>1013</v>
      </c>
      <c r="J17" s="1" t="s">
        <v>268</v>
      </c>
      <c r="K17" s="15">
        <v>4608788.75</v>
      </c>
      <c r="L17" s="15">
        <v>347454.84</v>
      </c>
      <c r="M17" s="15">
        <v>4956243.59</v>
      </c>
      <c r="N17" s="15">
        <v>0</v>
      </c>
      <c r="O17" s="15">
        <v>0</v>
      </c>
      <c r="P17" s="15">
        <v>391708.06</v>
      </c>
      <c r="Q17" s="15">
        <v>897563.68</v>
      </c>
      <c r="R17" s="15">
        <v>897563.68</v>
      </c>
      <c r="S17" s="15">
        <v>4564535.53</v>
      </c>
      <c r="T17" s="15">
        <v>897563.68</v>
      </c>
      <c r="U17" s="15">
        <v>0</v>
      </c>
    </row>
    <row r="18" spans="1:21" x14ac:dyDescent="0.3">
      <c r="A18" s="1" t="s">
        <v>269</v>
      </c>
      <c r="B18" s="1" t="s">
        <v>966</v>
      </c>
      <c r="C18" s="1" t="s">
        <v>967</v>
      </c>
      <c r="D18" s="1" t="s">
        <v>1008</v>
      </c>
      <c r="E18" s="1" t="s">
        <v>1009</v>
      </c>
      <c r="F18" s="1" t="s">
        <v>1010</v>
      </c>
      <c r="G18" s="1" t="s">
        <v>1011</v>
      </c>
      <c r="H18" s="1" t="s">
        <v>1012</v>
      </c>
      <c r="I18" s="1" t="s">
        <v>1013</v>
      </c>
      <c r="J18" s="1" t="s">
        <v>270</v>
      </c>
      <c r="K18" s="15">
        <v>12741226.060000001</v>
      </c>
      <c r="L18" s="15">
        <v>-305033.26</v>
      </c>
      <c r="M18" s="15">
        <v>12436192.800000001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12436192.800000001</v>
      </c>
      <c r="T18" s="15">
        <v>0</v>
      </c>
      <c r="U18" s="15">
        <v>0</v>
      </c>
    </row>
    <row r="19" spans="1:21" x14ac:dyDescent="0.3">
      <c r="A19" s="1" t="s">
        <v>265</v>
      </c>
      <c r="B19" s="1" t="s">
        <v>966</v>
      </c>
      <c r="C19" s="1" t="s">
        <v>967</v>
      </c>
      <c r="D19" s="1" t="s">
        <v>1008</v>
      </c>
      <c r="E19" s="1" t="s">
        <v>1009</v>
      </c>
      <c r="F19" s="1" t="s">
        <v>1010</v>
      </c>
      <c r="G19" s="1" t="s">
        <v>1011</v>
      </c>
      <c r="H19" s="1" t="s">
        <v>1012</v>
      </c>
      <c r="I19" s="1" t="s">
        <v>1013</v>
      </c>
      <c r="J19" s="1" t="s">
        <v>266</v>
      </c>
      <c r="K19" s="15">
        <v>43170508.880000003</v>
      </c>
      <c r="L19" s="15">
        <v>734192.14</v>
      </c>
      <c r="M19" s="15">
        <v>43904701.020000003</v>
      </c>
      <c r="N19" s="15">
        <v>0</v>
      </c>
      <c r="O19" s="15">
        <v>0</v>
      </c>
      <c r="P19" s="15">
        <v>4245469</v>
      </c>
      <c r="Q19" s="15">
        <v>8488462.6699999999</v>
      </c>
      <c r="R19" s="15">
        <v>8488462.6699999999</v>
      </c>
      <c r="S19" s="15">
        <v>39659232.020000003</v>
      </c>
      <c r="T19" s="15">
        <v>8488462.6699999999</v>
      </c>
      <c r="U19" s="15">
        <v>0</v>
      </c>
    </row>
    <row r="20" spans="1:21" x14ac:dyDescent="0.3">
      <c r="A20" s="1" t="s">
        <v>273</v>
      </c>
      <c r="B20" s="1" t="s">
        <v>966</v>
      </c>
      <c r="C20" s="1" t="s">
        <v>967</v>
      </c>
      <c r="D20" s="1" t="s">
        <v>1008</v>
      </c>
      <c r="E20" s="1" t="s">
        <v>1009</v>
      </c>
      <c r="F20" s="1" t="s">
        <v>1014</v>
      </c>
      <c r="G20" s="1" t="s">
        <v>1015</v>
      </c>
      <c r="H20" s="1" t="s">
        <v>1016</v>
      </c>
      <c r="I20" s="1" t="s">
        <v>1017</v>
      </c>
      <c r="J20" s="1" t="s">
        <v>274</v>
      </c>
      <c r="K20" s="15">
        <v>2304394.38</v>
      </c>
      <c r="L20" s="15">
        <v>173727.42</v>
      </c>
      <c r="M20" s="15">
        <v>2478121.7999999998</v>
      </c>
      <c r="N20" s="15">
        <v>0</v>
      </c>
      <c r="O20" s="15">
        <v>0</v>
      </c>
      <c r="P20" s="15">
        <v>1060579.31</v>
      </c>
      <c r="Q20" s="15">
        <v>1060579.31</v>
      </c>
      <c r="R20" s="15">
        <v>1060579.31</v>
      </c>
      <c r="S20" s="15">
        <v>1417542.49</v>
      </c>
      <c r="T20" s="15">
        <v>1060579.31</v>
      </c>
      <c r="U20" s="15">
        <v>0</v>
      </c>
    </row>
    <row r="21" spans="1:21" x14ac:dyDescent="0.3">
      <c r="A21" s="1" t="s">
        <v>275</v>
      </c>
      <c r="B21" s="1" t="s">
        <v>966</v>
      </c>
      <c r="C21" s="1" t="s">
        <v>967</v>
      </c>
      <c r="D21" s="1" t="s">
        <v>1008</v>
      </c>
      <c r="E21" s="1" t="s">
        <v>1009</v>
      </c>
      <c r="F21" s="1" t="s">
        <v>1014</v>
      </c>
      <c r="G21" s="1" t="s">
        <v>1015</v>
      </c>
      <c r="H21" s="1" t="s">
        <v>1016</v>
      </c>
      <c r="I21" s="1" t="s">
        <v>1017</v>
      </c>
      <c r="J21" s="1" t="s">
        <v>276</v>
      </c>
      <c r="K21" s="15">
        <v>6370613.0199999996</v>
      </c>
      <c r="L21" s="15">
        <v>-598689.11</v>
      </c>
      <c r="M21" s="15">
        <v>5771923.9100000001</v>
      </c>
      <c r="N21" s="15">
        <v>0</v>
      </c>
      <c r="O21" s="15">
        <v>0</v>
      </c>
      <c r="P21" s="15">
        <v>2338599.75</v>
      </c>
      <c r="Q21" s="15">
        <v>2338599.75</v>
      </c>
      <c r="R21" s="15">
        <v>2338599.75</v>
      </c>
      <c r="S21" s="15">
        <v>3433324.16</v>
      </c>
      <c r="T21" s="15">
        <v>2338599.75</v>
      </c>
      <c r="U21" s="15">
        <v>0</v>
      </c>
    </row>
    <row r="22" spans="1:21" x14ac:dyDescent="0.3">
      <c r="A22" s="1" t="s">
        <v>271</v>
      </c>
      <c r="B22" s="1" t="s">
        <v>966</v>
      </c>
      <c r="C22" s="1" t="s">
        <v>967</v>
      </c>
      <c r="D22" s="1" t="s">
        <v>1008</v>
      </c>
      <c r="E22" s="1" t="s">
        <v>1009</v>
      </c>
      <c r="F22" s="1" t="s">
        <v>1014</v>
      </c>
      <c r="G22" s="1" t="s">
        <v>1015</v>
      </c>
      <c r="H22" s="1" t="s">
        <v>1016</v>
      </c>
      <c r="I22" s="1" t="s">
        <v>1017</v>
      </c>
      <c r="J22" s="1" t="s">
        <v>272</v>
      </c>
      <c r="K22" s="15">
        <v>21585254.440000001</v>
      </c>
      <c r="L22" s="15">
        <v>367096.07</v>
      </c>
      <c r="M22" s="15">
        <v>21952350.510000002</v>
      </c>
      <c r="N22" s="15">
        <v>0</v>
      </c>
      <c r="O22" s="15">
        <v>0</v>
      </c>
      <c r="P22" s="15">
        <v>8751219.0500000007</v>
      </c>
      <c r="Q22" s="15">
        <v>8751219.0500000007</v>
      </c>
      <c r="R22" s="15">
        <v>8751219.0500000007</v>
      </c>
      <c r="S22" s="15">
        <v>13201131.460000001</v>
      </c>
      <c r="T22" s="15">
        <v>8751219.0500000007</v>
      </c>
      <c r="U22" s="15">
        <v>0</v>
      </c>
    </row>
    <row r="23" spans="1:21" x14ac:dyDescent="0.3">
      <c r="A23" s="1" t="s">
        <v>279</v>
      </c>
      <c r="B23" s="1" t="s">
        <v>966</v>
      </c>
      <c r="C23" s="1" t="s">
        <v>967</v>
      </c>
      <c r="D23" s="1" t="s">
        <v>1008</v>
      </c>
      <c r="E23" s="1" t="s">
        <v>1009</v>
      </c>
      <c r="F23" s="1" t="s">
        <v>1018</v>
      </c>
      <c r="G23" s="1" t="s">
        <v>1019</v>
      </c>
      <c r="H23" s="1" t="s">
        <v>1020</v>
      </c>
      <c r="I23" s="1" t="s">
        <v>1021</v>
      </c>
      <c r="J23" s="1" t="s">
        <v>280</v>
      </c>
      <c r="K23" s="15">
        <v>1536262.92</v>
      </c>
      <c r="L23" s="15">
        <v>115818.28</v>
      </c>
      <c r="M23" s="15">
        <v>1652081.2</v>
      </c>
      <c r="N23" s="15">
        <v>0</v>
      </c>
      <c r="O23" s="15">
        <v>0</v>
      </c>
      <c r="P23" s="15">
        <v>707052.71</v>
      </c>
      <c r="Q23" s="15">
        <v>707052.71</v>
      </c>
      <c r="R23" s="15">
        <v>707052.71</v>
      </c>
      <c r="S23" s="15">
        <v>945028.49</v>
      </c>
      <c r="T23" s="15">
        <v>707052.71</v>
      </c>
      <c r="U23" s="15">
        <v>0</v>
      </c>
    </row>
    <row r="24" spans="1:21" x14ac:dyDescent="0.3">
      <c r="A24" s="1" t="s">
        <v>281</v>
      </c>
      <c r="B24" s="1" t="s">
        <v>966</v>
      </c>
      <c r="C24" s="1" t="s">
        <v>967</v>
      </c>
      <c r="D24" s="1" t="s">
        <v>1008</v>
      </c>
      <c r="E24" s="1" t="s">
        <v>1009</v>
      </c>
      <c r="F24" s="1" t="s">
        <v>1018</v>
      </c>
      <c r="G24" s="1" t="s">
        <v>1019</v>
      </c>
      <c r="H24" s="1" t="s">
        <v>1020</v>
      </c>
      <c r="I24" s="1" t="s">
        <v>1021</v>
      </c>
      <c r="J24" s="1" t="s">
        <v>282</v>
      </c>
      <c r="K24" s="15">
        <v>4247075.3499999996</v>
      </c>
      <c r="L24" s="15">
        <v>-386732.39</v>
      </c>
      <c r="M24" s="15">
        <v>3860342.96</v>
      </c>
      <c r="N24" s="15">
        <v>0</v>
      </c>
      <c r="O24" s="15">
        <v>0</v>
      </c>
      <c r="P24" s="15">
        <v>1559098.48</v>
      </c>
      <c r="Q24" s="15">
        <v>1559098.48</v>
      </c>
      <c r="R24" s="15">
        <v>1559098.48</v>
      </c>
      <c r="S24" s="15">
        <v>2301244.48</v>
      </c>
      <c r="T24" s="15">
        <v>1559098.48</v>
      </c>
      <c r="U24" s="15">
        <v>0</v>
      </c>
    </row>
    <row r="25" spans="1:21" x14ac:dyDescent="0.3">
      <c r="A25" s="1" t="s">
        <v>277</v>
      </c>
      <c r="B25" s="1" t="s">
        <v>966</v>
      </c>
      <c r="C25" s="1" t="s">
        <v>967</v>
      </c>
      <c r="D25" s="1" t="s">
        <v>1008</v>
      </c>
      <c r="E25" s="1" t="s">
        <v>1009</v>
      </c>
      <c r="F25" s="1" t="s">
        <v>1018</v>
      </c>
      <c r="G25" s="1" t="s">
        <v>1019</v>
      </c>
      <c r="H25" s="1" t="s">
        <v>1020</v>
      </c>
      <c r="I25" s="1" t="s">
        <v>1021</v>
      </c>
      <c r="J25" s="1" t="s">
        <v>278</v>
      </c>
      <c r="K25" s="15">
        <v>14390169.630000001</v>
      </c>
      <c r="L25" s="15">
        <v>244730.71</v>
      </c>
      <c r="M25" s="15">
        <v>14634900.34</v>
      </c>
      <c r="N25" s="15">
        <v>0</v>
      </c>
      <c r="O25" s="15">
        <v>0</v>
      </c>
      <c r="P25" s="15">
        <v>5834449.7300000004</v>
      </c>
      <c r="Q25" s="15">
        <v>5834449.7300000004</v>
      </c>
      <c r="R25" s="15">
        <v>5834449.7300000004</v>
      </c>
      <c r="S25" s="15">
        <v>8800450.6099999994</v>
      </c>
      <c r="T25" s="15">
        <v>5834449.7300000004</v>
      </c>
      <c r="U25" s="15">
        <v>0</v>
      </c>
    </row>
    <row r="26" spans="1:21" x14ac:dyDescent="0.3">
      <c r="A26" s="1" t="s">
        <v>284</v>
      </c>
      <c r="B26" s="1" t="s">
        <v>966</v>
      </c>
      <c r="C26" s="1" t="s">
        <v>967</v>
      </c>
      <c r="D26" s="1" t="s">
        <v>1008</v>
      </c>
      <c r="E26" s="1" t="s">
        <v>1009</v>
      </c>
      <c r="F26" s="1" t="s">
        <v>1018</v>
      </c>
      <c r="G26" s="1" t="s">
        <v>1019</v>
      </c>
      <c r="H26" s="1" t="s">
        <v>1022</v>
      </c>
      <c r="I26" s="1" t="s">
        <v>1023</v>
      </c>
      <c r="J26" s="1" t="s">
        <v>280</v>
      </c>
      <c r="K26" s="15">
        <v>13442300.529999999</v>
      </c>
      <c r="L26" s="15">
        <v>1013409.95</v>
      </c>
      <c r="M26" s="15">
        <v>14455710.48</v>
      </c>
      <c r="N26" s="15">
        <v>0</v>
      </c>
      <c r="O26" s="15">
        <v>0</v>
      </c>
      <c r="P26" s="15">
        <v>6186759.54</v>
      </c>
      <c r="Q26" s="15">
        <v>6186759.54</v>
      </c>
      <c r="R26" s="15">
        <v>6186759.54</v>
      </c>
      <c r="S26" s="15">
        <v>8268950.9400000004</v>
      </c>
      <c r="T26" s="15">
        <v>6186759.54</v>
      </c>
      <c r="U26" s="15">
        <v>0</v>
      </c>
    </row>
    <row r="27" spans="1:21" x14ac:dyDescent="0.3">
      <c r="A27" s="1" t="s">
        <v>285</v>
      </c>
      <c r="B27" s="1" t="s">
        <v>966</v>
      </c>
      <c r="C27" s="1" t="s">
        <v>967</v>
      </c>
      <c r="D27" s="1" t="s">
        <v>1008</v>
      </c>
      <c r="E27" s="1" t="s">
        <v>1009</v>
      </c>
      <c r="F27" s="1" t="s">
        <v>1018</v>
      </c>
      <c r="G27" s="1" t="s">
        <v>1019</v>
      </c>
      <c r="H27" s="1" t="s">
        <v>1022</v>
      </c>
      <c r="I27" s="1" t="s">
        <v>1023</v>
      </c>
      <c r="J27" s="1" t="s">
        <v>282</v>
      </c>
      <c r="K27" s="15">
        <v>37161909.329999998</v>
      </c>
      <c r="L27" s="15">
        <v>-3492353.13</v>
      </c>
      <c r="M27" s="15">
        <v>33669556.200000003</v>
      </c>
      <c r="N27" s="15">
        <v>0</v>
      </c>
      <c r="O27" s="15">
        <v>0</v>
      </c>
      <c r="P27" s="15">
        <v>13641948.869999999</v>
      </c>
      <c r="Q27" s="15">
        <v>13641948.869999999</v>
      </c>
      <c r="R27" s="15">
        <v>13641948.869999999</v>
      </c>
      <c r="S27" s="15">
        <v>20027607.329999998</v>
      </c>
      <c r="T27" s="15">
        <v>13641948.869999999</v>
      </c>
      <c r="U27" s="15">
        <v>0</v>
      </c>
    </row>
    <row r="28" spans="1:21" x14ac:dyDescent="0.3">
      <c r="A28" s="1" t="s">
        <v>283</v>
      </c>
      <c r="B28" s="1" t="s">
        <v>966</v>
      </c>
      <c r="C28" s="1" t="s">
        <v>967</v>
      </c>
      <c r="D28" s="1" t="s">
        <v>1008</v>
      </c>
      <c r="E28" s="1" t="s">
        <v>1009</v>
      </c>
      <c r="F28" s="1" t="s">
        <v>1018</v>
      </c>
      <c r="G28" s="1" t="s">
        <v>1019</v>
      </c>
      <c r="H28" s="1" t="s">
        <v>1022</v>
      </c>
      <c r="I28" s="1" t="s">
        <v>1023</v>
      </c>
      <c r="J28" s="1" t="s">
        <v>278</v>
      </c>
      <c r="K28" s="15">
        <v>125913984.22</v>
      </c>
      <c r="L28" s="15">
        <v>2141393.77</v>
      </c>
      <c r="M28" s="15">
        <v>128055377.98999999</v>
      </c>
      <c r="N28" s="15">
        <v>0</v>
      </c>
      <c r="O28" s="15">
        <v>0</v>
      </c>
      <c r="P28" s="15">
        <v>51048812.259999998</v>
      </c>
      <c r="Q28" s="15">
        <v>51048812.259999998</v>
      </c>
      <c r="R28" s="15">
        <v>51048812.259999998</v>
      </c>
      <c r="S28" s="15">
        <v>77006565.730000004</v>
      </c>
      <c r="T28" s="15">
        <v>51048812.259999998</v>
      </c>
      <c r="U28" s="15">
        <v>0</v>
      </c>
    </row>
    <row r="29" spans="1:21" x14ac:dyDescent="0.3">
      <c r="A29" s="1" t="s">
        <v>286</v>
      </c>
      <c r="B29" s="1" t="s">
        <v>966</v>
      </c>
      <c r="C29" s="1" t="s">
        <v>967</v>
      </c>
      <c r="D29" s="1" t="s">
        <v>1008</v>
      </c>
      <c r="E29" s="1" t="s">
        <v>1009</v>
      </c>
      <c r="F29" s="1" t="s">
        <v>1024</v>
      </c>
      <c r="G29" s="1" t="s">
        <v>1025</v>
      </c>
      <c r="H29" s="1" t="s">
        <v>1026</v>
      </c>
      <c r="I29" s="1" t="s">
        <v>1027</v>
      </c>
      <c r="J29" s="1" t="s">
        <v>287</v>
      </c>
      <c r="K29" s="15">
        <v>15000000</v>
      </c>
      <c r="L29" s="15">
        <v>0</v>
      </c>
      <c r="M29" s="15">
        <v>15000000</v>
      </c>
      <c r="N29" s="15">
        <v>0</v>
      </c>
      <c r="O29" s="15">
        <v>13512339.82</v>
      </c>
      <c r="P29" s="15">
        <v>0</v>
      </c>
      <c r="Q29" s="15">
        <v>0</v>
      </c>
      <c r="R29" s="15">
        <v>0</v>
      </c>
      <c r="S29" s="15">
        <v>15000000</v>
      </c>
      <c r="T29" s="15">
        <v>0</v>
      </c>
      <c r="U29" s="15">
        <v>0</v>
      </c>
    </row>
    <row r="30" spans="1:21" x14ac:dyDescent="0.3">
      <c r="A30" s="1" t="s">
        <v>288</v>
      </c>
      <c r="B30" s="1" t="s">
        <v>966</v>
      </c>
      <c r="C30" s="1" t="s">
        <v>967</v>
      </c>
      <c r="D30" s="1" t="s">
        <v>1008</v>
      </c>
      <c r="E30" s="1" t="s">
        <v>1009</v>
      </c>
      <c r="F30" s="1" t="s">
        <v>1024</v>
      </c>
      <c r="G30" s="1" t="s">
        <v>1025</v>
      </c>
      <c r="H30" s="1" t="s">
        <v>1026</v>
      </c>
      <c r="I30" s="1" t="s">
        <v>1027</v>
      </c>
      <c r="J30" s="1" t="s">
        <v>287</v>
      </c>
      <c r="K30" s="15">
        <v>9500000</v>
      </c>
      <c r="L30" s="15">
        <v>0</v>
      </c>
      <c r="M30" s="15">
        <v>9500000</v>
      </c>
      <c r="N30" s="15">
        <v>0</v>
      </c>
      <c r="O30" s="15">
        <v>8306768.4900000002</v>
      </c>
      <c r="P30" s="15">
        <v>0</v>
      </c>
      <c r="Q30" s="15">
        <v>0</v>
      </c>
      <c r="R30" s="15">
        <v>0</v>
      </c>
      <c r="S30" s="15">
        <v>9500000</v>
      </c>
      <c r="T30" s="15">
        <v>0</v>
      </c>
      <c r="U30" s="15">
        <v>0</v>
      </c>
    </row>
    <row r="31" spans="1:21" x14ac:dyDescent="0.3">
      <c r="A31" s="1" t="s">
        <v>289</v>
      </c>
      <c r="B31" s="1" t="s">
        <v>966</v>
      </c>
      <c r="C31" s="1" t="s">
        <v>967</v>
      </c>
      <c r="D31" s="1" t="s">
        <v>1028</v>
      </c>
      <c r="E31" s="1" t="s">
        <v>1029</v>
      </c>
      <c r="F31" s="1" t="s">
        <v>1030</v>
      </c>
      <c r="G31" s="1" t="s">
        <v>1031</v>
      </c>
      <c r="H31" s="1" t="s">
        <v>1032</v>
      </c>
      <c r="I31" s="1" t="s">
        <v>1033</v>
      </c>
      <c r="J31" s="1" t="s">
        <v>290</v>
      </c>
      <c r="K31" s="15">
        <v>1000000</v>
      </c>
      <c r="L31" s="15">
        <v>0</v>
      </c>
      <c r="M31" s="15">
        <v>1000000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1000000</v>
      </c>
      <c r="T31" s="15">
        <v>0</v>
      </c>
      <c r="U31" s="15">
        <v>0</v>
      </c>
    </row>
    <row r="32" spans="1:21" x14ac:dyDescent="0.3">
      <c r="A32" s="1" t="s">
        <v>299</v>
      </c>
      <c r="B32" s="1" t="s">
        <v>966</v>
      </c>
      <c r="C32" s="1" t="s">
        <v>967</v>
      </c>
      <c r="D32" s="1" t="s">
        <v>1028</v>
      </c>
      <c r="E32" s="1" t="s">
        <v>1029</v>
      </c>
      <c r="F32" s="1" t="s">
        <v>1034</v>
      </c>
      <c r="G32" s="1" t="s">
        <v>1035</v>
      </c>
      <c r="H32" s="1" t="s">
        <v>1036</v>
      </c>
      <c r="I32" s="1" t="s">
        <v>1037</v>
      </c>
      <c r="J32" s="1" t="s">
        <v>300</v>
      </c>
      <c r="K32" s="15">
        <v>26077752.859999999</v>
      </c>
      <c r="L32" s="15">
        <v>-7473563.8399999999</v>
      </c>
      <c r="M32" s="15">
        <v>18604189.02</v>
      </c>
      <c r="N32" s="15">
        <v>0</v>
      </c>
      <c r="O32" s="15">
        <v>0</v>
      </c>
      <c r="P32" s="15">
        <v>492100</v>
      </c>
      <c r="Q32" s="15">
        <v>492100</v>
      </c>
      <c r="R32" s="15">
        <v>492100</v>
      </c>
      <c r="S32" s="15">
        <v>18112089.02</v>
      </c>
      <c r="T32" s="15">
        <v>492100</v>
      </c>
      <c r="U32" s="15">
        <v>0</v>
      </c>
    </row>
    <row r="33" spans="1:21" x14ac:dyDescent="0.3">
      <c r="A33" s="1" t="s">
        <v>295</v>
      </c>
      <c r="B33" s="1" t="s">
        <v>966</v>
      </c>
      <c r="C33" s="1" t="s">
        <v>967</v>
      </c>
      <c r="D33" s="1" t="s">
        <v>1028</v>
      </c>
      <c r="E33" s="1" t="s">
        <v>1029</v>
      </c>
      <c r="F33" s="1" t="s">
        <v>1034</v>
      </c>
      <c r="G33" s="1" t="s">
        <v>1035</v>
      </c>
      <c r="H33" s="1" t="s">
        <v>1036</v>
      </c>
      <c r="I33" s="1" t="s">
        <v>1037</v>
      </c>
      <c r="J33" s="1" t="s">
        <v>296</v>
      </c>
      <c r="K33" s="15">
        <v>96017961.159999996</v>
      </c>
      <c r="L33" s="15">
        <v>-657211.64</v>
      </c>
      <c r="M33" s="15">
        <v>95360749.519999996</v>
      </c>
      <c r="N33" s="15">
        <v>0</v>
      </c>
      <c r="O33" s="15">
        <v>0</v>
      </c>
      <c r="P33" s="15">
        <v>6830097.5499999998</v>
      </c>
      <c r="Q33" s="15">
        <v>6830097.5499999998</v>
      </c>
      <c r="R33" s="15">
        <v>6830097.5499999998</v>
      </c>
      <c r="S33" s="15">
        <v>88530651.969999999</v>
      </c>
      <c r="T33" s="15">
        <v>6830097.5499999998</v>
      </c>
      <c r="U33" s="15">
        <v>0</v>
      </c>
    </row>
    <row r="34" spans="1:21" x14ac:dyDescent="0.3">
      <c r="A34" s="1" t="s">
        <v>297</v>
      </c>
      <c r="B34" s="1" t="s">
        <v>966</v>
      </c>
      <c r="C34" s="1" t="s">
        <v>967</v>
      </c>
      <c r="D34" s="1" t="s">
        <v>1028</v>
      </c>
      <c r="E34" s="1" t="s">
        <v>1029</v>
      </c>
      <c r="F34" s="1" t="s">
        <v>1034</v>
      </c>
      <c r="G34" s="1" t="s">
        <v>1035</v>
      </c>
      <c r="H34" s="1" t="s">
        <v>1036</v>
      </c>
      <c r="I34" s="1" t="s">
        <v>1037</v>
      </c>
      <c r="J34" s="1" t="s">
        <v>298</v>
      </c>
      <c r="K34" s="15">
        <v>0</v>
      </c>
      <c r="L34" s="15">
        <v>7473563.8399999999</v>
      </c>
      <c r="M34" s="15">
        <v>7473563.8399999999</v>
      </c>
      <c r="N34" s="15">
        <v>0</v>
      </c>
      <c r="O34" s="15">
        <v>0</v>
      </c>
      <c r="P34" s="15">
        <v>9319559.6500000004</v>
      </c>
      <c r="Q34" s="15">
        <v>9319559.6500000004</v>
      </c>
      <c r="R34" s="15">
        <v>9319559.6500000004</v>
      </c>
      <c r="S34" s="15">
        <v>-1845995.81</v>
      </c>
      <c r="T34" s="15">
        <v>9319559.6500000004</v>
      </c>
      <c r="U34" s="15">
        <v>0</v>
      </c>
    </row>
    <row r="35" spans="1:21" x14ac:dyDescent="0.3">
      <c r="A35" s="1" t="s">
        <v>293</v>
      </c>
      <c r="B35" s="1" t="s">
        <v>966</v>
      </c>
      <c r="C35" s="1" t="s">
        <v>967</v>
      </c>
      <c r="D35" s="1" t="s">
        <v>1028</v>
      </c>
      <c r="E35" s="1" t="s">
        <v>1029</v>
      </c>
      <c r="F35" s="1" t="s">
        <v>1034</v>
      </c>
      <c r="G35" s="1" t="s">
        <v>1035</v>
      </c>
      <c r="H35" s="1" t="s">
        <v>1036</v>
      </c>
      <c r="I35" s="1" t="s">
        <v>1037</v>
      </c>
      <c r="J35" s="1" t="s">
        <v>294</v>
      </c>
      <c r="K35" s="15">
        <v>0</v>
      </c>
      <c r="L35" s="15">
        <v>724564.47999999998</v>
      </c>
      <c r="M35" s="15">
        <v>724564.47999999998</v>
      </c>
      <c r="N35" s="15">
        <v>0</v>
      </c>
      <c r="O35" s="15">
        <v>0</v>
      </c>
      <c r="P35" s="15">
        <v>2701315.31</v>
      </c>
      <c r="Q35" s="15">
        <v>2701315.31</v>
      </c>
      <c r="R35" s="15">
        <v>2701315.31</v>
      </c>
      <c r="S35" s="15">
        <v>-1976750.83</v>
      </c>
      <c r="T35" s="15">
        <v>2701315.31</v>
      </c>
      <c r="U35" s="15">
        <v>0</v>
      </c>
    </row>
    <row r="36" spans="1:21" x14ac:dyDescent="0.3">
      <c r="A36" s="1" t="s">
        <v>291</v>
      </c>
      <c r="B36" s="1" t="s">
        <v>966</v>
      </c>
      <c r="C36" s="1" t="s">
        <v>967</v>
      </c>
      <c r="D36" s="1" t="s">
        <v>1028</v>
      </c>
      <c r="E36" s="1" t="s">
        <v>1029</v>
      </c>
      <c r="F36" s="1" t="s">
        <v>1034</v>
      </c>
      <c r="G36" s="1" t="s">
        <v>1035</v>
      </c>
      <c r="H36" s="1" t="s">
        <v>1036</v>
      </c>
      <c r="I36" s="1" t="s">
        <v>1037</v>
      </c>
      <c r="J36" s="1" t="s">
        <v>292</v>
      </c>
      <c r="K36" s="15">
        <v>3554427.79</v>
      </c>
      <c r="L36" s="15">
        <v>-748429.12</v>
      </c>
      <c r="M36" s="15">
        <v>2805998.67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2805998.67</v>
      </c>
      <c r="T36" s="15">
        <v>0</v>
      </c>
      <c r="U36" s="15">
        <v>0</v>
      </c>
    </row>
    <row r="37" spans="1:21" x14ac:dyDescent="0.3">
      <c r="A37" s="1" t="s">
        <v>303</v>
      </c>
      <c r="B37" s="1" t="s">
        <v>966</v>
      </c>
      <c r="C37" s="1" t="s">
        <v>967</v>
      </c>
      <c r="D37" s="1" t="s">
        <v>1038</v>
      </c>
      <c r="E37" s="1" t="s">
        <v>1039</v>
      </c>
      <c r="F37" s="1" t="s">
        <v>1040</v>
      </c>
      <c r="G37" s="1" t="s">
        <v>1041</v>
      </c>
      <c r="H37" s="1" t="s">
        <v>1042</v>
      </c>
      <c r="I37" s="1" t="s">
        <v>1041</v>
      </c>
      <c r="J37" s="1" t="s">
        <v>304</v>
      </c>
      <c r="K37" s="15">
        <v>6193943.2800000003</v>
      </c>
      <c r="L37" s="15">
        <v>-6193943.2800000003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</row>
    <row r="38" spans="1:21" x14ac:dyDescent="0.3">
      <c r="A38" s="1" t="s">
        <v>301</v>
      </c>
      <c r="B38" s="1" t="s">
        <v>966</v>
      </c>
      <c r="C38" s="1" t="s">
        <v>967</v>
      </c>
      <c r="D38" s="1" t="s">
        <v>1038</v>
      </c>
      <c r="E38" s="1" t="s">
        <v>1039</v>
      </c>
      <c r="F38" s="1" t="s">
        <v>1040</v>
      </c>
      <c r="G38" s="1" t="s">
        <v>1041</v>
      </c>
      <c r="H38" s="1" t="s">
        <v>1042</v>
      </c>
      <c r="I38" s="1" t="s">
        <v>1041</v>
      </c>
      <c r="J38" s="1" t="s">
        <v>302</v>
      </c>
      <c r="K38" s="15">
        <v>23638562.140000001</v>
      </c>
      <c r="L38" s="15">
        <v>-23638562.140000001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</row>
    <row r="39" spans="1:21" x14ac:dyDescent="0.3">
      <c r="A39" s="1" t="s">
        <v>307</v>
      </c>
      <c r="B39" s="1" t="s">
        <v>966</v>
      </c>
      <c r="C39" s="1" t="s">
        <v>967</v>
      </c>
      <c r="D39" s="1" t="s">
        <v>1043</v>
      </c>
      <c r="E39" s="1" t="s">
        <v>1044</v>
      </c>
      <c r="F39" s="1" t="s">
        <v>1045</v>
      </c>
      <c r="G39" s="1" t="s">
        <v>1046</v>
      </c>
      <c r="H39" s="1" t="s">
        <v>1047</v>
      </c>
      <c r="I39" s="1" t="s">
        <v>1048</v>
      </c>
      <c r="J39" s="1" t="s">
        <v>308</v>
      </c>
      <c r="K39" s="15">
        <v>0</v>
      </c>
      <c r="L39" s="15">
        <v>2688400</v>
      </c>
      <c r="M39" s="15">
        <v>2688400</v>
      </c>
      <c r="N39" s="15">
        <v>0</v>
      </c>
      <c r="O39" s="15">
        <v>0</v>
      </c>
      <c r="P39" s="15">
        <v>929500</v>
      </c>
      <c r="Q39" s="15">
        <v>929500</v>
      </c>
      <c r="R39" s="15">
        <v>929500</v>
      </c>
      <c r="S39" s="15">
        <v>1758900</v>
      </c>
      <c r="T39" s="15">
        <v>929500</v>
      </c>
      <c r="U39" s="15">
        <v>0</v>
      </c>
    </row>
    <row r="40" spans="1:21" x14ac:dyDescent="0.3">
      <c r="A40" s="1" t="s">
        <v>305</v>
      </c>
      <c r="B40" s="1" t="s">
        <v>966</v>
      </c>
      <c r="C40" s="1" t="s">
        <v>967</v>
      </c>
      <c r="D40" s="1" t="s">
        <v>1043</v>
      </c>
      <c r="E40" s="1" t="s">
        <v>1044</v>
      </c>
      <c r="F40" s="1" t="s">
        <v>1045</v>
      </c>
      <c r="G40" s="1" t="s">
        <v>1046</v>
      </c>
      <c r="H40" s="1" t="s">
        <v>1047</v>
      </c>
      <c r="I40" s="1" t="s">
        <v>1048</v>
      </c>
      <c r="J40" s="1" t="s">
        <v>306</v>
      </c>
      <c r="K40" s="15">
        <v>0</v>
      </c>
      <c r="L40" s="15">
        <v>23000000</v>
      </c>
      <c r="M40" s="15">
        <v>23000000</v>
      </c>
      <c r="N40" s="15">
        <v>0</v>
      </c>
      <c r="O40" s="15">
        <v>0</v>
      </c>
      <c r="P40" s="15">
        <v>8558463.7599999998</v>
      </c>
      <c r="Q40" s="15">
        <v>8558463.7599999998</v>
      </c>
      <c r="R40" s="15">
        <v>8558463.7599999998</v>
      </c>
      <c r="S40" s="15">
        <v>14441536.24</v>
      </c>
      <c r="T40" s="15">
        <v>8558463.7599999998</v>
      </c>
      <c r="U40" s="15">
        <v>0</v>
      </c>
    </row>
    <row r="41" spans="1:21" x14ac:dyDescent="0.3">
      <c r="A41" s="1" t="s">
        <v>35</v>
      </c>
      <c r="B41" s="1" t="s">
        <v>1049</v>
      </c>
      <c r="C41" s="1" t="s">
        <v>1050</v>
      </c>
      <c r="D41" s="1" t="s">
        <v>1051</v>
      </c>
      <c r="E41" s="1" t="s">
        <v>1052</v>
      </c>
      <c r="F41" s="1" t="s">
        <v>1053</v>
      </c>
      <c r="G41" s="1" t="s">
        <v>1054</v>
      </c>
      <c r="H41" s="1" t="s">
        <v>1055</v>
      </c>
      <c r="I41" s="1" t="s">
        <v>1056</v>
      </c>
      <c r="J41" s="1" t="s">
        <v>36</v>
      </c>
      <c r="K41" s="15">
        <v>10000</v>
      </c>
      <c r="L41" s="15">
        <v>0</v>
      </c>
      <c r="M41" s="15">
        <v>10000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10000</v>
      </c>
      <c r="T41" s="15">
        <v>0</v>
      </c>
      <c r="U41" s="15">
        <v>0</v>
      </c>
    </row>
    <row r="42" spans="1:21" x14ac:dyDescent="0.3">
      <c r="A42" s="1" t="s">
        <v>54</v>
      </c>
      <c r="B42" s="1" t="s">
        <v>1049</v>
      </c>
      <c r="C42" s="1" t="s">
        <v>1050</v>
      </c>
      <c r="D42" s="1" t="s">
        <v>1051</v>
      </c>
      <c r="E42" s="1" t="s">
        <v>1052</v>
      </c>
      <c r="F42" s="1" t="s">
        <v>1053</v>
      </c>
      <c r="G42" s="1" t="s">
        <v>1054</v>
      </c>
      <c r="H42" s="1" t="s">
        <v>1055</v>
      </c>
      <c r="I42" s="1" t="s">
        <v>1056</v>
      </c>
      <c r="J42" s="1" t="s">
        <v>36</v>
      </c>
      <c r="K42" s="15">
        <v>20000</v>
      </c>
      <c r="L42" s="15">
        <v>0</v>
      </c>
      <c r="M42" s="15">
        <v>20000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20000</v>
      </c>
      <c r="T42" s="15">
        <v>0</v>
      </c>
      <c r="U42" s="15">
        <v>0</v>
      </c>
    </row>
    <row r="43" spans="1:21" x14ac:dyDescent="0.3">
      <c r="A43" s="1" t="s">
        <v>70</v>
      </c>
      <c r="B43" s="1" t="s">
        <v>1049</v>
      </c>
      <c r="C43" s="1" t="s">
        <v>1050</v>
      </c>
      <c r="D43" s="1" t="s">
        <v>1051</v>
      </c>
      <c r="E43" s="1" t="s">
        <v>1052</v>
      </c>
      <c r="F43" s="1" t="s">
        <v>1053</v>
      </c>
      <c r="G43" s="1" t="s">
        <v>1054</v>
      </c>
      <c r="H43" s="1" t="s">
        <v>1055</v>
      </c>
      <c r="I43" s="1" t="s">
        <v>1056</v>
      </c>
      <c r="J43" s="1" t="s">
        <v>36</v>
      </c>
      <c r="K43" s="15">
        <v>100000</v>
      </c>
      <c r="L43" s="15">
        <v>0</v>
      </c>
      <c r="M43" s="15">
        <v>100000</v>
      </c>
      <c r="N43" s="15">
        <v>0</v>
      </c>
      <c r="O43" s="15">
        <v>0</v>
      </c>
      <c r="P43" s="15">
        <v>1358.1</v>
      </c>
      <c r="Q43" s="15">
        <v>1358.1</v>
      </c>
      <c r="R43" s="15">
        <v>1358.1</v>
      </c>
      <c r="S43" s="15">
        <v>98641.9</v>
      </c>
      <c r="T43" s="15">
        <v>1358.1</v>
      </c>
      <c r="U43" s="15">
        <v>0</v>
      </c>
    </row>
    <row r="44" spans="1:21" x14ac:dyDescent="0.3">
      <c r="A44" s="1" t="s">
        <v>157</v>
      </c>
      <c r="B44" s="1" t="s">
        <v>1049</v>
      </c>
      <c r="C44" s="1" t="s">
        <v>1050</v>
      </c>
      <c r="D44" s="1" t="s">
        <v>1051</v>
      </c>
      <c r="E44" s="1" t="s">
        <v>1052</v>
      </c>
      <c r="F44" s="1" t="s">
        <v>1053</v>
      </c>
      <c r="G44" s="1" t="s">
        <v>1054</v>
      </c>
      <c r="H44" s="1" t="s">
        <v>1055</v>
      </c>
      <c r="I44" s="1" t="s">
        <v>1056</v>
      </c>
      <c r="J44" s="1" t="s">
        <v>36</v>
      </c>
      <c r="K44" s="15">
        <v>2400000</v>
      </c>
      <c r="L44" s="15">
        <v>0</v>
      </c>
      <c r="M44" s="15">
        <v>2400000</v>
      </c>
      <c r="N44" s="15">
        <v>0</v>
      </c>
      <c r="O44" s="15">
        <v>452400</v>
      </c>
      <c r="P44" s="15">
        <v>0</v>
      </c>
      <c r="Q44" s="15">
        <v>0</v>
      </c>
      <c r="R44" s="15">
        <v>0</v>
      </c>
      <c r="S44" s="15">
        <v>2400000</v>
      </c>
      <c r="T44" s="15">
        <v>0</v>
      </c>
      <c r="U44" s="15">
        <v>0</v>
      </c>
    </row>
    <row r="45" spans="1:21" x14ac:dyDescent="0.3">
      <c r="A45" s="1" t="s">
        <v>71</v>
      </c>
      <c r="B45" s="1" t="s">
        <v>1049</v>
      </c>
      <c r="C45" s="1" t="s">
        <v>1050</v>
      </c>
      <c r="D45" s="1" t="s">
        <v>1051</v>
      </c>
      <c r="E45" s="1" t="s">
        <v>1052</v>
      </c>
      <c r="F45" s="1" t="s">
        <v>1057</v>
      </c>
      <c r="G45" s="1" t="s">
        <v>1058</v>
      </c>
      <c r="H45" s="1" t="s">
        <v>1059</v>
      </c>
      <c r="I45" s="1" t="s">
        <v>1060</v>
      </c>
      <c r="J45" s="1" t="s">
        <v>72</v>
      </c>
      <c r="K45" s="15">
        <v>10000</v>
      </c>
      <c r="L45" s="15">
        <v>0</v>
      </c>
      <c r="M45" s="15">
        <v>10000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10000</v>
      </c>
      <c r="T45" s="15">
        <v>0</v>
      </c>
      <c r="U45" s="15">
        <v>0</v>
      </c>
    </row>
    <row r="46" spans="1:21" x14ac:dyDescent="0.3">
      <c r="A46" s="1" t="s">
        <v>684</v>
      </c>
      <c r="B46" s="1" t="s">
        <v>1049</v>
      </c>
      <c r="C46" s="1" t="s">
        <v>1050</v>
      </c>
      <c r="D46" s="1" t="s">
        <v>1051</v>
      </c>
      <c r="E46" s="1" t="s">
        <v>1052</v>
      </c>
      <c r="F46" s="1" t="s">
        <v>1057</v>
      </c>
      <c r="G46" s="1" t="s">
        <v>1058</v>
      </c>
      <c r="H46" s="1" t="s">
        <v>1059</v>
      </c>
      <c r="I46" s="1" t="s">
        <v>1060</v>
      </c>
      <c r="J46" s="1" t="s">
        <v>72</v>
      </c>
      <c r="K46" s="15">
        <v>30000</v>
      </c>
      <c r="L46" s="15">
        <v>0</v>
      </c>
      <c r="M46" s="15">
        <v>30000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30000</v>
      </c>
      <c r="T46" s="15">
        <v>0</v>
      </c>
      <c r="U46" s="15">
        <v>0</v>
      </c>
    </row>
    <row r="47" spans="1:21" x14ac:dyDescent="0.3">
      <c r="A47" s="1" t="s">
        <v>73</v>
      </c>
      <c r="B47" s="1" t="s">
        <v>1049</v>
      </c>
      <c r="C47" s="1" t="s">
        <v>1050</v>
      </c>
      <c r="D47" s="1" t="s">
        <v>1051</v>
      </c>
      <c r="E47" s="1" t="s">
        <v>1052</v>
      </c>
      <c r="F47" s="1" t="s">
        <v>1061</v>
      </c>
      <c r="G47" s="1" t="s">
        <v>1062</v>
      </c>
      <c r="H47" s="1" t="s">
        <v>1063</v>
      </c>
      <c r="I47" s="1" t="s">
        <v>1064</v>
      </c>
      <c r="J47" s="1" t="s">
        <v>74</v>
      </c>
      <c r="K47" s="15">
        <v>2000.02</v>
      </c>
      <c r="L47" s="15">
        <v>0</v>
      </c>
      <c r="M47" s="15">
        <v>2000.02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2000.02</v>
      </c>
      <c r="T47" s="15">
        <v>0</v>
      </c>
      <c r="U47" s="15">
        <v>0</v>
      </c>
    </row>
    <row r="48" spans="1:21" x14ac:dyDescent="0.3">
      <c r="A48" s="1" t="s">
        <v>158</v>
      </c>
      <c r="B48" s="1" t="s">
        <v>1049</v>
      </c>
      <c r="C48" s="1" t="s">
        <v>1050</v>
      </c>
      <c r="D48" s="1" t="s">
        <v>1051</v>
      </c>
      <c r="E48" s="1" t="s">
        <v>1052</v>
      </c>
      <c r="F48" s="1" t="s">
        <v>1061</v>
      </c>
      <c r="G48" s="1" t="s">
        <v>1062</v>
      </c>
      <c r="H48" s="1" t="s">
        <v>1063</v>
      </c>
      <c r="I48" s="1" t="s">
        <v>1064</v>
      </c>
      <c r="J48" s="1" t="s">
        <v>74</v>
      </c>
      <c r="K48" s="15">
        <v>650000</v>
      </c>
      <c r="L48" s="15">
        <v>5025</v>
      </c>
      <c r="M48" s="15">
        <v>655025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655025</v>
      </c>
      <c r="T48" s="15">
        <v>0</v>
      </c>
      <c r="U48" s="15">
        <v>0</v>
      </c>
    </row>
    <row r="49" spans="1:21" x14ac:dyDescent="0.3">
      <c r="A49" s="1" t="s">
        <v>415</v>
      </c>
      <c r="B49" s="1" t="s">
        <v>1049</v>
      </c>
      <c r="C49" s="1" t="s">
        <v>1050</v>
      </c>
      <c r="D49" s="1" t="s">
        <v>1051</v>
      </c>
      <c r="E49" s="1" t="s">
        <v>1052</v>
      </c>
      <c r="F49" s="1" t="s">
        <v>1061</v>
      </c>
      <c r="G49" s="1" t="s">
        <v>1062</v>
      </c>
      <c r="H49" s="1" t="s">
        <v>1063</v>
      </c>
      <c r="I49" s="1" t="s">
        <v>1064</v>
      </c>
      <c r="J49" s="1" t="s">
        <v>74</v>
      </c>
      <c r="K49" s="15">
        <v>400000</v>
      </c>
      <c r="L49" s="15">
        <v>0</v>
      </c>
      <c r="M49" s="15">
        <v>400000</v>
      </c>
      <c r="N49" s="15">
        <v>393804.48</v>
      </c>
      <c r="O49" s="15">
        <v>0</v>
      </c>
      <c r="P49" s="15">
        <v>0</v>
      </c>
      <c r="Q49" s="15">
        <v>0</v>
      </c>
      <c r="R49" s="15">
        <v>0</v>
      </c>
      <c r="S49" s="15">
        <v>400000</v>
      </c>
      <c r="T49" s="15">
        <v>0</v>
      </c>
      <c r="U49" s="15">
        <v>0</v>
      </c>
    </row>
    <row r="50" spans="1:21" x14ac:dyDescent="0.3">
      <c r="A50" s="1" t="s">
        <v>439</v>
      </c>
      <c r="B50" s="1" t="s">
        <v>1049</v>
      </c>
      <c r="C50" s="1" t="s">
        <v>1050</v>
      </c>
      <c r="D50" s="1" t="s">
        <v>1051</v>
      </c>
      <c r="E50" s="1" t="s">
        <v>1052</v>
      </c>
      <c r="F50" s="1" t="s">
        <v>1061</v>
      </c>
      <c r="G50" s="1" t="s">
        <v>1062</v>
      </c>
      <c r="H50" s="1" t="s">
        <v>1063</v>
      </c>
      <c r="I50" s="1" t="s">
        <v>1064</v>
      </c>
      <c r="J50" s="1" t="s">
        <v>74</v>
      </c>
      <c r="K50" s="15">
        <v>1000000</v>
      </c>
      <c r="L50" s="15">
        <v>0</v>
      </c>
      <c r="M50" s="15">
        <v>1000000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1000000</v>
      </c>
      <c r="T50" s="15">
        <v>0</v>
      </c>
      <c r="U50" s="15">
        <v>0</v>
      </c>
    </row>
    <row r="51" spans="1:21" x14ac:dyDescent="0.3">
      <c r="A51" s="1" t="s">
        <v>469</v>
      </c>
      <c r="B51" s="1" t="s">
        <v>1049</v>
      </c>
      <c r="C51" s="1" t="s">
        <v>1050</v>
      </c>
      <c r="D51" s="1" t="s">
        <v>1051</v>
      </c>
      <c r="E51" s="1" t="s">
        <v>1052</v>
      </c>
      <c r="F51" s="1" t="s">
        <v>1061</v>
      </c>
      <c r="G51" s="1" t="s">
        <v>1062</v>
      </c>
      <c r="H51" s="1" t="s">
        <v>1063</v>
      </c>
      <c r="I51" s="1" t="s">
        <v>1064</v>
      </c>
      <c r="J51" s="1" t="s">
        <v>74</v>
      </c>
      <c r="K51" s="15">
        <v>170000</v>
      </c>
      <c r="L51" s="15">
        <v>0</v>
      </c>
      <c r="M51" s="15">
        <v>170000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170000</v>
      </c>
      <c r="T51" s="15">
        <v>0</v>
      </c>
      <c r="U51" s="15">
        <v>0</v>
      </c>
    </row>
    <row r="52" spans="1:21" x14ac:dyDescent="0.3">
      <c r="A52" s="1" t="s">
        <v>479</v>
      </c>
      <c r="B52" s="1" t="s">
        <v>1049</v>
      </c>
      <c r="C52" s="1" t="s">
        <v>1050</v>
      </c>
      <c r="D52" s="1" t="s">
        <v>1051</v>
      </c>
      <c r="E52" s="1" t="s">
        <v>1052</v>
      </c>
      <c r="F52" s="1" t="s">
        <v>1061</v>
      </c>
      <c r="G52" s="1" t="s">
        <v>1062</v>
      </c>
      <c r="H52" s="1" t="s">
        <v>1063</v>
      </c>
      <c r="I52" s="1" t="s">
        <v>1064</v>
      </c>
      <c r="J52" s="1" t="s">
        <v>74</v>
      </c>
      <c r="K52" s="15">
        <v>50000</v>
      </c>
      <c r="L52" s="15">
        <v>0</v>
      </c>
      <c r="M52" s="15">
        <v>50000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50000</v>
      </c>
      <c r="T52" s="15">
        <v>0</v>
      </c>
      <c r="U52" s="15">
        <v>0</v>
      </c>
    </row>
    <row r="53" spans="1:21" x14ac:dyDescent="0.3">
      <c r="A53" s="1" t="s">
        <v>543</v>
      </c>
      <c r="B53" s="1" t="s">
        <v>1049</v>
      </c>
      <c r="C53" s="1" t="s">
        <v>1050</v>
      </c>
      <c r="D53" s="1" t="s">
        <v>1051</v>
      </c>
      <c r="E53" s="1" t="s">
        <v>1052</v>
      </c>
      <c r="F53" s="1" t="s">
        <v>1065</v>
      </c>
      <c r="G53" s="1" t="s">
        <v>1066</v>
      </c>
      <c r="H53" s="1" t="s">
        <v>1067</v>
      </c>
      <c r="I53" s="1" t="s">
        <v>1068</v>
      </c>
      <c r="J53" s="1" t="s">
        <v>544</v>
      </c>
      <c r="K53" s="15">
        <v>200000</v>
      </c>
      <c r="L53" s="15">
        <v>0</v>
      </c>
      <c r="M53" s="15">
        <v>200000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200000</v>
      </c>
      <c r="T53" s="15">
        <v>0</v>
      </c>
      <c r="U53" s="15">
        <v>0</v>
      </c>
    </row>
    <row r="54" spans="1:21" x14ac:dyDescent="0.3">
      <c r="A54" s="1" t="s">
        <v>63</v>
      </c>
      <c r="B54" s="1" t="s">
        <v>1049</v>
      </c>
      <c r="C54" s="1" t="s">
        <v>1050</v>
      </c>
      <c r="D54" s="1" t="s">
        <v>1051</v>
      </c>
      <c r="E54" s="1" t="s">
        <v>1052</v>
      </c>
      <c r="F54" s="1" t="s">
        <v>1069</v>
      </c>
      <c r="G54" s="1" t="s">
        <v>1070</v>
      </c>
      <c r="H54" s="1" t="s">
        <v>1071</v>
      </c>
      <c r="I54" s="1" t="s">
        <v>1072</v>
      </c>
      <c r="J54" s="1" t="s">
        <v>64</v>
      </c>
      <c r="K54" s="15">
        <v>5954000</v>
      </c>
      <c r="L54" s="15">
        <v>0</v>
      </c>
      <c r="M54" s="15">
        <v>5954000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5954000</v>
      </c>
      <c r="T54" s="15">
        <v>0</v>
      </c>
      <c r="U54" s="15">
        <v>0</v>
      </c>
    </row>
    <row r="55" spans="1:21" x14ac:dyDescent="0.3">
      <c r="A55" s="1" t="s">
        <v>75</v>
      </c>
      <c r="B55" s="1" t="s">
        <v>1049</v>
      </c>
      <c r="C55" s="1" t="s">
        <v>1050</v>
      </c>
      <c r="D55" s="1" t="s">
        <v>1051</v>
      </c>
      <c r="E55" s="1" t="s">
        <v>1052</v>
      </c>
      <c r="F55" s="1" t="s">
        <v>1069</v>
      </c>
      <c r="G55" s="1" t="s">
        <v>1070</v>
      </c>
      <c r="H55" s="1" t="s">
        <v>1071</v>
      </c>
      <c r="I55" s="1" t="s">
        <v>1072</v>
      </c>
      <c r="J55" s="1" t="s">
        <v>64</v>
      </c>
      <c r="K55" s="15">
        <v>5273500</v>
      </c>
      <c r="L55" s="15">
        <v>-10000</v>
      </c>
      <c r="M55" s="15">
        <v>5263500</v>
      </c>
      <c r="N55" s="15">
        <v>4425766.5599999996</v>
      </c>
      <c r="O55" s="15">
        <v>0</v>
      </c>
      <c r="P55" s="15">
        <v>0</v>
      </c>
      <c r="Q55" s="15">
        <v>0</v>
      </c>
      <c r="R55" s="15">
        <v>0</v>
      </c>
      <c r="S55" s="15">
        <v>5263500</v>
      </c>
      <c r="T55" s="15">
        <v>0</v>
      </c>
      <c r="U55" s="15">
        <v>0</v>
      </c>
    </row>
    <row r="56" spans="1:21" x14ac:dyDescent="0.3">
      <c r="A56" s="1" t="s">
        <v>367</v>
      </c>
      <c r="B56" s="1" t="s">
        <v>1049</v>
      </c>
      <c r="C56" s="1" t="s">
        <v>1050</v>
      </c>
      <c r="D56" s="1" t="s">
        <v>1051</v>
      </c>
      <c r="E56" s="1" t="s">
        <v>1052</v>
      </c>
      <c r="F56" s="1" t="s">
        <v>1069</v>
      </c>
      <c r="G56" s="1" t="s">
        <v>1070</v>
      </c>
      <c r="H56" s="1" t="s">
        <v>1071</v>
      </c>
      <c r="I56" s="1" t="s">
        <v>1072</v>
      </c>
      <c r="J56" s="1" t="s">
        <v>64</v>
      </c>
      <c r="K56" s="15">
        <v>50000</v>
      </c>
      <c r="L56" s="15">
        <v>0</v>
      </c>
      <c r="M56" s="15">
        <v>50000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50000</v>
      </c>
      <c r="T56" s="15">
        <v>0</v>
      </c>
      <c r="U56" s="15">
        <v>0</v>
      </c>
    </row>
    <row r="57" spans="1:21" x14ac:dyDescent="0.3">
      <c r="A57" s="1" t="s">
        <v>651</v>
      </c>
      <c r="B57" s="1" t="s">
        <v>1049</v>
      </c>
      <c r="C57" s="1" t="s">
        <v>1050</v>
      </c>
      <c r="D57" s="1" t="s">
        <v>1073</v>
      </c>
      <c r="E57" s="1" t="s">
        <v>1074</v>
      </c>
      <c r="F57" s="1" t="s">
        <v>1075</v>
      </c>
      <c r="G57" s="1" t="s">
        <v>1076</v>
      </c>
      <c r="H57" s="1" t="s">
        <v>1077</v>
      </c>
      <c r="I57" s="1" t="s">
        <v>1078</v>
      </c>
      <c r="J57" s="1" t="s">
        <v>652</v>
      </c>
      <c r="K57" s="15">
        <v>580000</v>
      </c>
      <c r="L57" s="15">
        <v>0</v>
      </c>
      <c r="M57" s="15">
        <v>580000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580000</v>
      </c>
      <c r="T57" s="15">
        <v>0</v>
      </c>
      <c r="U57" s="15">
        <v>0</v>
      </c>
    </row>
    <row r="58" spans="1:21" x14ac:dyDescent="0.3">
      <c r="A58" s="1" t="s">
        <v>389</v>
      </c>
      <c r="B58" s="1" t="s">
        <v>1049</v>
      </c>
      <c r="C58" s="1" t="s">
        <v>1050</v>
      </c>
      <c r="D58" s="1" t="s">
        <v>1073</v>
      </c>
      <c r="E58" s="1" t="s">
        <v>1074</v>
      </c>
      <c r="F58" s="1" t="s">
        <v>1075</v>
      </c>
      <c r="G58" s="1" t="s">
        <v>1076</v>
      </c>
      <c r="H58" s="1" t="s">
        <v>1077</v>
      </c>
      <c r="I58" s="1" t="s">
        <v>1078</v>
      </c>
      <c r="J58" s="1" t="s">
        <v>390</v>
      </c>
      <c r="K58" s="15">
        <v>0</v>
      </c>
      <c r="L58" s="15">
        <v>400000</v>
      </c>
      <c r="M58" s="15">
        <v>400000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400000</v>
      </c>
      <c r="T58" s="15">
        <v>0</v>
      </c>
      <c r="U58" s="15">
        <v>0</v>
      </c>
    </row>
    <row r="59" spans="1:21" x14ac:dyDescent="0.3">
      <c r="A59" s="1" t="s">
        <v>37</v>
      </c>
      <c r="B59" s="1" t="s">
        <v>1049</v>
      </c>
      <c r="C59" s="1" t="s">
        <v>1050</v>
      </c>
      <c r="D59" s="1" t="s">
        <v>1073</v>
      </c>
      <c r="E59" s="1" t="s">
        <v>1074</v>
      </c>
      <c r="F59" s="1" t="s">
        <v>1075</v>
      </c>
      <c r="G59" s="1" t="s">
        <v>1076</v>
      </c>
      <c r="H59" s="1" t="s">
        <v>1077</v>
      </c>
      <c r="I59" s="1" t="s">
        <v>1078</v>
      </c>
      <c r="J59" s="1" t="s">
        <v>38</v>
      </c>
      <c r="K59" s="15">
        <v>10000</v>
      </c>
      <c r="L59" s="15">
        <v>0</v>
      </c>
      <c r="M59" s="15">
        <v>10000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10000</v>
      </c>
      <c r="T59" s="15">
        <v>0</v>
      </c>
      <c r="U59" s="15">
        <v>0</v>
      </c>
    </row>
    <row r="60" spans="1:21" x14ac:dyDescent="0.3">
      <c r="A60" s="1" t="s">
        <v>55</v>
      </c>
      <c r="B60" s="1" t="s">
        <v>1049</v>
      </c>
      <c r="C60" s="1" t="s">
        <v>1050</v>
      </c>
      <c r="D60" s="1" t="s">
        <v>1073</v>
      </c>
      <c r="E60" s="1" t="s">
        <v>1074</v>
      </c>
      <c r="F60" s="1" t="s">
        <v>1075</v>
      </c>
      <c r="G60" s="1" t="s">
        <v>1076</v>
      </c>
      <c r="H60" s="1" t="s">
        <v>1077</v>
      </c>
      <c r="I60" s="1" t="s">
        <v>1078</v>
      </c>
      <c r="J60" s="1" t="s">
        <v>38</v>
      </c>
      <c r="K60" s="15">
        <v>10000</v>
      </c>
      <c r="L60" s="15">
        <v>0</v>
      </c>
      <c r="M60" s="15">
        <v>10000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10000</v>
      </c>
      <c r="T60" s="15">
        <v>0</v>
      </c>
      <c r="U60" s="15">
        <v>0</v>
      </c>
    </row>
    <row r="61" spans="1:21" x14ac:dyDescent="0.3">
      <c r="A61" s="1" t="s">
        <v>76</v>
      </c>
      <c r="B61" s="1" t="s">
        <v>1049</v>
      </c>
      <c r="C61" s="1" t="s">
        <v>1050</v>
      </c>
      <c r="D61" s="1" t="s">
        <v>1073</v>
      </c>
      <c r="E61" s="1" t="s">
        <v>1074</v>
      </c>
      <c r="F61" s="1" t="s">
        <v>1075</v>
      </c>
      <c r="G61" s="1" t="s">
        <v>1076</v>
      </c>
      <c r="H61" s="1" t="s">
        <v>1077</v>
      </c>
      <c r="I61" s="1" t="s">
        <v>1078</v>
      </c>
      <c r="J61" s="1" t="s">
        <v>38</v>
      </c>
      <c r="K61" s="15">
        <v>25000</v>
      </c>
      <c r="L61" s="15">
        <v>0</v>
      </c>
      <c r="M61" s="15">
        <v>25000</v>
      </c>
      <c r="N61" s="15">
        <v>0</v>
      </c>
      <c r="O61" s="15">
        <v>0</v>
      </c>
      <c r="P61" s="15">
        <v>908</v>
      </c>
      <c r="Q61" s="15">
        <v>908</v>
      </c>
      <c r="R61" s="15">
        <v>908</v>
      </c>
      <c r="S61" s="15">
        <v>24092</v>
      </c>
      <c r="T61" s="15">
        <v>908</v>
      </c>
      <c r="U61" s="15">
        <v>0</v>
      </c>
    </row>
    <row r="62" spans="1:21" x14ac:dyDescent="0.3">
      <c r="A62" s="1" t="s">
        <v>159</v>
      </c>
      <c r="B62" s="1" t="s">
        <v>1049</v>
      </c>
      <c r="C62" s="1" t="s">
        <v>1050</v>
      </c>
      <c r="D62" s="1" t="s">
        <v>1073</v>
      </c>
      <c r="E62" s="1" t="s">
        <v>1074</v>
      </c>
      <c r="F62" s="1" t="s">
        <v>1075</v>
      </c>
      <c r="G62" s="1" t="s">
        <v>1076</v>
      </c>
      <c r="H62" s="1" t="s">
        <v>1077</v>
      </c>
      <c r="I62" s="1" t="s">
        <v>1078</v>
      </c>
      <c r="J62" s="1" t="s">
        <v>38</v>
      </c>
      <c r="K62" s="15">
        <v>500000</v>
      </c>
      <c r="L62" s="15">
        <v>0</v>
      </c>
      <c r="M62" s="15">
        <v>500000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500000</v>
      </c>
      <c r="T62" s="15">
        <v>0</v>
      </c>
      <c r="U62" s="15">
        <v>0</v>
      </c>
    </row>
    <row r="63" spans="1:21" x14ac:dyDescent="0.3">
      <c r="A63" s="1" t="s">
        <v>316</v>
      </c>
      <c r="B63" s="1" t="s">
        <v>1049</v>
      </c>
      <c r="C63" s="1" t="s">
        <v>1050</v>
      </c>
      <c r="D63" s="1" t="s">
        <v>1073</v>
      </c>
      <c r="E63" s="1" t="s">
        <v>1074</v>
      </c>
      <c r="F63" s="1" t="s">
        <v>1075</v>
      </c>
      <c r="G63" s="1" t="s">
        <v>1076</v>
      </c>
      <c r="H63" s="1" t="s">
        <v>1077</v>
      </c>
      <c r="I63" s="1" t="s">
        <v>1078</v>
      </c>
      <c r="J63" s="1" t="s">
        <v>38</v>
      </c>
      <c r="K63" s="15">
        <v>150000</v>
      </c>
      <c r="L63" s="15">
        <v>0</v>
      </c>
      <c r="M63" s="15">
        <v>150000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150000</v>
      </c>
      <c r="T63" s="15">
        <v>0</v>
      </c>
      <c r="U63" s="15">
        <v>0</v>
      </c>
    </row>
    <row r="64" spans="1:21" x14ac:dyDescent="0.3">
      <c r="A64" s="1" t="s">
        <v>368</v>
      </c>
      <c r="B64" s="1" t="s">
        <v>1049</v>
      </c>
      <c r="C64" s="1" t="s">
        <v>1050</v>
      </c>
      <c r="D64" s="1" t="s">
        <v>1073</v>
      </c>
      <c r="E64" s="1" t="s">
        <v>1074</v>
      </c>
      <c r="F64" s="1" t="s">
        <v>1075</v>
      </c>
      <c r="G64" s="1" t="s">
        <v>1076</v>
      </c>
      <c r="H64" s="1" t="s">
        <v>1077</v>
      </c>
      <c r="I64" s="1" t="s">
        <v>1078</v>
      </c>
      <c r="J64" s="1" t="s">
        <v>38</v>
      </c>
      <c r="K64" s="15">
        <v>0</v>
      </c>
      <c r="L64" s="15">
        <v>1200000</v>
      </c>
      <c r="M64" s="15">
        <v>1200000</v>
      </c>
      <c r="N64" s="15">
        <v>942500</v>
      </c>
      <c r="O64" s="15">
        <v>0</v>
      </c>
      <c r="P64" s="15">
        <v>0</v>
      </c>
      <c r="Q64" s="15">
        <v>0</v>
      </c>
      <c r="R64" s="15">
        <v>0</v>
      </c>
      <c r="S64" s="15">
        <v>1200000</v>
      </c>
      <c r="T64" s="15">
        <v>0</v>
      </c>
      <c r="U64" s="15">
        <v>0</v>
      </c>
    </row>
    <row r="65" spans="1:21" x14ac:dyDescent="0.3">
      <c r="A65" s="1" t="s">
        <v>386</v>
      </c>
      <c r="B65" s="1" t="s">
        <v>1049</v>
      </c>
      <c r="C65" s="1" t="s">
        <v>1050</v>
      </c>
      <c r="D65" s="1" t="s">
        <v>1073</v>
      </c>
      <c r="E65" s="1" t="s">
        <v>1074</v>
      </c>
      <c r="F65" s="1" t="s">
        <v>1075</v>
      </c>
      <c r="G65" s="1" t="s">
        <v>1076</v>
      </c>
      <c r="H65" s="1" t="s">
        <v>1077</v>
      </c>
      <c r="I65" s="1" t="s">
        <v>1078</v>
      </c>
      <c r="J65" s="1" t="s">
        <v>38</v>
      </c>
      <c r="K65" s="15">
        <v>1551260</v>
      </c>
      <c r="L65" s="15">
        <v>-1551260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</row>
    <row r="66" spans="1:21" x14ac:dyDescent="0.3">
      <c r="A66" s="1" t="s">
        <v>480</v>
      </c>
      <c r="B66" s="1" t="s">
        <v>1049</v>
      </c>
      <c r="C66" s="1" t="s">
        <v>1050</v>
      </c>
      <c r="D66" s="1" t="s">
        <v>1073</v>
      </c>
      <c r="E66" s="1" t="s">
        <v>1074</v>
      </c>
      <c r="F66" s="1" t="s">
        <v>1079</v>
      </c>
      <c r="G66" s="1" t="s">
        <v>1080</v>
      </c>
      <c r="H66" s="1" t="s">
        <v>1081</v>
      </c>
      <c r="I66" s="1" t="s">
        <v>1082</v>
      </c>
      <c r="J66" s="1" t="s">
        <v>481</v>
      </c>
      <c r="K66" s="15">
        <v>40000</v>
      </c>
      <c r="L66" s="15">
        <v>0</v>
      </c>
      <c r="M66" s="15">
        <v>40000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40000</v>
      </c>
      <c r="T66" s="15">
        <v>0</v>
      </c>
      <c r="U66" s="15">
        <v>0</v>
      </c>
    </row>
    <row r="67" spans="1:21" x14ac:dyDescent="0.3">
      <c r="A67" s="1" t="s">
        <v>490</v>
      </c>
      <c r="B67" s="1" t="s">
        <v>1049</v>
      </c>
      <c r="C67" s="1" t="s">
        <v>1050</v>
      </c>
      <c r="D67" s="1" t="s">
        <v>1073</v>
      </c>
      <c r="E67" s="1" t="s">
        <v>1074</v>
      </c>
      <c r="F67" s="1" t="s">
        <v>1079</v>
      </c>
      <c r="G67" s="1" t="s">
        <v>1080</v>
      </c>
      <c r="H67" s="1" t="s">
        <v>1081</v>
      </c>
      <c r="I67" s="1" t="s">
        <v>1082</v>
      </c>
      <c r="J67" s="1" t="s">
        <v>481</v>
      </c>
      <c r="K67" s="15">
        <v>800000</v>
      </c>
      <c r="L67" s="15">
        <v>0</v>
      </c>
      <c r="M67" s="15">
        <v>800000</v>
      </c>
      <c r="N67" s="15">
        <v>53134</v>
      </c>
      <c r="O67" s="15">
        <v>110230.8</v>
      </c>
      <c r="P67" s="15">
        <v>0</v>
      </c>
      <c r="Q67" s="15">
        <v>0</v>
      </c>
      <c r="R67" s="15">
        <v>0</v>
      </c>
      <c r="S67" s="15">
        <v>800000</v>
      </c>
      <c r="T67" s="15">
        <v>0</v>
      </c>
      <c r="U67" s="15">
        <v>0</v>
      </c>
    </row>
    <row r="68" spans="1:21" x14ac:dyDescent="0.3">
      <c r="A68" s="1" t="s">
        <v>653</v>
      </c>
      <c r="B68" s="1" t="s">
        <v>1049</v>
      </c>
      <c r="C68" s="1" t="s">
        <v>1050</v>
      </c>
      <c r="D68" s="1" t="s">
        <v>1073</v>
      </c>
      <c r="E68" s="1" t="s">
        <v>1074</v>
      </c>
      <c r="F68" s="1" t="s">
        <v>1079</v>
      </c>
      <c r="G68" s="1" t="s">
        <v>1080</v>
      </c>
      <c r="H68" s="1" t="s">
        <v>1081</v>
      </c>
      <c r="I68" s="1" t="s">
        <v>1082</v>
      </c>
      <c r="J68" s="1" t="s">
        <v>481</v>
      </c>
      <c r="K68" s="15">
        <v>150000</v>
      </c>
      <c r="L68" s="15">
        <v>0</v>
      </c>
      <c r="M68" s="15">
        <v>150000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150000</v>
      </c>
      <c r="T68" s="15">
        <v>0</v>
      </c>
      <c r="U68" s="15">
        <v>0</v>
      </c>
    </row>
    <row r="69" spans="1:21" x14ac:dyDescent="0.3">
      <c r="A69" s="1" t="s">
        <v>391</v>
      </c>
      <c r="B69" s="1" t="s">
        <v>1049</v>
      </c>
      <c r="C69" s="1" t="s">
        <v>1050</v>
      </c>
      <c r="D69" s="1" t="s">
        <v>1073</v>
      </c>
      <c r="E69" s="1" t="s">
        <v>1074</v>
      </c>
      <c r="F69" s="1" t="s">
        <v>1083</v>
      </c>
      <c r="G69" s="1" t="s">
        <v>1084</v>
      </c>
      <c r="H69" s="1" t="s">
        <v>1085</v>
      </c>
      <c r="I69" s="1" t="s">
        <v>1086</v>
      </c>
      <c r="J69" s="1" t="s">
        <v>392</v>
      </c>
      <c r="K69" s="15">
        <v>5000</v>
      </c>
      <c r="L69" s="15">
        <v>0</v>
      </c>
      <c r="M69" s="15">
        <v>5000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5000</v>
      </c>
      <c r="T69" s="15">
        <v>0</v>
      </c>
      <c r="U69" s="15">
        <v>0</v>
      </c>
    </row>
    <row r="70" spans="1:21" x14ac:dyDescent="0.3">
      <c r="A70" s="1" t="s">
        <v>619</v>
      </c>
      <c r="B70" s="1" t="s">
        <v>1049</v>
      </c>
      <c r="C70" s="1" t="s">
        <v>1050</v>
      </c>
      <c r="D70" s="1" t="s">
        <v>1087</v>
      </c>
      <c r="E70" s="1" t="s">
        <v>1088</v>
      </c>
      <c r="F70" s="1" t="s">
        <v>1089</v>
      </c>
      <c r="G70" s="1" t="s">
        <v>1090</v>
      </c>
      <c r="H70" s="1" t="s">
        <v>1091</v>
      </c>
      <c r="I70" s="1" t="s">
        <v>1092</v>
      </c>
      <c r="J70" s="1" t="s">
        <v>620</v>
      </c>
      <c r="K70" s="15">
        <v>500000</v>
      </c>
      <c r="L70" s="15">
        <v>0</v>
      </c>
      <c r="M70" s="15">
        <v>500000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500000</v>
      </c>
      <c r="T70" s="15">
        <v>0</v>
      </c>
      <c r="U70" s="15">
        <v>0</v>
      </c>
    </row>
    <row r="71" spans="1:21" x14ac:dyDescent="0.3">
      <c r="A71" s="1" t="s">
        <v>621</v>
      </c>
      <c r="B71" s="1" t="s">
        <v>1049</v>
      </c>
      <c r="C71" s="1" t="s">
        <v>1050</v>
      </c>
      <c r="D71" s="1" t="s">
        <v>1087</v>
      </c>
      <c r="E71" s="1" t="s">
        <v>1088</v>
      </c>
      <c r="F71" s="1" t="s">
        <v>1093</v>
      </c>
      <c r="G71" s="1" t="s">
        <v>1094</v>
      </c>
      <c r="H71" s="1" t="s">
        <v>1095</v>
      </c>
      <c r="I71" s="1" t="s">
        <v>1096</v>
      </c>
      <c r="J71" s="1" t="s">
        <v>622</v>
      </c>
      <c r="K71" s="15">
        <v>920000</v>
      </c>
      <c r="L71" s="15">
        <v>0</v>
      </c>
      <c r="M71" s="15">
        <v>920000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920000</v>
      </c>
      <c r="T71" s="15">
        <v>0</v>
      </c>
      <c r="U71" s="15">
        <v>0</v>
      </c>
    </row>
    <row r="72" spans="1:21" x14ac:dyDescent="0.3">
      <c r="A72" s="1" t="s">
        <v>160</v>
      </c>
      <c r="B72" s="1" t="s">
        <v>1049</v>
      </c>
      <c r="C72" s="1" t="s">
        <v>1050</v>
      </c>
      <c r="D72" s="1" t="s">
        <v>1097</v>
      </c>
      <c r="E72" s="1" t="s">
        <v>1098</v>
      </c>
      <c r="F72" s="1" t="s">
        <v>1099</v>
      </c>
      <c r="G72" s="1" t="s">
        <v>1100</v>
      </c>
      <c r="H72" s="1" t="s">
        <v>1101</v>
      </c>
      <c r="I72" s="1" t="s">
        <v>1102</v>
      </c>
      <c r="J72" s="1" t="s">
        <v>161</v>
      </c>
      <c r="K72" s="15">
        <v>20000</v>
      </c>
      <c r="L72" s="15">
        <v>0</v>
      </c>
      <c r="M72" s="15">
        <v>20000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20000</v>
      </c>
      <c r="T72" s="15">
        <v>0</v>
      </c>
      <c r="U72" s="15">
        <v>0</v>
      </c>
    </row>
    <row r="73" spans="1:21" x14ac:dyDescent="0.3">
      <c r="A73" s="1" t="s">
        <v>440</v>
      </c>
      <c r="B73" s="1" t="s">
        <v>1049</v>
      </c>
      <c r="C73" s="1" t="s">
        <v>1050</v>
      </c>
      <c r="D73" s="1" t="s">
        <v>1097</v>
      </c>
      <c r="E73" s="1" t="s">
        <v>1098</v>
      </c>
      <c r="F73" s="1" t="s">
        <v>1099</v>
      </c>
      <c r="G73" s="1" t="s">
        <v>1100</v>
      </c>
      <c r="H73" s="1" t="s">
        <v>1101</v>
      </c>
      <c r="I73" s="1" t="s">
        <v>1102</v>
      </c>
      <c r="J73" s="1" t="s">
        <v>161</v>
      </c>
      <c r="K73" s="15">
        <v>1000000</v>
      </c>
      <c r="L73" s="15">
        <v>0</v>
      </c>
      <c r="M73" s="15">
        <v>1000000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1000000</v>
      </c>
      <c r="T73" s="15">
        <v>0</v>
      </c>
      <c r="U73" s="15">
        <v>0</v>
      </c>
    </row>
    <row r="74" spans="1:21" x14ac:dyDescent="0.3">
      <c r="A74" s="1" t="s">
        <v>550</v>
      </c>
      <c r="B74" s="1" t="s">
        <v>1049</v>
      </c>
      <c r="C74" s="1" t="s">
        <v>1050</v>
      </c>
      <c r="D74" s="1" t="s">
        <v>1097</v>
      </c>
      <c r="E74" s="1" t="s">
        <v>1098</v>
      </c>
      <c r="F74" s="1" t="s">
        <v>1099</v>
      </c>
      <c r="G74" s="1" t="s">
        <v>1100</v>
      </c>
      <c r="H74" s="1" t="s">
        <v>1101</v>
      </c>
      <c r="I74" s="1" t="s">
        <v>1102</v>
      </c>
      <c r="J74" s="1" t="s">
        <v>161</v>
      </c>
      <c r="K74" s="15">
        <v>50000</v>
      </c>
      <c r="L74" s="15">
        <v>0</v>
      </c>
      <c r="M74" s="15">
        <v>50000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50000</v>
      </c>
      <c r="T74" s="15">
        <v>0</v>
      </c>
      <c r="U74" s="15">
        <v>0</v>
      </c>
    </row>
    <row r="75" spans="1:21" x14ac:dyDescent="0.3">
      <c r="A75" s="1" t="s">
        <v>162</v>
      </c>
      <c r="B75" s="1" t="s">
        <v>1049</v>
      </c>
      <c r="C75" s="1" t="s">
        <v>1050</v>
      </c>
      <c r="D75" s="1" t="s">
        <v>1097</v>
      </c>
      <c r="E75" s="1" t="s">
        <v>1098</v>
      </c>
      <c r="F75" s="1" t="s">
        <v>1103</v>
      </c>
      <c r="G75" s="1" t="s">
        <v>1104</v>
      </c>
      <c r="H75" s="1" t="s">
        <v>1105</v>
      </c>
      <c r="I75" s="1" t="s">
        <v>1106</v>
      </c>
      <c r="J75" s="1" t="s">
        <v>163</v>
      </c>
      <c r="K75" s="15">
        <v>80000</v>
      </c>
      <c r="L75" s="15">
        <v>0</v>
      </c>
      <c r="M75" s="15">
        <v>80000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80000</v>
      </c>
      <c r="T75" s="15">
        <v>0</v>
      </c>
      <c r="U75" s="15">
        <v>0</v>
      </c>
    </row>
    <row r="76" spans="1:21" x14ac:dyDescent="0.3">
      <c r="A76" s="1" t="s">
        <v>441</v>
      </c>
      <c r="B76" s="1" t="s">
        <v>1049</v>
      </c>
      <c r="C76" s="1" t="s">
        <v>1050</v>
      </c>
      <c r="D76" s="1" t="s">
        <v>1097</v>
      </c>
      <c r="E76" s="1" t="s">
        <v>1098</v>
      </c>
      <c r="F76" s="1" t="s">
        <v>1103</v>
      </c>
      <c r="G76" s="1" t="s">
        <v>1104</v>
      </c>
      <c r="H76" s="1" t="s">
        <v>1105</v>
      </c>
      <c r="I76" s="1" t="s">
        <v>1106</v>
      </c>
      <c r="J76" s="1" t="s">
        <v>163</v>
      </c>
      <c r="K76" s="15">
        <v>5000000</v>
      </c>
      <c r="L76" s="15">
        <v>0</v>
      </c>
      <c r="M76" s="15">
        <v>5000000</v>
      </c>
      <c r="N76" s="15">
        <v>4507572.1500000004</v>
      </c>
      <c r="O76" s="15">
        <v>0</v>
      </c>
      <c r="P76" s="15">
        <v>0</v>
      </c>
      <c r="Q76" s="15">
        <v>0</v>
      </c>
      <c r="R76" s="15">
        <v>0</v>
      </c>
      <c r="S76" s="15">
        <v>5000000</v>
      </c>
      <c r="T76" s="15">
        <v>0</v>
      </c>
      <c r="U76" s="15">
        <v>0</v>
      </c>
    </row>
    <row r="77" spans="1:21" x14ac:dyDescent="0.3">
      <c r="A77" s="1" t="s">
        <v>551</v>
      </c>
      <c r="B77" s="1" t="s">
        <v>1049</v>
      </c>
      <c r="C77" s="1" t="s">
        <v>1050</v>
      </c>
      <c r="D77" s="1" t="s">
        <v>1097</v>
      </c>
      <c r="E77" s="1" t="s">
        <v>1098</v>
      </c>
      <c r="F77" s="1" t="s">
        <v>1103</v>
      </c>
      <c r="G77" s="1" t="s">
        <v>1104</v>
      </c>
      <c r="H77" s="1" t="s">
        <v>1105</v>
      </c>
      <c r="I77" s="1" t="s">
        <v>1106</v>
      </c>
      <c r="J77" s="1" t="s">
        <v>163</v>
      </c>
      <c r="K77" s="15">
        <v>900000</v>
      </c>
      <c r="L77" s="15">
        <v>0</v>
      </c>
      <c r="M77" s="15">
        <v>900000</v>
      </c>
      <c r="N77" s="15">
        <v>891811.48</v>
      </c>
      <c r="O77" s="15">
        <v>0</v>
      </c>
      <c r="P77" s="15">
        <v>0</v>
      </c>
      <c r="Q77" s="15">
        <v>0</v>
      </c>
      <c r="R77" s="15">
        <v>0</v>
      </c>
      <c r="S77" s="15">
        <v>900000</v>
      </c>
      <c r="T77" s="15">
        <v>0</v>
      </c>
      <c r="U77" s="15">
        <v>0</v>
      </c>
    </row>
    <row r="78" spans="1:21" x14ac:dyDescent="0.3">
      <c r="A78" s="1" t="s">
        <v>77</v>
      </c>
      <c r="B78" s="1" t="s">
        <v>1049</v>
      </c>
      <c r="C78" s="1" t="s">
        <v>1050</v>
      </c>
      <c r="D78" s="1" t="s">
        <v>1097</v>
      </c>
      <c r="E78" s="1" t="s">
        <v>1098</v>
      </c>
      <c r="F78" s="1" t="s">
        <v>1107</v>
      </c>
      <c r="G78" s="1" t="s">
        <v>1108</v>
      </c>
      <c r="H78" s="1" t="s">
        <v>1109</v>
      </c>
      <c r="I78" s="1" t="s">
        <v>1110</v>
      </c>
      <c r="J78" s="1" t="s">
        <v>78</v>
      </c>
      <c r="K78" s="15">
        <v>4000</v>
      </c>
      <c r="L78" s="15">
        <v>0</v>
      </c>
      <c r="M78" s="15">
        <v>4000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4000</v>
      </c>
      <c r="T78" s="15">
        <v>0</v>
      </c>
      <c r="U78" s="15">
        <v>0</v>
      </c>
    </row>
    <row r="79" spans="1:21" x14ac:dyDescent="0.3">
      <c r="A79" s="1" t="s">
        <v>611</v>
      </c>
      <c r="B79" s="1" t="s">
        <v>1049</v>
      </c>
      <c r="C79" s="1" t="s">
        <v>1050</v>
      </c>
      <c r="D79" s="1" t="s">
        <v>1097</v>
      </c>
      <c r="E79" s="1" t="s">
        <v>1098</v>
      </c>
      <c r="F79" s="1" t="s">
        <v>1107</v>
      </c>
      <c r="G79" s="1" t="s">
        <v>1108</v>
      </c>
      <c r="H79" s="1" t="s">
        <v>1109</v>
      </c>
      <c r="I79" s="1" t="s">
        <v>1110</v>
      </c>
      <c r="J79" s="1" t="s">
        <v>78</v>
      </c>
      <c r="K79" s="15">
        <v>80000</v>
      </c>
      <c r="L79" s="15">
        <v>0</v>
      </c>
      <c r="M79" s="15">
        <v>80000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80000</v>
      </c>
      <c r="T79" s="15">
        <v>0</v>
      </c>
      <c r="U79" s="15">
        <v>0</v>
      </c>
    </row>
    <row r="80" spans="1:21" x14ac:dyDescent="0.3">
      <c r="A80" s="1" t="s">
        <v>164</v>
      </c>
      <c r="B80" s="1" t="s">
        <v>1049</v>
      </c>
      <c r="C80" s="1" t="s">
        <v>1050</v>
      </c>
      <c r="D80" s="1" t="s">
        <v>1097</v>
      </c>
      <c r="E80" s="1" t="s">
        <v>1098</v>
      </c>
      <c r="F80" s="1" t="s">
        <v>1111</v>
      </c>
      <c r="G80" s="1" t="s">
        <v>1112</v>
      </c>
      <c r="H80" s="1" t="s">
        <v>1113</v>
      </c>
      <c r="I80" s="1" t="s">
        <v>1114</v>
      </c>
      <c r="J80" s="1" t="s">
        <v>165</v>
      </c>
      <c r="K80" s="15">
        <v>25000</v>
      </c>
      <c r="L80" s="15">
        <v>0</v>
      </c>
      <c r="M80" s="15">
        <v>25000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25000</v>
      </c>
      <c r="T80" s="15">
        <v>0</v>
      </c>
      <c r="U80" s="15">
        <v>0</v>
      </c>
    </row>
    <row r="81" spans="1:21" x14ac:dyDescent="0.3">
      <c r="A81" s="1" t="s">
        <v>460</v>
      </c>
      <c r="B81" s="1" t="s">
        <v>1049</v>
      </c>
      <c r="C81" s="1" t="s">
        <v>1050</v>
      </c>
      <c r="D81" s="1" t="s">
        <v>1097</v>
      </c>
      <c r="E81" s="1" t="s">
        <v>1098</v>
      </c>
      <c r="F81" s="1" t="s">
        <v>1115</v>
      </c>
      <c r="G81" s="1" t="s">
        <v>1116</v>
      </c>
      <c r="H81" s="1" t="s">
        <v>1117</v>
      </c>
      <c r="I81" s="1" t="s">
        <v>1118</v>
      </c>
      <c r="J81" s="1" t="s">
        <v>461</v>
      </c>
      <c r="K81" s="15">
        <v>1000000</v>
      </c>
      <c r="L81" s="15">
        <v>0</v>
      </c>
      <c r="M81" s="15">
        <v>1000000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1000000</v>
      </c>
      <c r="T81" s="15">
        <v>0</v>
      </c>
      <c r="U81" s="15">
        <v>0</v>
      </c>
    </row>
    <row r="82" spans="1:21" x14ac:dyDescent="0.3">
      <c r="A82" s="1" t="s">
        <v>458</v>
      </c>
      <c r="B82" s="1" t="s">
        <v>1049</v>
      </c>
      <c r="C82" s="1" t="s">
        <v>1050</v>
      </c>
      <c r="D82" s="1" t="s">
        <v>1097</v>
      </c>
      <c r="E82" s="1" t="s">
        <v>1098</v>
      </c>
      <c r="F82" s="1" t="s">
        <v>1115</v>
      </c>
      <c r="G82" s="1" t="s">
        <v>1116</v>
      </c>
      <c r="H82" s="1" t="s">
        <v>1117</v>
      </c>
      <c r="I82" s="1" t="s">
        <v>1118</v>
      </c>
      <c r="J82" s="1" t="s">
        <v>459</v>
      </c>
      <c r="K82" s="15">
        <v>20180000</v>
      </c>
      <c r="L82" s="15">
        <v>0</v>
      </c>
      <c r="M82" s="15">
        <v>20180000</v>
      </c>
      <c r="N82" s="15">
        <v>0</v>
      </c>
      <c r="O82" s="15">
        <v>20170196</v>
      </c>
      <c r="P82" s="15">
        <v>0</v>
      </c>
      <c r="Q82" s="15">
        <v>0</v>
      </c>
      <c r="R82" s="15">
        <v>0</v>
      </c>
      <c r="S82" s="15">
        <v>20180000</v>
      </c>
      <c r="T82" s="15">
        <v>0</v>
      </c>
      <c r="U82" s="15">
        <v>0</v>
      </c>
    </row>
    <row r="83" spans="1:21" x14ac:dyDescent="0.3">
      <c r="A83" s="1" t="s">
        <v>79</v>
      </c>
      <c r="B83" s="1" t="s">
        <v>1049</v>
      </c>
      <c r="C83" s="1" t="s">
        <v>1050</v>
      </c>
      <c r="D83" s="1" t="s">
        <v>1097</v>
      </c>
      <c r="E83" s="1" t="s">
        <v>1098</v>
      </c>
      <c r="F83" s="1" t="s">
        <v>1115</v>
      </c>
      <c r="G83" s="1" t="s">
        <v>1116</v>
      </c>
      <c r="H83" s="1" t="s">
        <v>1117</v>
      </c>
      <c r="I83" s="1" t="s">
        <v>1118</v>
      </c>
      <c r="J83" s="1" t="s">
        <v>80</v>
      </c>
      <c r="K83" s="15">
        <v>500</v>
      </c>
      <c r="L83" s="15">
        <v>0</v>
      </c>
      <c r="M83" s="15">
        <v>500</v>
      </c>
      <c r="N83" s="15">
        <v>0</v>
      </c>
      <c r="O83" s="15">
        <v>0</v>
      </c>
      <c r="P83" s="15">
        <v>259</v>
      </c>
      <c r="Q83" s="15">
        <v>259</v>
      </c>
      <c r="R83" s="15">
        <v>259</v>
      </c>
      <c r="S83" s="15">
        <v>241</v>
      </c>
      <c r="T83" s="15">
        <v>259</v>
      </c>
      <c r="U83" s="15">
        <v>0</v>
      </c>
    </row>
    <row r="84" spans="1:21" x14ac:dyDescent="0.3">
      <c r="A84" s="1" t="s">
        <v>166</v>
      </c>
      <c r="B84" s="1" t="s">
        <v>1049</v>
      </c>
      <c r="C84" s="1" t="s">
        <v>1050</v>
      </c>
      <c r="D84" s="1" t="s">
        <v>1097</v>
      </c>
      <c r="E84" s="1" t="s">
        <v>1098</v>
      </c>
      <c r="F84" s="1" t="s">
        <v>1115</v>
      </c>
      <c r="G84" s="1" t="s">
        <v>1116</v>
      </c>
      <c r="H84" s="1" t="s">
        <v>1117</v>
      </c>
      <c r="I84" s="1" t="s">
        <v>1118</v>
      </c>
      <c r="J84" s="1" t="s">
        <v>80</v>
      </c>
      <c r="K84" s="15">
        <v>3000</v>
      </c>
      <c r="L84" s="15">
        <v>0</v>
      </c>
      <c r="M84" s="15">
        <v>3000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3000</v>
      </c>
      <c r="T84" s="15">
        <v>0</v>
      </c>
      <c r="U84" s="15">
        <v>0</v>
      </c>
    </row>
    <row r="85" spans="1:21" x14ac:dyDescent="0.3">
      <c r="A85" s="1" t="s">
        <v>317</v>
      </c>
      <c r="B85" s="1" t="s">
        <v>1049</v>
      </c>
      <c r="C85" s="1" t="s">
        <v>1050</v>
      </c>
      <c r="D85" s="1" t="s">
        <v>1097</v>
      </c>
      <c r="E85" s="1" t="s">
        <v>1098</v>
      </c>
      <c r="F85" s="1" t="s">
        <v>1115</v>
      </c>
      <c r="G85" s="1" t="s">
        <v>1116</v>
      </c>
      <c r="H85" s="1" t="s">
        <v>1117</v>
      </c>
      <c r="I85" s="1" t="s">
        <v>1118</v>
      </c>
      <c r="J85" s="1" t="s">
        <v>80</v>
      </c>
      <c r="K85" s="15">
        <v>5000</v>
      </c>
      <c r="L85" s="15">
        <v>0</v>
      </c>
      <c r="M85" s="15">
        <v>5000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5000</v>
      </c>
      <c r="T85" s="15">
        <v>0</v>
      </c>
      <c r="U85" s="15">
        <v>0</v>
      </c>
    </row>
    <row r="86" spans="1:21" x14ac:dyDescent="0.3">
      <c r="A86" s="1" t="s">
        <v>457</v>
      </c>
      <c r="B86" s="1" t="s">
        <v>1049</v>
      </c>
      <c r="C86" s="1" t="s">
        <v>1050</v>
      </c>
      <c r="D86" s="1" t="s">
        <v>1097</v>
      </c>
      <c r="E86" s="1" t="s">
        <v>1098</v>
      </c>
      <c r="F86" s="1" t="s">
        <v>1115</v>
      </c>
      <c r="G86" s="1" t="s">
        <v>1116</v>
      </c>
      <c r="H86" s="1" t="s">
        <v>1117</v>
      </c>
      <c r="I86" s="1" t="s">
        <v>1118</v>
      </c>
      <c r="J86" s="1" t="s">
        <v>80</v>
      </c>
      <c r="K86" s="15">
        <v>10000000</v>
      </c>
      <c r="L86" s="15">
        <v>0</v>
      </c>
      <c r="M86" s="15">
        <v>10000000</v>
      </c>
      <c r="N86" s="15">
        <v>9201208.1899999995</v>
      </c>
      <c r="O86" s="15">
        <v>0</v>
      </c>
      <c r="P86" s="15">
        <v>0</v>
      </c>
      <c r="Q86" s="15">
        <v>0</v>
      </c>
      <c r="R86" s="15">
        <v>0</v>
      </c>
      <c r="S86" s="15">
        <v>10000000</v>
      </c>
      <c r="T86" s="15">
        <v>0</v>
      </c>
      <c r="U86" s="15">
        <v>0</v>
      </c>
    </row>
    <row r="87" spans="1:21" x14ac:dyDescent="0.3">
      <c r="A87" s="1" t="s">
        <v>552</v>
      </c>
      <c r="B87" s="1" t="s">
        <v>1049</v>
      </c>
      <c r="C87" s="1" t="s">
        <v>1050</v>
      </c>
      <c r="D87" s="1" t="s">
        <v>1097</v>
      </c>
      <c r="E87" s="1" t="s">
        <v>1098</v>
      </c>
      <c r="F87" s="1" t="s">
        <v>1115</v>
      </c>
      <c r="G87" s="1" t="s">
        <v>1116</v>
      </c>
      <c r="H87" s="1" t="s">
        <v>1117</v>
      </c>
      <c r="I87" s="1" t="s">
        <v>1118</v>
      </c>
      <c r="J87" s="1" t="s">
        <v>80</v>
      </c>
      <c r="K87" s="15">
        <v>1000000</v>
      </c>
      <c r="L87" s="15">
        <v>0</v>
      </c>
      <c r="M87" s="15">
        <v>1000000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1000000</v>
      </c>
      <c r="T87" s="15">
        <v>0</v>
      </c>
      <c r="U87" s="15">
        <v>0</v>
      </c>
    </row>
    <row r="88" spans="1:21" x14ac:dyDescent="0.3">
      <c r="A88" s="1" t="s">
        <v>685</v>
      </c>
      <c r="B88" s="1" t="s">
        <v>1049</v>
      </c>
      <c r="C88" s="1" t="s">
        <v>1050</v>
      </c>
      <c r="D88" s="1" t="s">
        <v>1097</v>
      </c>
      <c r="E88" s="1" t="s">
        <v>1098</v>
      </c>
      <c r="F88" s="1" t="s">
        <v>1115</v>
      </c>
      <c r="G88" s="1" t="s">
        <v>1116</v>
      </c>
      <c r="H88" s="1" t="s">
        <v>1117</v>
      </c>
      <c r="I88" s="1" t="s">
        <v>1118</v>
      </c>
      <c r="J88" s="1" t="s">
        <v>80</v>
      </c>
      <c r="K88" s="15">
        <v>100000</v>
      </c>
      <c r="L88" s="15">
        <v>0</v>
      </c>
      <c r="M88" s="15">
        <v>100000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100000</v>
      </c>
      <c r="T88" s="15">
        <v>0</v>
      </c>
      <c r="U88" s="15">
        <v>0</v>
      </c>
    </row>
    <row r="89" spans="1:21" x14ac:dyDescent="0.3">
      <c r="A89" s="1" t="s">
        <v>81</v>
      </c>
      <c r="B89" s="1" t="s">
        <v>1049</v>
      </c>
      <c r="C89" s="1" t="s">
        <v>1050</v>
      </c>
      <c r="D89" s="1" t="s">
        <v>1097</v>
      </c>
      <c r="E89" s="1" t="s">
        <v>1098</v>
      </c>
      <c r="F89" s="1" t="s">
        <v>1119</v>
      </c>
      <c r="G89" s="1" t="s">
        <v>1120</v>
      </c>
      <c r="H89" s="1" t="s">
        <v>1121</v>
      </c>
      <c r="I89" s="1" t="s">
        <v>1122</v>
      </c>
      <c r="J89" s="1" t="s">
        <v>82</v>
      </c>
      <c r="K89" s="15">
        <v>11000</v>
      </c>
      <c r="L89" s="15">
        <v>0</v>
      </c>
      <c r="M89" s="15">
        <v>11000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11000</v>
      </c>
      <c r="T89" s="15">
        <v>0</v>
      </c>
      <c r="U89" s="15">
        <v>0</v>
      </c>
    </row>
    <row r="90" spans="1:21" x14ac:dyDescent="0.3">
      <c r="A90" s="1" t="s">
        <v>167</v>
      </c>
      <c r="B90" s="1" t="s">
        <v>1049</v>
      </c>
      <c r="C90" s="1" t="s">
        <v>1050</v>
      </c>
      <c r="D90" s="1" t="s">
        <v>1097</v>
      </c>
      <c r="E90" s="1" t="s">
        <v>1098</v>
      </c>
      <c r="F90" s="1" t="s">
        <v>1119</v>
      </c>
      <c r="G90" s="1" t="s">
        <v>1120</v>
      </c>
      <c r="H90" s="1" t="s">
        <v>1121</v>
      </c>
      <c r="I90" s="1" t="s">
        <v>1122</v>
      </c>
      <c r="J90" s="1" t="s">
        <v>82</v>
      </c>
      <c r="K90" s="15">
        <v>150000</v>
      </c>
      <c r="L90" s="15">
        <v>0</v>
      </c>
      <c r="M90" s="15">
        <v>150000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150000</v>
      </c>
      <c r="T90" s="15">
        <v>0</v>
      </c>
      <c r="U90" s="15">
        <v>0</v>
      </c>
    </row>
    <row r="91" spans="1:21" x14ac:dyDescent="0.3">
      <c r="A91" s="1" t="s">
        <v>442</v>
      </c>
      <c r="B91" s="1" t="s">
        <v>1049</v>
      </c>
      <c r="C91" s="1" t="s">
        <v>1050</v>
      </c>
      <c r="D91" s="1" t="s">
        <v>1097</v>
      </c>
      <c r="E91" s="1" t="s">
        <v>1098</v>
      </c>
      <c r="F91" s="1" t="s">
        <v>1119</v>
      </c>
      <c r="G91" s="1" t="s">
        <v>1120</v>
      </c>
      <c r="H91" s="1" t="s">
        <v>1121</v>
      </c>
      <c r="I91" s="1" t="s">
        <v>1122</v>
      </c>
      <c r="J91" s="1" t="s">
        <v>82</v>
      </c>
      <c r="K91" s="15">
        <v>800000</v>
      </c>
      <c r="L91" s="15">
        <v>0</v>
      </c>
      <c r="M91" s="15">
        <v>800000</v>
      </c>
      <c r="N91" s="15">
        <v>0</v>
      </c>
      <c r="O91" s="15">
        <v>186226.4</v>
      </c>
      <c r="P91" s="15">
        <v>0</v>
      </c>
      <c r="Q91" s="15">
        <v>0</v>
      </c>
      <c r="R91" s="15">
        <v>0</v>
      </c>
      <c r="S91" s="15">
        <v>800000</v>
      </c>
      <c r="T91" s="15">
        <v>0</v>
      </c>
      <c r="U91" s="15">
        <v>0</v>
      </c>
    </row>
    <row r="92" spans="1:21" x14ac:dyDescent="0.3">
      <c r="A92" s="1" t="s">
        <v>553</v>
      </c>
      <c r="B92" s="1" t="s">
        <v>1049</v>
      </c>
      <c r="C92" s="1" t="s">
        <v>1050</v>
      </c>
      <c r="D92" s="1" t="s">
        <v>1097</v>
      </c>
      <c r="E92" s="1" t="s">
        <v>1098</v>
      </c>
      <c r="F92" s="1" t="s">
        <v>1119</v>
      </c>
      <c r="G92" s="1" t="s">
        <v>1120</v>
      </c>
      <c r="H92" s="1" t="s">
        <v>1121</v>
      </c>
      <c r="I92" s="1" t="s">
        <v>1122</v>
      </c>
      <c r="J92" s="1" t="s">
        <v>82</v>
      </c>
      <c r="K92" s="15">
        <v>2500000</v>
      </c>
      <c r="L92" s="15">
        <v>0</v>
      </c>
      <c r="M92" s="15">
        <v>2500000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2500000</v>
      </c>
      <c r="T92" s="15">
        <v>0</v>
      </c>
      <c r="U92" s="15">
        <v>0</v>
      </c>
    </row>
    <row r="93" spans="1:21" x14ac:dyDescent="0.3">
      <c r="A93" s="1" t="s">
        <v>168</v>
      </c>
      <c r="B93" s="1" t="s">
        <v>1049</v>
      </c>
      <c r="C93" s="1" t="s">
        <v>1050</v>
      </c>
      <c r="D93" s="1" t="s">
        <v>1097</v>
      </c>
      <c r="E93" s="1" t="s">
        <v>1098</v>
      </c>
      <c r="F93" s="1" t="s">
        <v>1123</v>
      </c>
      <c r="G93" s="1" t="s">
        <v>1124</v>
      </c>
      <c r="H93" s="1" t="s">
        <v>1125</v>
      </c>
      <c r="I93" s="1" t="s">
        <v>1126</v>
      </c>
      <c r="J93" s="1" t="s">
        <v>169</v>
      </c>
      <c r="K93" s="15">
        <v>500000</v>
      </c>
      <c r="L93" s="15">
        <v>0</v>
      </c>
      <c r="M93" s="15">
        <v>500000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500000</v>
      </c>
      <c r="T93" s="15">
        <v>0</v>
      </c>
      <c r="U93" s="15">
        <v>0</v>
      </c>
    </row>
    <row r="94" spans="1:21" x14ac:dyDescent="0.3">
      <c r="A94" s="1" t="s">
        <v>443</v>
      </c>
      <c r="B94" s="1" t="s">
        <v>1049</v>
      </c>
      <c r="C94" s="1" t="s">
        <v>1050</v>
      </c>
      <c r="D94" s="1" t="s">
        <v>1097</v>
      </c>
      <c r="E94" s="1" t="s">
        <v>1098</v>
      </c>
      <c r="F94" s="1" t="s">
        <v>1123</v>
      </c>
      <c r="G94" s="1" t="s">
        <v>1124</v>
      </c>
      <c r="H94" s="1" t="s">
        <v>1125</v>
      </c>
      <c r="I94" s="1" t="s">
        <v>1126</v>
      </c>
      <c r="J94" s="1" t="s">
        <v>169</v>
      </c>
      <c r="K94" s="15">
        <v>6500000</v>
      </c>
      <c r="L94" s="15">
        <v>0</v>
      </c>
      <c r="M94" s="15">
        <v>6500000</v>
      </c>
      <c r="N94" s="15">
        <v>0</v>
      </c>
      <c r="O94" s="15">
        <v>60465</v>
      </c>
      <c r="P94" s="15">
        <v>0</v>
      </c>
      <c r="Q94" s="15">
        <v>0</v>
      </c>
      <c r="R94" s="15">
        <v>0</v>
      </c>
      <c r="S94" s="15">
        <v>6500000</v>
      </c>
      <c r="T94" s="15">
        <v>0</v>
      </c>
      <c r="U94" s="15">
        <v>0</v>
      </c>
    </row>
    <row r="95" spans="1:21" x14ac:dyDescent="0.3">
      <c r="A95" s="1" t="s">
        <v>519</v>
      </c>
      <c r="B95" s="1" t="s">
        <v>1049</v>
      </c>
      <c r="C95" s="1" t="s">
        <v>1050</v>
      </c>
      <c r="D95" s="1" t="s">
        <v>1097</v>
      </c>
      <c r="E95" s="1" t="s">
        <v>1098</v>
      </c>
      <c r="F95" s="1" t="s">
        <v>1123</v>
      </c>
      <c r="G95" s="1" t="s">
        <v>1124</v>
      </c>
      <c r="H95" s="1" t="s">
        <v>1125</v>
      </c>
      <c r="I95" s="1" t="s">
        <v>1126</v>
      </c>
      <c r="J95" s="1" t="s">
        <v>169</v>
      </c>
      <c r="K95" s="15">
        <v>150000</v>
      </c>
      <c r="L95" s="15">
        <v>0</v>
      </c>
      <c r="M95" s="15">
        <v>150000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150000</v>
      </c>
      <c r="T95" s="15">
        <v>0</v>
      </c>
      <c r="U95" s="15">
        <v>0</v>
      </c>
    </row>
    <row r="96" spans="1:21" x14ac:dyDescent="0.3">
      <c r="A96" s="1" t="s">
        <v>529</v>
      </c>
      <c r="B96" s="1" t="s">
        <v>1049</v>
      </c>
      <c r="C96" s="1" t="s">
        <v>1050</v>
      </c>
      <c r="D96" s="1" t="s">
        <v>1097</v>
      </c>
      <c r="E96" s="1" t="s">
        <v>1098</v>
      </c>
      <c r="F96" s="1" t="s">
        <v>1123</v>
      </c>
      <c r="G96" s="1" t="s">
        <v>1124</v>
      </c>
      <c r="H96" s="1" t="s">
        <v>1125</v>
      </c>
      <c r="I96" s="1" t="s">
        <v>1126</v>
      </c>
      <c r="J96" s="1" t="s">
        <v>169</v>
      </c>
      <c r="K96" s="15">
        <v>1175000</v>
      </c>
      <c r="L96" s="15">
        <v>0</v>
      </c>
      <c r="M96" s="15">
        <v>1175000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1175000</v>
      </c>
      <c r="T96" s="15">
        <v>0</v>
      </c>
      <c r="U96" s="15">
        <v>0</v>
      </c>
    </row>
    <row r="97" spans="1:21" x14ac:dyDescent="0.3">
      <c r="A97" s="1" t="s">
        <v>554</v>
      </c>
      <c r="B97" s="1" t="s">
        <v>1049</v>
      </c>
      <c r="C97" s="1" t="s">
        <v>1050</v>
      </c>
      <c r="D97" s="1" t="s">
        <v>1127</v>
      </c>
      <c r="E97" s="1" t="s">
        <v>1128</v>
      </c>
      <c r="F97" s="1" t="s">
        <v>1129</v>
      </c>
      <c r="G97" s="1" t="s">
        <v>1130</v>
      </c>
      <c r="H97" s="1" t="s">
        <v>1131</v>
      </c>
      <c r="I97" s="1" t="s">
        <v>1132</v>
      </c>
      <c r="J97" s="1" t="s">
        <v>555</v>
      </c>
      <c r="K97" s="15">
        <v>2000000</v>
      </c>
      <c r="L97" s="15">
        <v>0</v>
      </c>
      <c r="M97" s="15">
        <v>2000000</v>
      </c>
      <c r="N97" s="15">
        <v>0</v>
      </c>
      <c r="O97" s="15">
        <v>1911297.37</v>
      </c>
      <c r="P97" s="15">
        <v>0</v>
      </c>
      <c r="Q97" s="15">
        <v>0</v>
      </c>
      <c r="R97" s="15">
        <v>0</v>
      </c>
      <c r="S97" s="15">
        <v>2000000</v>
      </c>
      <c r="T97" s="15">
        <v>0</v>
      </c>
      <c r="U97" s="15">
        <v>0</v>
      </c>
    </row>
    <row r="98" spans="1:21" x14ac:dyDescent="0.3">
      <c r="A98" s="1" t="s">
        <v>416</v>
      </c>
      <c r="B98" s="1" t="s">
        <v>1049</v>
      </c>
      <c r="C98" s="1" t="s">
        <v>1050</v>
      </c>
      <c r="D98" s="1" t="s">
        <v>1127</v>
      </c>
      <c r="E98" s="1" t="s">
        <v>1128</v>
      </c>
      <c r="F98" s="1" t="s">
        <v>1133</v>
      </c>
      <c r="G98" s="1" t="s">
        <v>1134</v>
      </c>
      <c r="H98" s="1" t="s">
        <v>1135</v>
      </c>
      <c r="I98" s="1" t="s">
        <v>1136</v>
      </c>
      <c r="J98" s="1" t="s">
        <v>417</v>
      </c>
      <c r="K98" s="15">
        <v>900000</v>
      </c>
      <c r="L98" s="15">
        <v>0</v>
      </c>
      <c r="M98" s="15">
        <v>900000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900000</v>
      </c>
      <c r="T98" s="15">
        <v>0</v>
      </c>
      <c r="U98" s="15">
        <v>0</v>
      </c>
    </row>
    <row r="99" spans="1:21" x14ac:dyDescent="0.3">
      <c r="A99" s="1" t="s">
        <v>482</v>
      </c>
      <c r="B99" s="1" t="s">
        <v>1049</v>
      </c>
      <c r="C99" s="1" t="s">
        <v>1050</v>
      </c>
      <c r="D99" s="1" t="s">
        <v>1127</v>
      </c>
      <c r="E99" s="1" t="s">
        <v>1128</v>
      </c>
      <c r="F99" s="1" t="s">
        <v>1133</v>
      </c>
      <c r="G99" s="1" t="s">
        <v>1134</v>
      </c>
      <c r="H99" s="1" t="s">
        <v>1135</v>
      </c>
      <c r="I99" s="1" t="s">
        <v>1136</v>
      </c>
      <c r="J99" s="1" t="s">
        <v>417</v>
      </c>
      <c r="K99" s="15">
        <v>40000</v>
      </c>
      <c r="L99" s="15">
        <v>0</v>
      </c>
      <c r="M99" s="15">
        <v>40000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40000</v>
      </c>
      <c r="T99" s="15">
        <v>0</v>
      </c>
      <c r="U99" s="15">
        <v>0</v>
      </c>
    </row>
    <row r="100" spans="1:21" x14ac:dyDescent="0.3">
      <c r="A100" s="1" t="s">
        <v>520</v>
      </c>
      <c r="B100" s="1" t="s">
        <v>1049</v>
      </c>
      <c r="C100" s="1" t="s">
        <v>1050</v>
      </c>
      <c r="D100" s="1" t="s">
        <v>1127</v>
      </c>
      <c r="E100" s="1" t="s">
        <v>1128</v>
      </c>
      <c r="F100" s="1" t="s">
        <v>1133</v>
      </c>
      <c r="G100" s="1" t="s">
        <v>1134</v>
      </c>
      <c r="H100" s="1" t="s">
        <v>1135</v>
      </c>
      <c r="I100" s="1" t="s">
        <v>1136</v>
      </c>
      <c r="J100" s="1" t="s">
        <v>417</v>
      </c>
      <c r="K100" s="15">
        <v>50000</v>
      </c>
      <c r="L100" s="15">
        <v>0</v>
      </c>
      <c r="M100" s="15">
        <v>50000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50000</v>
      </c>
      <c r="T100" s="15">
        <v>0</v>
      </c>
      <c r="U100" s="15">
        <v>0</v>
      </c>
    </row>
    <row r="101" spans="1:21" x14ac:dyDescent="0.3">
      <c r="A101" s="1" t="s">
        <v>393</v>
      </c>
      <c r="B101" s="1" t="s">
        <v>1049</v>
      </c>
      <c r="C101" s="1" t="s">
        <v>1050</v>
      </c>
      <c r="D101" s="1" t="s">
        <v>1127</v>
      </c>
      <c r="E101" s="1" t="s">
        <v>1128</v>
      </c>
      <c r="F101" s="1" t="s">
        <v>1137</v>
      </c>
      <c r="G101" s="1" t="s">
        <v>1138</v>
      </c>
      <c r="H101" s="1" t="s">
        <v>1139</v>
      </c>
      <c r="I101" s="1" t="s">
        <v>1140</v>
      </c>
      <c r="J101" s="1" t="s">
        <v>394</v>
      </c>
      <c r="K101" s="15">
        <v>40000</v>
      </c>
      <c r="L101" s="15">
        <v>0</v>
      </c>
      <c r="M101" s="15">
        <v>40000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40000</v>
      </c>
      <c r="T101" s="15">
        <v>0</v>
      </c>
      <c r="U101" s="15">
        <v>0</v>
      </c>
    </row>
    <row r="102" spans="1:21" x14ac:dyDescent="0.3">
      <c r="A102" s="1" t="s">
        <v>418</v>
      </c>
      <c r="B102" s="1" t="s">
        <v>1049</v>
      </c>
      <c r="C102" s="1" t="s">
        <v>1050</v>
      </c>
      <c r="D102" s="1" t="s">
        <v>1127</v>
      </c>
      <c r="E102" s="1" t="s">
        <v>1128</v>
      </c>
      <c r="F102" s="1" t="s">
        <v>1137</v>
      </c>
      <c r="G102" s="1" t="s">
        <v>1138</v>
      </c>
      <c r="H102" s="1" t="s">
        <v>1139</v>
      </c>
      <c r="I102" s="1" t="s">
        <v>1140</v>
      </c>
      <c r="J102" s="1" t="s">
        <v>394</v>
      </c>
      <c r="K102" s="15">
        <v>5000000</v>
      </c>
      <c r="L102" s="15">
        <v>0</v>
      </c>
      <c r="M102" s="15">
        <v>5000000</v>
      </c>
      <c r="N102" s="15">
        <v>53745.46</v>
      </c>
      <c r="O102" s="15">
        <v>787949.67</v>
      </c>
      <c r="P102" s="15">
        <v>0</v>
      </c>
      <c r="Q102" s="15">
        <v>0</v>
      </c>
      <c r="R102" s="15">
        <v>0</v>
      </c>
      <c r="S102" s="15">
        <v>5000000</v>
      </c>
      <c r="T102" s="15">
        <v>0</v>
      </c>
      <c r="U102" s="15">
        <v>0</v>
      </c>
    </row>
    <row r="103" spans="1:21" x14ac:dyDescent="0.3">
      <c r="A103" s="1" t="s">
        <v>491</v>
      </c>
      <c r="B103" s="1" t="s">
        <v>1049</v>
      </c>
      <c r="C103" s="1" t="s">
        <v>1050</v>
      </c>
      <c r="D103" s="1" t="s">
        <v>1127</v>
      </c>
      <c r="E103" s="1" t="s">
        <v>1128</v>
      </c>
      <c r="F103" s="1" t="s">
        <v>1137</v>
      </c>
      <c r="G103" s="1" t="s">
        <v>1138</v>
      </c>
      <c r="H103" s="1" t="s">
        <v>1139</v>
      </c>
      <c r="I103" s="1" t="s">
        <v>1140</v>
      </c>
      <c r="J103" s="1" t="s">
        <v>394</v>
      </c>
      <c r="K103" s="15">
        <v>1000000</v>
      </c>
      <c r="L103" s="15">
        <v>0</v>
      </c>
      <c r="M103" s="15">
        <v>1000000</v>
      </c>
      <c r="N103" s="15">
        <v>0</v>
      </c>
      <c r="O103" s="15">
        <v>109524.92</v>
      </c>
      <c r="P103" s="15">
        <v>0</v>
      </c>
      <c r="Q103" s="15">
        <v>0</v>
      </c>
      <c r="R103" s="15">
        <v>0</v>
      </c>
      <c r="S103" s="15">
        <v>1000000</v>
      </c>
      <c r="T103" s="15">
        <v>0</v>
      </c>
      <c r="U103" s="15">
        <v>0</v>
      </c>
    </row>
    <row r="104" spans="1:21" x14ac:dyDescent="0.3">
      <c r="A104" s="1" t="s">
        <v>395</v>
      </c>
      <c r="B104" s="1" t="s">
        <v>1049</v>
      </c>
      <c r="C104" s="1" t="s">
        <v>1050</v>
      </c>
      <c r="D104" s="1" t="s">
        <v>1127</v>
      </c>
      <c r="E104" s="1" t="s">
        <v>1128</v>
      </c>
      <c r="F104" s="1" t="s">
        <v>1141</v>
      </c>
      <c r="G104" s="1" t="s">
        <v>1142</v>
      </c>
      <c r="H104" s="1" t="s">
        <v>1143</v>
      </c>
      <c r="I104" s="1" t="s">
        <v>1144</v>
      </c>
      <c r="J104" s="1" t="s">
        <v>396</v>
      </c>
      <c r="K104" s="15">
        <v>40000</v>
      </c>
      <c r="L104" s="15">
        <v>0</v>
      </c>
      <c r="M104" s="15">
        <v>40000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40000</v>
      </c>
      <c r="T104" s="15">
        <v>0</v>
      </c>
      <c r="U104" s="15">
        <v>0</v>
      </c>
    </row>
    <row r="105" spans="1:21" x14ac:dyDescent="0.3">
      <c r="A105" s="1" t="s">
        <v>419</v>
      </c>
      <c r="B105" s="1" t="s">
        <v>1049</v>
      </c>
      <c r="C105" s="1" t="s">
        <v>1050</v>
      </c>
      <c r="D105" s="1" t="s">
        <v>1127</v>
      </c>
      <c r="E105" s="1" t="s">
        <v>1128</v>
      </c>
      <c r="F105" s="1" t="s">
        <v>1141</v>
      </c>
      <c r="G105" s="1" t="s">
        <v>1142</v>
      </c>
      <c r="H105" s="1" t="s">
        <v>1143</v>
      </c>
      <c r="I105" s="1" t="s">
        <v>1144</v>
      </c>
      <c r="J105" s="1" t="s">
        <v>396</v>
      </c>
      <c r="K105" s="15">
        <v>5200000</v>
      </c>
      <c r="L105" s="15">
        <v>0</v>
      </c>
      <c r="M105" s="15">
        <v>5200000</v>
      </c>
      <c r="N105" s="15">
        <v>459793.05</v>
      </c>
      <c r="O105" s="15">
        <v>2369332.59</v>
      </c>
      <c r="P105" s="15">
        <v>0</v>
      </c>
      <c r="Q105" s="15">
        <v>0</v>
      </c>
      <c r="R105" s="15">
        <v>0</v>
      </c>
      <c r="S105" s="15">
        <v>5200000</v>
      </c>
      <c r="T105" s="15">
        <v>0</v>
      </c>
      <c r="U105" s="15">
        <v>0</v>
      </c>
    </row>
    <row r="106" spans="1:21" x14ac:dyDescent="0.3">
      <c r="A106" s="1" t="s">
        <v>492</v>
      </c>
      <c r="B106" s="1" t="s">
        <v>1049</v>
      </c>
      <c r="C106" s="1" t="s">
        <v>1050</v>
      </c>
      <c r="D106" s="1" t="s">
        <v>1127</v>
      </c>
      <c r="E106" s="1" t="s">
        <v>1128</v>
      </c>
      <c r="F106" s="1" t="s">
        <v>1141</v>
      </c>
      <c r="G106" s="1" t="s">
        <v>1142</v>
      </c>
      <c r="H106" s="1" t="s">
        <v>1143</v>
      </c>
      <c r="I106" s="1" t="s">
        <v>1144</v>
      </c>
      <c r="J106" s="1" t="s">
        <v>396</v>
      </c>
      <c r="K106" s="15">
        <v>500000</v>
      </c>
      <c r="L106" s="15">
        <v>0</v>
      </c>
      <c r="M106" s="15">
        <v>500000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500000</v>
      </c>
      <c r="T106" s="15">
        <v>0</v>
      </c>
      <c r="U106" s="15">
        <v>0</v>
      </c>
    </row>
    <row r="107" spans="1:21" x14ac:dyDescent="0.3">
      <c r="A107" s="1" t="s">
        <v>556</v>
      </c>
      <c r="B107" s="1" t="s">
        <v>1049</v>
      </c>
      <c r="C107" s="1" t="s">
        <v>1050</v>
      </c>
      <c r="D107" s="1" t="s">
        <v>1127</v>
      </c>
      <c r="E107" s="1" t="s">
        <v>1128</v>
      </c>
      <c r="F107" s="1" t="s">
        <v>1145</v>
      </c>
      <c r="G107" s="1" t="s">
        <v>1146</v>
      </c>
      <c r="H107" s="1" t="s">
        <v>1147</v>
      </c>
      <c r="I107" s="1" t="s">
        <v>1148</v>
      </c>
      <c r="J107" s="1" t="s">
        <v>557</v>
      </c>
      <c r="K107" s="15">
        <v>2500000</v>
      </c>
      <c r="L107" s="15">
        <v>0</v>
      </c>
      <c r="M107" s="15">
        <v>2500000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2500000</v>
      </c>
      <c r="T107" s="15">
        <v>0</v>
      </c>
      <c r="U107" s="15">
        <v>0</v>
      </c>
    </row>
    <row r="108" spans="1:21" x14ac:dyDescent="0.3">
      <c r="A108" s="1" t="s">
        <v>356</v>
      </c>
      <c r="B108" s="1" t="s">
        <v>1049</v>
      </c>
      <c r="C108" s="1" t="s">
        <v>1050</v>
      </c>
      <c r="D108" s="1" t="s">
        <v>1127</v>
      </c>
      <c r="E108" s="1" t="s">
        <v>1128</v>
      </c>
      <c r="F108" s="1" t="s">
        <v>1149</v>
      </c>
      <c r="G108" s="1" t="s">
        <v>1150</v>
      </c>
      <c r="H108" s="1" t="s">
        <v>1151</v>
      </c>
      <c r="I108" s="1" t="s">
        <v>1152</v>
      </c>
      <c r="J108" s="1" t="s">
        <v>357</v>
      </c>
      <c r="K108" s="15">
        <v>4000000</v>
      </c>
      <c r="L108" s="15">
        <v>0</v>
      </c>
      <c r="M108" s="15">
        <v>4000000</v>
      </c>
      <c r="N108" s="15">
        <v>3997279.38</v>
      </c>
      <c r="O108" s="15">
        <v>3819300</v>
      </c>
      <c r="P108" s="15">
        <v>0</v>
      </c>
      <c r="Q108" s="15">
        <v>0</v>
      </c>
      <c r="R108" s="15">
        <v>0</v>
      </c>
      <c r="S108" s="15">
        <v>4000000</v>
      </c>
      <c r="T108" s="15">
        <v>0</v>
      </c>
      <c r="U108" s="15">
        <v>0</v>
      </c>
    </row>
    <row r="109" spans="1:21" x14ac:dyDescent="0.3">
      <c r="A109" s="1" t="s">
        <v>173</v>
      </c>
      <c r="B109" s="1" t="s">
        <v>1049</v>
      </c>
      <c r="C109" s="1" t="s">
        <v>1050</v>
      </c>
      <c r="D109" s="1" t="s">
        <v>1153</v>
      </c>
      <c r="E109" s="1" t="s">
        <v>1154</v>
      </c>
      <c r="F109" s="1" t="s">
        <v>1155</v>
      </c>
      <c r="G109" s="1" t="s">
        <v>1156</v>
      </c>
      <c r="H109" s="1" t="s">
        <v>1157</v>
      </c>
      <c r="I109" s="1" t="s">
        <v>1158</v>
      </c>
      <c r="J109" s="1" t="s">
        <v>174</v>
      </c>
      <c r="K109" s="15">
        <v>20300000</v>
      </c>
      <c r="L109" s="15">
        <v>8400000</v>
      </c>
      <c r="M109" s="15">
        <v>28700000</v>
      </c>
      <c r="N109" s="15">
        <v>9968572.1099999994</v>
      </c>
      <c r="O109" s="15">
        <v>8243007.79</v>
      </c>
      <c r="P109" s="15">
        <v>0</v>
      </c>
      <c r="Q109" s="15">
        <v>0</v>
      </c>
      <c r="R109" s="15">
        <v>0</v>
      </c>
      <c r="S109" s="15">
        <v>28700000</v>
      </c>
      <c r="T109" s="15">
        <v>0</v>
      </c>
      <c r="U109" s="15">
        <v>0</v>
      </c>
    </row>
    <row r="110" spans="1:21" x14ac:dyDescent="0.3">
      <c r="A110" s="1" t="s">
        <v>170</v>
      </c>
      <c r="B110" s="1" t="s">
        <v>1049</v>
      </c>
      <c r="C110" s="1" t="s">
        <v>1050</v>
      </c>
      <c r="D110" s="1" t="s">
        <v>1153</v>
      </c>
      <c r="E110" s="1" t="s">
        <v>1154</v>
      </c>
      <c r="F110" s="1" t="s">
        <v>1155</v>
      </c>
      <c r="G110" s="1" t="s">
        <v>1156</v>
      </c>
      <c r="H110" s="1" t="s">
        <v>1157</v>
      </c>
      <c r="I110" s="1" t="s">
        <v>1158</v>
      </c>
      <c r="J110" s="1" t="s">
        <v>171</v>
      </c>
      <c r="K110" s="15">
        <v>40000000</v>
      </c>
      <c r="L110" s="15">
        <v>1600000</v>
      </c>
      <c r="M110" s="15">
        <v>41600000</v>
      </c>
      <c r="N110" s="15">
        <v>12771900.109999999</v>
      </c>
      <c r="O110" s="15">
        <v>7890917.1900000004</v>
      </c>
      <c r="P110" s="15">
        <v>1973131</v>
      </c>
      <c r="Q110" s="15">
        <v>1973131</v>
      </c>
      <c r="R110" s="15">
        <v>1973131</v>
      </c>
      <c r="S110" s="15">
        <v>39626869</v>
      </c>
      <c r="T110" s="15">
        <v>1973131</v>
      </c>
      <c r="U110" s="15">
        <v>0</v>
      </c>
    </row>
    <row r="111" spans="1:21" x14ac:dyDescent="0.3">
      <c r="A111" s="1" t="s">
        <v>172</v>
      </c>
      <c r="B111" s="1" t="s">
        <v>1049</v>
      </c>
      <c r="C111" s="1" t="s">
        <v>1050</v>
      </c>
      <c r="D111" s="1" t="s">
        <v>1153</v>
      </c>
      <c r="E111" s="1" t="s">
        <v>1154</v>
      </c>
      <c r="F111" s="1" t="s">
        <v>1155</v>
      </c>
      <c r="G111" s="1" t="s">
        <v>1156</v>
      </c>
      <c r="H111" s="1" t="s">
        <v>1157</v>
      </c>
      <c r="I111" s="1" t="s">
        <v>1158</v>
      </c>
      <c r="J111" s="1" t="s">
        <v>171</v>
      </c>
      <c r="K111" s="15">
        <v>4800000</v>
      </c>
      <c r="L111" s="15">
        <v>0</v>
      </c>
      <c r="M111" s="15">
        <v>4800000</v>
      </c>
      <c r="N111" s="15">
        <v>2262132.2799999998</v>
      </c>
      <c r="O111" s="15">
        <v>1153808.3899999999</v>
      </c>
      <c r="P111" s="15">
        <v>272895.34000000003</v>
      </c>
      <c r="Q111" s="15">
        <v>272895.34000000003</v>
      </c>
      <c r="R111" s="15">
        <v>272895.34000000003</v>
      </c>
      <c r="S111" s="15">
        <v>4527104.66</v>
      </c>
      <c r="T111" s="15">
        <v>272895.34000000003</v>
      </c>
      <c r="U111" s="15">
        <v>0</v>
      </c>
    </row>
    <row r="112" spans="1:21" x14ac:dyDescent="0.3">
      <c r="A112" s="1" t="s">
        <v>335</v>
      </c>
      <c r="B112" s="1" t="s">
        <v>1049</v>
      </c>
      <c r="C112" s="1" t="s">
        <v>1050</v>
      </c>
      <c r="D112" s="1" t="s">
        <v>1159</v>
      </c>
      <c r="E112" s="1" t="s">
        <v>1160</v>
      </c>
      <c r="F112" s="1" t="s">
        <v>1161</v>
      </c>
      <c r="G112" s="1" t="s">
        <v>1162</v>
      </c>
      <c r="H112" s="1" t="s">
        <v>1163</v>
      </c>
      <c r="I112" s="1" t="s">
        <v>1164</v>
      </c>
      <c r="J112" s="1" t="s">
        <v>336</v>
      </c>
      <c r="K112" s="15">
        <v>1000000</v>
      </c>
      <c r="L112" s="15">
        <v>0</v>
      </c>
      <c r="M112" s="15">
        <v>1000000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1000000</v>
      </c>
      <c r="T112" s="15">
        <v>0</v>
      </c>
      <c r="U112" s="15">
        <v>0</v>
      </c>
    </row>
    <row r="113" spans="1:21" x14ac:dyDescent="0.3">
      <c r="A113" s="1" t="s">
        <v>358</v>
      </c>
      <c r="B113" s="1" t="s">
        <v>1049</v>
      </c>
      <c r="C113" s="1" t="s">
        <v>1050</v>
      </c>
      <c r="D113" s="1" t="s">
        <v>1159</v>
      </c>
      <c r="E113" s="1" t="s">
        <v>1160</v>
      </c>
      <c r="F113" s="1" t="s">
        <v>1161</v>
      </c>
      <c r="G113" s="1" t="s">
        <v>1162</v>
      </c>
      <c r="H113" s="1" t="s">
        <v>1163</v>
      </c>
      <c r="I113" s="1" t="s">
        <v>1164</v>
      </c>
      <c r="J113" s="1" t="s">
        <v>336</v>
      </c>
      <c r="K113" s="15">
        <v>100000</v>
      </c>
      <c r="L113" s="15">
        <v>0</v>
      </c>
      <c r="M113" s="15">
        <v>100000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100000</v>
      </c>
      <c r="T113" s="15">
        <v>0</v>
      </c>
      <c r="U113" s="15">
        <v>0</v>
      </c>
    </row>
    <row r="114" spans="1:21" x14ac:dyDescent="0.3">
      <c r="A114" s="1" t="s">
        <v>369</v>
      </c>
      <c r="B114" s="1" t="s">
        <v>1049</v>
      </c>
      <c r="C114" s="1" t="s">
        <v>1050</v>
      </c>
      <c r="D114" s="1" t="s">
        <v>1159</v>
      </c>
      <c r="E114" s="1" t="s">
        <v>1160</v>
      </c>
      <c r="F114" s="1" t="s">
        <v>1161</v>
      </c>
      <c r="G114" s="1" t="s">
        <v>1162</v>
      </c>
      <c r="H114" s="1" t="s">
        <v>1163</v>
      </c>
      <c r="I114" s="1" t="s">
        <v>1164</v>
      </c>
      <c r="J114" s="1" t="s">
        <v>336</v>
      </c>
      <c r="K114" s="15">
        <v>1200000</v>
      </c>
      <c r="L114" s="15">
        <v>0</v>
      </c>
      <c r="M114" s="15">
        <v>1200000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1200000</v>
      </c>
      <c r="T114" s="15">
        <v>0</v>
      </c>
      <c r="U114" s="15">
        <v>0</v>
      </c>
    </row>
    <row r="115" spans="1:21" x14ac:dyDescent="0.3">
      <c r="A115" s="1" t="s">
        <v>397</v>
      </c>
      <c r="B115" s="1" t="s">
        <v>1049</v>
      </c>
      <c r="C115" s="1" t="s">
        <v>1050</v>
      </c>
      <c r="D115" s="1" t="s">
        <v>1159</v>
      </c>
      <c r="E115" s="1" t="s">
        <v>1160</v>
      </c>
      <c r="F115" s="1" t="s">
        <v>1161</v>
      </c>
      <c r="G115" s="1" t="s">
        <v>1162</v>
      </c>
      <c r="H115" s="1" t="s">
        <v>1163</v>
      </c>
      <c r="I115" s="1" t="s">
        <v>1164</v>
      </c>
      <c r="J115" s="1" t="s">
        <v>336</v>
      </c>
      <c r="K115" s="15">
        <v>3700000</v>
      </c>
      <c r="L115" s="15">
        <v>-1200000</v>
      </c>
      <c r="M115" s="15">
        <v>2500000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2500000</v>
      </c>
      <c r="T115" s="15">
        <v>0</v>
      </c>
      <c r="U115" s="15">
        <v>0</v>
      </c>
    </row>
    <row r="116" spans="1:21" x14ac:dyDescent="0.3">
      <c r="A116" s="1" t="s">
        <v>420</v>
      </c>
      <c r="B116" s="1" t="s">
        <v>1049</v>
      </c>
      <c r="C116" s="1" t="s">
        <v>1050</v>
      </c>
      <c r="D116" s="1" t="s">
        <v>1159</v>
      </c>
      <c r="E116" s="1" t="s">
        <v>1160</v>
      </c>
      <c r="F116" s="1" t="s">
        <v>1161</v>
      </c>
      <c r="G116" s="1" t="s">
        <v>1162</v>
      </c>
      <c r="H116" s="1" t="s">
        <v>1163</v>
      </c>
      <c r="I116" s="1" t="s">
        <v>1164</v>
      </c>
      <c r="J116" s="1" t="s">
        <v>336</v>
      </c>
      <c r="K116" s="15">
        <v>500000</v>
      </c>
      <c r="L116" s="15">
        <v>0</v>
      </c>
      <c r="M116" s="15">
        <v>500000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500000</v>
      </c>
      <c r="T116" s="15">
        <v>0</v>
      </c>
      <c r="U116" s="15">
        <v>0</v>
      </c>
    </row>
    <row r="117" spans="1:21" x14ac:dyDescent="0.3">
      <c r="A117" s="1" t="s">
        <v>476</v>
      </c>
      <c r="B117" s="1" t="s">
        <v>1049</v>
      </c>
      <c r="C117" s="1" t="s">
        <v>1050</v>
      </c>
      <c r="D117" s="1" t="s">
        <v>1159</v>
      </c>
      <c r="E117" s="1" t="s">
        <v>1160</v>
      </c>
      <c r="F117" s="1" t="s">
        <v>1161</v>
      </c>
      <c r="G117" s="1" t="s">
        <v>1162</v>
      </c>
      <c r="H117" s="1" t="s">
        <v>1163</v>
      </c>
      <c r="I117" s="1" t="s">
        <v>1164</v>
      </c>
      <c r="J117" s="1" t="s">
        <v>336</v>
      </c>
      <c r="K117" s="15">
        <v>1500000</v>
      </c>
      <c r="L117" s="15">
        <v>-1500000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</row>
    <row r="118" spans="1:21" x14ac:dyDescent="0.3">
      <c r="A118" s="1" t="s">
        <v>435</v>
      </c>
      <c r="B118" s="1" t="s">
        <v>1049</v>
      </c>
      <c r="C118" s="1" t="s">
        <v>1050</v>
      </c>
      <c r="D118" s="1" t="s">
        <v>1159</v>
      </c>
      <c r="E118" s="1" t="s">
        <v>1160</v>
      </c>
      <c r="F118" s="1" t="s">
        <v>1161</v>
      </c>
      <c r="G118" s="1" t="s">
        <v>1162</v>
      </c>
      <c r="H118" s="1" t="s">
        <v>1163</v>
      </c>
      <c r="I118" s="1" t="s">
        <v>1164</v>
      </c>
      <c r="J118" s="1" t="s">
        <v>336</v>
      </c>
      <c r="K118" s="15">
        <v>0</v>
      </c>
      <c r="L118" s="15">
        <v>1500000</v>
      </c>
      <c r="M118" s="15">
        <v>1500000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1500000</v>
      </c>
      <c r="T118" s="15">
        <v>0</v>
      </c>
      <c r="U118" s="15">
        <v>0</v>
      </c>
    </row>
    <row r="119" spans="1:21" x14ac:dyDescent="0.3">
      <c r="A119" s="1" t="s">
        <v>83</v>
      </c>
      <c r="B119" s="1" t="s">
        <v>1049</v>
      </c>
      <c r="C119" s="1" t="s">
        <v>1050</v>
      </c>
      <c r="D119" s="1" t="s">
        <v>1159</v>
      </c>
      <c r="E119" s="1" t="s">
        <v>1160</v>
      </c>
      <c r="F119" s="1" t="s">
        <v>1165</v>
      </c>
      <c r="G119" s="1" t="s">
        <v>1166</v>
      </c>
      <c r="H119" s="1" t="s">
        <v>1167</v>
      </c>
      <c r="I119" s="1" t="s">
        <v>1168</v>
      </c>
      <c r="J119" s="1" t="s">
        <v>84</v>
      </c>
      <c r="K119" s="15">
        <v>15000</v>
      </c>
      <c r="L119" s="15">
        <v>0</v>
      </c>
      <c r="M119" s="15">
        <v>15000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15000</v>
      </c>
      <c r="T119" s="15">
        <v>0</v>
      </c>
      <c r="U119" s="15">
        <v>0</v>
      </c>
    </row>
    <row r="120" spans="1:21" x14ac:dyDescent="0.3">
      <c r="A120" s="1" t="s">
        <v>398</v>
      </c>
      <c r="B120" s="1" t="s">
        <v>1049</v>
      </c>
      <c r="C120" s="1" t="s">
        <v>1050</v>
      </c>
      <c r="D120" s="1" t="s">
        <v>1159</v>
      </c>
      <c r="E120" s="1" t="s">
        <v>1160</v>
      </c>
      <c r="F120" s="1" t="s">
        <v>1165</v>
      </c>
      <c r="G120" s="1" t="s">
        <v>1166</v>
      </c>
      <c r="H120" s="1" t="s">
        <v>1167</v>
      </c>
      <c r="I120" s="1" t="s">
        <v>1168</v>
      </c>
      <c r="J120" s="1" t="s">
        <v>84</v>
      </c>
      <c r="K120" s="15">
        <v>2400000</v>
      </c>
      <c r="L120" s="15">
        <v>1200000</v>
      </c>
      <c r="M120" s="15">
        <v>3600000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3600000</v>
      </c>
      <c r="T120" s="15">
        <v>0</v>
      </c>
      <c r="U120" s="15">
        <v>0</v>
      </c>
    </row>
    <row r="121" spans="1:21" x14ac:dyDescent="0.3">
      <c r="A121" s="1" t="s">
        <v>421</v>
      </c>
      <c r="B121" s="1" t="s">
        <v>1049</v>
      </c>
      <c r="C121" s="1" t="s">
        <v>1050</v>
      </c>
      <c r="D121" s="1" t="s">
        <v>1159</v>
      </c>
      <c r="E121" s="1" t="s">
        <v>1160</v>
      </c>
      <c r="F121" s="1" t="s">
        <v>1165</v>
      </c>
      <c r="G121" s="1" t="s">
        <v>1166</v>
      </c>
      <c r="H121" s="1" t="s">
        <v>1167</v>
      </c>
      <c r="I121" s="1" t="s">
        <v>1168</v>
      </c>
      <c r="J121" s="1" t="s">
        <v>84</v>
      </c>
      <c r="K121" s="15">
        <v>250000</v>
      </c>
      <c r="L121" s="15">
        <v>0</v>
      </c>
      <c r="M121" s="15">
        <v>250000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250000</v>
      </c>
      <c r="T121" s="15">
        <v>0</v>
      </c>
      <c r="U121" s="15">
        <v>0</v>
      </c>
    </row>
    <row r="122" spans="1:21" x14ac:dyDescent="0.3">
      <c r="A122" s="1" t="s">
        <v>444</v>
      </c>
      <c r="B122" s="1" t="s">
        <v>1049</v>
      </c>
      <c r="C122" s="1" t="s">
        <v>1050</v>
      </c>
      <c r="D122" s="1" t="s">
        <v>1159</v>
      </c>
      <c r="E122" s="1" t="s">
        <v>1160</v>
      </c>
      <c r="F122" s="1" t="s">
        <v>1165</v>
      </c>
      <c r="G122" s="1" t="s">
        <v>1166</v>
      </c>
      <c r="H122" s="1" t="s">
        <v>1167</v>
      </c>
      <c r="I122" s="1" t="s">
        <v>1168</v>
      </c>
      <c r="J122" s="1" t="s">
        <v>84</v>
      </c>
      <c r="K122" s="15">
        <v>750000</v>
      </c>
      <c r="L122" s="15">
        <v>0</v>
      </c>
      <c r="M122" s="15">
        <v>750000</v>
      </c>
      <c r="N122" s="15">
        <v>147548.51999999999</v>
      </c>
      <c r="O122" s="15">
        <v>158908.4</v>
      </c>
      <c r="P122" s="15">
        <v>0</v>
      </c>
      <c r="Q122" s="15">
        <v>0</v>
      </c>
      <c r="R122" s="15">
        <v>0</v>
      </c>
      <c r="S122" s="15">
        <v>750000</v>
      </c>
      <c r="T122" s="15">
        <v>0</v>
      </c>
      <c r="U122" s="15">
        <v>0</v>
      </c>
    </row>
    <row r="123" spans="1:21" x14ac:dyDescent="0.3">
      <c r="A123" s="1" t="s">
        <v>462</v>
      </c>
      <c r="B123" s="1" t="s">
        <v>1049</v>
      </c>
      <c r="C123" s="1" t="s">
        <v>1050</v>
      </c>
      <c r="D123" s="1" t="s">
        <v>1159</v>
      </c>
      <c r="E123" s="1" t="s">
        <v>1160</v>
      </c>
      <c r="F123" s="1" t="s">
        <v>1165</v>
      </c>
      <c r="G123" s="1" t="s">
        <v>1166</v>
      </c>
      <c r="H123" s="1" t="s">
        <v>1167</v>
      </c>
      <c r="I123" s="1" t="s">
        <v>1168</v>
      </c>
      <c r="J123" s="1" t="s">
        <v>84</v>
      </c>
      <c r="K123" s="15">
        <v>200000</v>
      </c>
      <c r="L123" s="15">
        <v>0</v>
      </c>
      <c r="M123" s="15">
        <v>200000</v>
      </c>
      <c r="N123" s="15">
        <v>189154.53</v>
      </c>
      <c r="O123" s="15">
        <v>0</v>
      </c>
      <c r="P123" s="15">
        <v>0</v>
      </c>
      <c r="Q123" s="15">
        <v>0</v>
      </c>
      <c r="R123" s="15">
        <v>0</v>
      </c>
      <c r="S123" s="15">
        <v>200000</v>
      </c>
      <c r="T123" s="15">
        <v>0</v>
      </c>
      <c r="U123" s="15">
        <v>0</v>
      </c>
    </row>
    <row r="124" spans="1:21" x14ac:dyDescent="0.3">
      <c r="A124" s="1" t="s">
        <v>470</v>
      </c>
      <c r="B124" s="1" t="s">
        <v>1049</v>
      </c>
      <c r="C124" s="1" t="s">
        <v>1050</v>
      </c>
      <c r="D124" s="1" t="s">
        <v>1159</v>
      </c>
      <c r="E124" s="1" t="s">
        <v>1160</v>
      </c>
      <c r="F124" s="1" t="s">
        <v>1165</v>
      </c>
      <c r="G124" s="1" t="s">
        <v>1166</v>
      </c>
      <c r="H124" s="1" t="s">
        <v>1167</v>
      </c>
      <c r="I124" s="1" t="s">
        <v>1168</v>
      </c>
      <c r="J124" s="1" t="s">
        <v>84</v>
      </c>
      <c r="K124" s="15">
        <v>100000</v>
      </c>
      <c r="L124" s="15">
        <v>0</v>
      </c>
      <c r="M124" s="15">
        <v>100000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100000</v>
      </c>
      <c r="T124" s="15">
        <v>0</v>
      </c>
      <c r="U124" s="15">
        <v>0</v>
      </c>
    </row>
    <row r="125" spans="1:21" x14ac:dyDescent="0.3">
      <c r="A125" s="1" t="s">
        <v>483</v>
      </c>
      <c r="B125" s="1" t="s">
        <v>1049</v>
      </c>
      <c r="C125" s="1" t="s">
        <v>1050</v>
      </c>
      <c r="D125" s="1" t="s">
        <v>1159</v>
      </c>
      <c r="E125" s="1" t="s">
        <v>1160</v>
      </c>
      <c r="F125" s="1" t="s">
        <v>1165</v>
      </c>
      <c r="G125" s="1" t="s">
        <v>1166</v>
      </c>
      <c r="H125" s="1" t="s">
        <v>1167</v>
      </c>
      <c r="I125" s="1" t="s">
        <v>1168</v>
      </c>
      <c r="J125" s="1" t="s">
        <v>84</v>
      </c>
      <c r="K125" s="15">
        <v>90000</v>
      </c>
      <c r="L125" s="15">
        <v>0</v>
      </c>
      <c r="M125" s="15">
        <v>90000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90000</v>
      </c>
      <c r="T125" s="15">
        <v>0</v>
      </c>
      <c r="U125" s="15">
        <v>0</v>
      </c>
    </row>
    <row r="126" spans="1:21" x14ac:dyDescent="0.3">
      <c r="A126" s="1" t="s">
        <v>493</v>
      </c>
      <c r="B126" s="1" t="s">
        <v>1049</v>
      </c>
      <c r="C126" s="1" t="s">
        <v>1050</v>
      </c>
      <c r="D126" s="1" t="s">
        <v>1159</v>
      </c>
      <c r="E126" s="1" t="s">
        <v>1160</v>
      </c>
      <c r="F126" s="1" t="s">
        <v>1165</v>
      </c>
      <c r="G126" s="1" t="s">
        <v>1166</v>
      </c>
      <c r="H126" s="1" t="s">
        <v>1167</v>
      </c>
      <c r="I126" s="1" t="s">
        <v>1168</v>
      </c>
      <c r="J126" s="1" t="s">
        <v>84</v>
      </c>
      <c r="K126" s="15">
        <v>50000</v>
      </c>
      <c r="L126" s="15">
        <v>0</v>
      </c>
      <c r="M126" s="15">
        <v>50000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50000</v>
      </c>
      <c r="T126" s="15">
        <v>0</v>
      </c>
      <c r="U126" s="15">
        <v>0</v>
      </c>
    </row>
    <row r="127" spans="1:21" x14ac:dyDescent="0.3">
      <c r="A127" s="1" t="s">
        <v>558</v>
      </c>
      <c r="B127" s="1" t="s">
        <v>1049</v>
      </c>
      <c r="C127" s="1" t="s">
        <v>1050</v>
      </c>
      <c r="D127" s="1" t="s">
        <v>1159</v>
      </c>
      <c r="E127" s="1" t="s">
        <v>1160</v>
      </c>
      <c r="F127" s="1" t="s">
        <v>1165</v>
      </c>
      <c r="G127" s="1" t="s">
        <v>1166</v>
      </c>
      <c r="H127" s="1" t="s">
        <v>1167</v>
      </c>
      <c r="I127" s="1" t="s">
        <v>1168</v>
      </c>
      <c r="J127" s="1" t="s">
        <v>84</v>
      </c>
      <c r="K127" s="15">
        <v>400000</v>
      </c>
      <c r="L127" s="15">
        <v>0</v>
      </c>
      <c r="M127" s="15">
        <v>400000</v>
      </c>
      <c r="N127" s="15">
        <v>385737.98</v>
      </c>
      <c r="O127" s="15">
        <v>0</v>
      </c>
      <c r="P127" s="15">
        <v>0</v>
      </c>
      <c r="Q127" s="15">
        <v>0</v>
      </c>
      <c r="R127" s="15">
        <v>0</v>
      </c>
      <c r="S127" s="15">
        <v>400000</v>
      </c>
      <c r="T127" s="15">
        <v>0</v>
      </c>
      <c r="U127" s="15">
        <v>0</v>
      </c>
    </row>
    <row r="128" spans="1:21" x14ac:dyDescent="0.3">
      <c r="A128" s="1" t="s">
        <v>623</v>
      </c>
      <c r="B128" s="1" t="s">
        <v>1049</v>
      </c>
      <c r="C128" s="1" t="s">
        <v>1050</v>
      </c>
      <c r="D128" s="1" t="s">
        <v>1159</v>
      </c>
      <c r="E128" s="1" t="s">
        <v>1160</v>
      </c>
      <c r="F128" s="1" t="s">
        <v>1165</v>
      </c>
      <c r="G128" s="1" t="s">
        <v>1166</v>
      </c>
      <c r="H128" s="1" t="s">
        <v>1167</v>
      </c>
      <c r="I128" s="1" t="s">
        <v>1168</v>
      </c>
      <c r="J128" s="1" t="s">
        <v>84</v>
      </c>
      <c r="K128" s="15">
        <v>320000</v>
      </c>
      <c r="L128" s="15">
        <v>0</v>
      </c>
      <c r="M128" s="15">
        <v>320000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320000</v>
      </c>
      <c r="T128" s="15">
        <v>0</v>
      </c>
      <c r="U128" s="15">
        <v>0</v>
      </c>
    </row>
    <row r="129" spans="1:21" x14ac:dyDescent="0.3">
      <c r="A129" s="1" t="s">
        <v>370</v>
      </c>
      <c r="B129" s="1" t="s">
        <v>1049</v>
      </c>
      <c r="C129" s="1" t="s">
        <v>1050</v>
      </c>
      <c r="D129" s="1" t="s">
        <v>1169</v>
      </c>
      <c r="E129" s="1" t="s">
        <v>1050</v>
      </c>
      <c r="F129" s="1" t="s">
        <v>1170</v>
      </c>
      <c r="G129" s="1" t="s">
        <v>1171</v>
      </c>
      <c r="H129" s="1" t="s">
        <v>1172</v>
      </c>
      <c r="I129" s="1" t="s">
        <v>1173</v>
      </c>
      <c r="J129" s="1" t="s">
        <v>371</v>
      </c>
      <c r="K129" s="15">
        <v>500000</v>
      </c>
      <c r="L129" s="15">
        <v>0</v>
      </c>
      <c r="M129" s="15">
        <v>500000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500000</v>
      </c>
      <c r="T129" s="15">
        <v>0</v>
      </c>
      <c r="U129" s="15">
        <v>0</v>
      </c>
    </row>
    <row r="130" spans="1:21" x14ac:dyDescent="0.3">
      <c r="A130" s="1" t="s">
        <v>372</v>
      </c>
      <c r="B130" s="1" t="s">
        <v>1049</v>
      </c>
      <c r="C130" s="1" t="s">
        <v>1050</v>
      </c>
      <c r="D130" s="1" t="s">
        <v>1169</v>
      </c>
      <c r="E130" s="1" t="s">
        <v>1050</v>
      </c>
      <c r="F130" s="1" t="s">
        <v>1174</v>
      </c>
      <c r="G130" s="1" t="s">
        <v>1175</v>
      </c>
      <c r="H130" s="1" t="s">
        <v>1176</v>
      </c>
      <c r="I130" s="1" t="s">
        <v>1177</v>
      </c>
      <c r="J130" s="1" t="s">
        <v>373</v>
      </c>
      <c r="K130" s="15">
        <v>7200000</v>
      </c>
      <c r="L130" s="15">
        <v>5170884.4400000004</v>
      </c>
      <c r="M130" s="15">
        <v>12370884.439999999</v>
      </c>
      <c r="N130" s="15">
        <v>7300365.3300000001</v>
      </c>
      <c r="O130" s="15">
        <v>0</v>
      </c>
      <c r="P130" s="15">
        <v>0</v>
      </c>
      <c r="Q130" s="15">
        <v>0</v>
      </c>
      <c r="R130" s="15">
        <v>0</v>
      </c>
      <c r="S130" s="15">
        <v>12370884.439999999</v>
      </c>
      <c r="T130" s="15">
        <v>0</v>
      </c>
      <c r="U130" s="15">
        <v>0</v>
      </c>
    </row>
    <row r="131" spans="1:21" x14ac:dyDescent="0.3">
      <c r="A131" s="1" t="s">
        <v>85</v>
      </c>
      <c r="B131" s="1" t="s">
        <v>1049</v>
      </c>
      <c r="C131" s="1" t="s">
        <v>1050</v>
      </c>
      <c r="D131" s="1" t="s">
        <v>1178</v>
      </c>
      <c r="E131" s="1" t="s">
        <v>1179</v>
      </c>
      <c r="F131" s="1" t="s">
        <v>1180</v>
      </c>
      <c r="G131" s="1" t="s">
        <v>1181</v>
      </c>
      <c r="H131" s="1" t="s">
        <v>1182</v>
      </c>
      <c r="I131" s="1" t="s">
        <v>1183</v>
      </c>
      <c r="J131" s="1" t="s">
        <v>86</v>
      </c>
      <c r="K131" s="15">
        <v>0</v>
      </c>
      <c r="L131" s="15">
        <v>10000</v>
      </c>
      <c r="M131" s="15">
        <v>10000</v>
      </c>
      <c r="N131" s="15">
        <v>0</v>
      </c>
      <c r="O131" s="15">
        <v>0</v>
      </c>
      <c r="P131" s="15">
        <v>499.01</v>
      </c>
      <c r="Q131" s="15">
        <v>499.01</v>
      </c>
      <c r="R131" s="15">
        <v>499.01</v>
      </c>
      <c r="S131" s="15">
        <v>9500.99</v>
      </c>
      <c r="T131" s="15">
        <v>499.01</v>
      </c>
      <c r="U131" s="15">
        <v>0</v>
      </c>
    </row>
    <row r="132" spans="1:21" x14ac:dyDescent="0.3">
      <c r="A132" s="1" t="s">
        <v>175</v>
      </c>
      <c r="B132" s="1" t="s">
        <v>1049</v>
      </c>
      <c r="C132" s="1" t="s">
        <v>1050</v>
      </c>
      <c r="D132" s="1" t="s">
        <v>1178</v>
      </c>
      <c r="E132" s="1" t="s">
        <v>1179</v>
      </c>
      <c r="F132" s="1" t="s">
        <v>1180</v>
      </c>
      <c r="G132" s="1" t="s">
        <v>1181</v>
      </c>
      <c r="H132" s="1" t="s">
        <v>1182</v>
      </c>
      <c r="I132" s="1" t="s">
        <v>1183</v>
      </c>
      <c r="J132" s="1" t="s">
        <v>86</v>
      </c>
      <c r="K132" s="15">
        <v>100000</v>
      </c>
      <c r="L132" s="15">
        <v>-5025</v>
      </c>
      <c r="M132" s="15">
        <v>94975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94975</v>
      </c>
      <c r="T132" s="15">
        <v>0</v>
      </c>
      <c r="U132" s="15">
        <v>0</v>
      </c>
    </row>
    <row r="133" spans="1:21" x14ac:dyDescent="0.3">
      <c r="A133" s="1" t="s">
        <v>359</v>
      </c>
      <c r="B133" s="1" t="s">
        <v>1049</v>
      </c>
      <c r="C133" s="1" t="s">
        <v>1050</v>
      </c>
      <c r="D133" s="1" t="s">
        <v>1178</v>
      </c>
      <c r="E133" s="1" t="s">
        <v>1179</v>
      </c>
      <c r="F133" s="1" t="s">
        <v>1180</v>
      </c>
      <c r="G133" s="1" t="s">
        <v>1181</v>
      </c>
      <c r="H133" s="1" t="s">
        <v>1182</v>
      </c>
      <c r="I133" s="1" t="s">
        <v>1183</v>
      </c>
      <c r="J133" s="1" t="s">
        <v>86</v>
      </c>
      <c r="K133" s="15">
        <v>300000</v>
      </c>
      <c r="L133" s="15">
        <v>0</v>
      </c>
      <c r="M133" s="15">
        <v>300000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300000</v>
      </c>
      <c r="T133" s="15">
        <v>0</v>
      </c>
      <c r="U133" s="15">
        <v>0</v>
      </c>
    </row>
    <row r="134" spans="1:21" x14ac:dyDescent="0.3">
      <c r="A134" s="1" t="s">
        <v>399</v>
      </c>
      <c r="B134" s="1" t="s">
        <v>1049</v>
      </c>
      <c r="C134" s="1" t="s">
        <v>1050</v>
      </c>
      <c r="D134" s="1" t="s">
        <v>1178</v>
      </c>
      <c r="E134" s="1" t="s">
        <v>1179</v>
      </c>
      <c r="F134" s="1" t="s">
        <v>1180</v>
      </c>
      <c r="G134" s="1" t="s">
        <v>1181</v>
      </c>
      <c r="H134" s="1" t="s">
        <v>1182</v>
      </c>
      <c r="I134" s="1" t="s">
        <v>1183</v>
      </c>
      <c r="J134" s="1" t="s">
        <v>86</v>
      </c>
      <c r="K134" s="15">
        <v>50000</v>
      </c>
      <c r="L134" s="15">
        <v>0</v>
      </c>
      <c r="M134" s="15">
        <v>50000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50000</v>
      </c>
      <c r="T134" s="15">
        <v>0</v>
      </c>
      <c r="U134" s="15">
        <v>0</v>
      </c>
    </row>
    <row r="135" spans="1:21" x14ac:dyDescent="0.3">
      <c r="A135" s="1" t="s">
        <v>445</v>
      </c>
      <c r="B135" s="1" t="s">
        <v>1049</v>
      </c>
      <c r="C135" s="1" t="s">
        <v>1050</v>
      </c>
      <c r="D135" s="1" t="s">
        <v>1178</v>
      </c>
      <c r="E135" s="1" t="s">
        <v>1179</v>
      </c>
      <c r="F135" s="1" t="s">
        <v>1180</v>
      </c>
      <c r="G135" s="1" t="s">
        <v>1181</v>
      </c>
      <c r="H135" s="1" t="s">
        <v>1182</v>
      </c>
      <c r="I135" s="1" t="s">
        <v>1183</v>
      </c>
      <c r="J135" s="1" t="s">
        <v>86</v>
      </c>
      <c r="K135" s="15">
        <v>500000</v>
      </c>
      <c r="L135" s="15">
        <v>0</v>
      </c>
      <c r="M135" s="15">
        <v>500000</v>
      </c>
      <c r="N135" s="15">
        <v>0</v>
      </c>
      <c r="O135" s="15">
        <v>347913.79</v>
      </c>
      <c r="P135" s="15">
        <v>0</v>
      </c>
      <c r="Q135" s="15">
        <v>0</v>
      </c>
      <c r="R135" s="15">
        <v>0</v>
      </c>
      <c r="S135" s="15">
        <v>500000</v>
      </c>
      <c r="T135" s="15">
        <v>0</v>
      </c>
      <c r="U135" s="15">
        <v>0</v>
      </c>
    </row>
    <row r="136" spans="1:21" x14ac:dyDescent="0.3">
      <c r="A136" s="1" t="s">
        <v>463</v>
      </c>
      <c r="B136" s="1" t="s">
        <v>1049</v>
      </c>
      <c r="C136" s="1" t="s">
        <v>1050</v>
      </c>
      <c r="D136" s="1" t="s">
        <v>1178</v>
      </c>
      <c r="E136" s="1" t="s">
        <v>1179</v>
      </c>
      <c r="F136" s="1" t="s">
        <v>1180</v>
      </c>
      <c r="G136" s="1" t="s">
        <v>1181</v>
      </c>
      <c r="H136" s="1" t="s">
        <v>1182</v>
      </c>
      <c r="I136" s="1" t="s">
        <v>1183</v>
      </c>
      <c r="J136" s="1" t="s">
        <v>86</v>
      </c>
      <c r="K136" s="15">
        <v>200000</v>
      </c>
      <c r="L136" s="15">
        <v>0</v>
      </c>
      <c r="M136" s="15">
        <v>200000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200000</v>
      </c>
      <c r="T136" s="15">
        <v>0</v>
      </c>
      <c r="U136" s="15">
        <v>0</v>
      </c>
    </row>
    <row r="137" spans="1:21" x14ac:dyDescent="0.3">
      <c r="A137" s="1" t="s">
        <v>471</v>
      </c>
      <c r="B137" s="1" t="s">
        <v>1049</v>
      </c>
      <c r="C137" s="1" t="s">
        <v>1050</v>
      </c>
      <c r="D137" s="1" t="s">
        <v>1178</v>
      </c>
      <c r="E137" s="1" t="s">
        <v>1179</v>
      </c>
      <c r="F137" s="1" t="s">
        <v>1180</v>
      </c>
      <c r="G137" s="1" t="s">
        <v>1181</v>
      </c>
      <c r="H137" s="1" t="s">
        <v>1182</v>
      </c>
      <c r="I137" s="1" t="s">
        <v>1183</v>
      </c>
      <c r="J137" s="1" t="s">
        <v>86</v>
      </c>
      <c r="K137" s="15">
        <v>100000</v>
      </c>
      <c r="L137" s="15">
        <v>0</v>
      </c>
      <c r="M137" s="15">
        <v>100000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100000</v>
      </c>
      <c r="T137" s="15">
        <v>0</v>
      </c>
      <c r="U137" s="15">
        <v>0</v>
      </c>
    </row>
    <row r="138" spans="1:21" x14ac:dyDescent="0.3">
      <c r="A138" s="1" t="s">
        <v>484</v>
      </c>
      <c r="B138" s="1" t="s">
        <v>1049</v>
      </c>
      <c r="C138" s="1" t="s">
        <v>1050</v>
      </c>
      <c r="D138" s="1" t="s">
        <v>1178</v>
      </c>
      <c r="E138" s="1" t="s">
        <v>1179</v>
      </c>
      <c r="F138" s="1" t="s">
        <v>1180</v>
      </c>
      <c r="G138" s="1" t="s">
        <v>1181</v>
      </c>
      <c r="H138" s="1" t="s">
        <v>1182</v>
      </c>
      <c r="I138" s="1" t="s">
        <v>1183</v>
      </c>
      <c r="J138" s="1" t="s">
        <v>86</v>
      </c>
      <c r="K138" s="15">
        <v>200000</v>
      </c>
      <c r="L138" s="15">
        <v>0</v>
      </c>
      <c r="M138" s="15">
        <v>200000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200000</v>
      </c>
      <c r="T138" s="15">
        <v>0</v>
      </c>
      <c r="U138" s="15">
        <v>0</v>
      </c>
    </row>
    <row r="139" spans="1:21" x14ac:dyDescent="0.3">
      <c r="A139" s="1" t="s">
        <v>494</v>
      </c>
      <c r="B139" s="1" t="s">
        <v>1049</v>
      </c>
      <c r="C139" s="1" t="s">
        <v>1050</v>
      </c>
      <c r="D139" s="1" t="s">
        <v>1178</v>
      </c>
      <c r="E139" s="1" t="s">
        <v>1179</v>
      </c>
      <c r="F139" s="1" t="s">
        <v>1180</v>
      </c>
      <c r="G139" s="1" t="s">
        <v>1181</v>
      </c>
      <c r="H139" s="1" t="s">
        <v>1182</v>
      </c>
      <c r="I139" s="1" t="s">
        <v>1183</v>
      </c>
      <c r="J139" s="1" t="s">
        <v>86</v>
      </c>
      <c r="K139" s="15">
        <v>50000</v>
      </c>
      <c r="L139" s="15">
        <v>0</v>
      </c>
      <c r="M139" s="15">
        <v>50000</v>
      </c>
      <c r="N139" s="15">
        <v>0</v>
      </c>
      <c r="O139" s="15">
        <v>0</v>
      </c>
      <c r="P139" s="15">
        <v>0</v>
      </c>
      <c r="Q139" s="15">
        <v>0</v>
      </c>
      <c r="R139" s="15">
        <v>0</v>
      </c>
      <c r="S139" s="15">
        <v>50000</v>
      </c>
      <c r="T139" s="15">
        <v>0</v>
      </c>
      <c r="U139" s="15">
        <v>0</v>
      </c>
    </row>
    <row r="140" spans="1:21" x14ac:dyDescent="0.3">
      <c r="A140" s="1" t="s">
        <v>559</v>
      </c>
      <c r="B140" s="1" t="s">
        <v>1049</v>
      </c>
      <c r="C140" s="1" t="s">
        <v>1050</v>
      </c>
      <c r="D140" s="1" t="s">
        <v>1178</v>
      </c>
      <c r="E140" s="1" t="s">
        <v>1179</v>
      </c>
      <c r="F140" s="1" t="s">
        <v>1180</v>
      </c>
      <c r="G140" s="1" t="s">
        <v>1181</v>
      </c>
      <c r="H140" s="1" t="s">
        <v>1182</v>
      </c>
      <c r="I140" s="1" t="s">
        <v>1183</v>
      </c>
      <c r="J140" s="1" t="s">
        <v>86</v>
      </c>
      <c r="K140" s="15">
        <v>500000</v>
      </c>
      <c r="L140" s="15">
        <v>0</v>
      </c>
      <c r="M140" s="15">
        <v>500000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500000</v>
      </c>
      <c r="T140" s="15">
        <v>0</v>
      </c>
      <c r="U140" s="15">
        <v>0</v>
      </c>
    </row>
    <row r="141" spans="1:21" x14ac:dyDescent="0.3">
      <c r="A141" s="1" t="s">
        <v>624</v>
      </c>
      <c r="B141" s="1" t="s">
        <v>1049</v>
      </c>
      <c r="C141" s="1" t="s">
        <v>1050</v>
      </c>
      <c r="D141" s="1" t="s">
        <v>1178</v>
      </c>
      <c r="E141" s="1" t="s">
        <v>1179</v>
      </c>
      <c r="F141" s="1" t="s">
        <v>1180</v>
      </c>
      <c r="G141" s="1" t="s">
        <v>1181</v>
      </c>
      <c r="H141" s="1" t="s">
        <v>1182</v>
      </c>
      <c r="I141" s="1" t="s">
        <v>1183</v>
      </c>
      <c r="J141" s="1" t="s">
        <v>86</v>
      </c>
      <c r="K141" s="15">
        <v>55000</v>
      </c>
      <c r="L141" s="15">
        <v>0</v>
      </c>
      <c r="M141" s="15">
        <v>55000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55000</v>
      </c>
      <c r="T141" s="15">
        <v>0</v>
      </c>
      <c r="U141" s="15">
        <v>0</v>
      </c>
    </row>
    <row r="142" spans="1:21" x14ac:dyDescent="0.3">
      <c r="A142" s="1" t="s">
        <v>87</v>
      </c>
      <c r="B142" s="1" t="s">
        <v>1049</v>
      </c>
      <c r="C142" s="1" t="s">
        <v>1050</v>
      </c>
      <c r="D142" s="1" t="s">
        <v>1178</v>
      </c>
      <c r="E142" s="1" t="s">
        <v>1179</v>
      </c>
      <c r="F142" s="1" t="s">
        <v>1184</v>
      </c>
      <c r="G142" s="1" t="s">
        <v>1185</v>
      </c>
      <c r="H142" s="1" t="s">
        <v>1186</v>
      </c>
      <c r="I142" s="1" t="s">
        <v>1187</v>
      </c>
      <c r="J142" s="1" t="s">
        <v>88</v>
      </c>
      <c r="K142" s="15">
        <v>3000</v>
      </c>
      <c r="L142" s="15">
        <v>0</v>
      </c>
      <c r="M142" s="15">
        <v>3000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3000</v>
      </c>
      <c r="T142" s="15">
        <v>0</v>
      </c>
      <c r="U142" s="15">
        <v>0</v>
      </c>
    </row>
    <row r="143" spans="1:21" x14ac:dyDescent="0.3">
      <c r="A143" s="1" t="s">
        <v>176</v>
      </c>
      <c r="B143" s="1" t="s">
        <v>1049</v>
      </c>
      <c r="C143" s="1" t="s">
        <v>1050</v>
      </c>
      <c r="D143" s="1" t="s">
        <v>1178</v>
      </c>
      <c r="E143" s="1" t="s">
        <v>1179</v>
      </c>
      <c r="F143" s="1" t="s">
        <v>1184</v>
      </c>
      <c r="G143" s="1" t="s">
        <v>1185</v>
      </c>
      <c r="H143" s="1" t="s">
        <v>1186</v>
      </c>
      <c r="I143" s="1" t="s">
        <v>1187</v>
      </c>
      <c r="J143" s="1" t="s">
        <v>88</v>
      </c>
      <c r="K143" s="15">
        <v>120000</v>
      </c>
      <c r="L143" s="15">
        <v>0</v>
      </c>
      <c r="M143" s="15">
        <v>120000</v>
      </c>
      <c r="N143" s="15">
        <v>0</v>
      </c>
      <c r="O143" s="15">
        <v>0</v>
      </c>
      <c r="P143" s="15">
        <v>0</v>
      </c>
      <c r="Q143" s="15">
        <v>0</v>
      </c>
      <c r="R143" s="15">
        <v>0</v>
      </c>
      <c r="S143" s="15">
        <v>120000</v>
      </c>
      <c r="T143" s="15">
        <v>0</v>
      </c>
      <c r="U143" s="15">
        <v>0</v>
      </c>
    </row>
    <row r="144" spans="1:21" x14ac:dyDescent="0.3">
      <c r="A144" s="1" t="s">
        <v>89</v>
      </c>
      <c r="B144" s="1" t="s">
        <v>1049</v>
      </c>
      <c r="C144" s="1" t="s">
        <v>1050</v>
      </c>
      <c r="D144" s="1" t="s">
        <v>1178</v>
      </c>
      <c r="E144" s="1" t="s">
        <v>1179</v>
      </c>
      <c r="F144" s="1" t="s">
        <v>1188</v>
      </c>
      <c r="G144" s="1" t="s">
        <v>1189</v>
      </c>
      <c r="H144" s="1" t="s">
        <v>1190</v>
      </c>
      <c r="I144" s="1" t="s">
        <v>1191</v>
      </c>
      <c r="J144" s="1" t="s">
        <v>90</v>
      </c>
      <c r="K144" s="15">
        <v>15000</v>
      </c>
      <c r="L144" s="15">
        <v>0</v>
      </c>
      <c r="M144" s="15">
        <v>15000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15000</v>
      </c>
      <c r="T144" s="15">
        <v>0</v>
      </c>
      <c r="U144" s="15">
        <v>0</v>
      </c>
    </row>
    <row r="145" spans="1:21" x14ac:dyDescent="0.3">
      <c r="A145" s="1" t="s">
        <v>686</v>
      </c>
      <c r="B145" s="1" t="s">
        <v>1049</v>
      </c>
      <c r="C145" s="1" t="s">
        <v>1050</v>
      </c>
      <c r="D145" s="1" t="s">
        <v>1178</v>
      </c>
      <c r="E145" s="1" t="s">
        <v>1179</v>
      </c>
      <c r="F145" s="1" t="s">
        <v>1188</v>
      </c>
      <c r="G145" s="1" t="s">
        <v>1189</v>
      </c>
      <c r="H145" s="1" t="s">
        <v>1190</v>
      </c>
      <c r="I145" s="1" t="s">
        <v>1191</v>
      </c>
      <c r="J145" s="1" t="s">
        <v>90</v>
      </c>
      <c r="K145" s="15">
        <v>500000</v>
      </c>
      <c r="L145" s="15">
        <v>0</v>
      </c>
      <c r="M145" s="15">
        <v>500000</v>
      </c>
      <c r="N145" s="15">
        <v>0</v>
      </c>
      <c r="O145" s="15">
        <v>0</v>
      </c>
      <c r="P145" s="15">
        <v>0</v>
      </c>
      <c r="Q145" s="15">
        <v>0</v>
      </c>
      <c r="R145" s="15">
        <v>0</v>
      </c>
      <c r="S145" s="15">
        <v>500000</v>
      </c>
      <c r="T145" s="15">
        <v>0</v>
      </c>
      <c r="U145" s="15">
        <v>0</v>
      </c>
    </row>
    <row r="146" spans="1:21" x14ac:dyDescent="0.3">
      <c r="A146" s="1" t="s">
        <v>91</v>
      </c>
      <c r="B146" s="1" t="s">
        <v>1049</v>
      </c>
      <c r="C146" s="1" t="s">
        <v>1050</v>
      </c>
      <c r="D146" s="1" t="s">
        <v>1178</v>
      </c>
      <c r="E146" s="1" t="s">
        <v>1179</v>
      </c>
      <c r="F146" s="1" t="s">
        <v>1192</v>
      </c>
      <c r="G146" s="1" t="s">
        <v>1193</v>
      </c>
      <c r="H146" s="1" t="s">
        <v>1194</v>
      </c>
      <c r="I146" s="1" t="s">
        <v>1195</v>
      </c>
      <c r="J146" s="1" t="s">
        <v>92</v>
      </c>
      <c r="K146" s="15">
        <v>8000</v>
      </c>
      <c r="L146" s="15">
        <v>0</v>
      </c>
      <c r="M146" s="15">
        <v>8000</v>
      </c>
      <c r="N146" s="15">
        <v>0</v>
      </c>
      <c r="O146" s="15">
        <v>0</v>
      </c>
      <c r="P146" s="15">
        <v>0</v>
      </c>
      <c r="Q146" s="15">
        <v>0</v>
      </c>
      <c r="R146" s="15">
        <v>0</v>
      </c>
      <c r="S146" s="15">
        <v>8000</v>
      </c>
      <c r="T146" s="15">
        <v>0</v>
      </c>
      <c r="U146" s="15">
        <v>0</v>
      </c>
    </row>
    <row r="147" spans="1:21" x14ac:dyDescent="0.3">
      <c r="A147" s="1" t="s">
        <v>177</v>
      </c>
      <c r="B147" s="1" t="s">
        <v>1049</v>
      </c>
      <c r="C147" s="1" t="s">
        <v>1050</v>
      </c>
      <c r="D147" s="1" t="s">
        <v>1178</v>
      </c>
      <c r="E147" s="1" t="s">
        <v>1179</v>
      </c>
      <c r="F147" s="1" t="s">
        <v>1192</v>
      </c>
      <c r="G147" s="1" t="s">
        <v>1193</v>
      </c>
      <c r="H147" s="1" t="s">
        <v>1194</v>
      </c>
      <c r="I147" s="1" t="s">
        <v>1195</v>
      </c>
      <c r="J147" s="1" t="s">
        <v>92</v>
      </c>
      <c r="K147" s="15">
        <v>1900000</v>
      </c>
      <c r="L147" s="15">
        <v>0</v>
      </c>
      <c r="M147" s="15">
        <v>1900000</v>
      </c>
      <c r="N147" s="15">
        <v>219038.3</v>
      </c>
      <c r="O147" s="15">
        <v>503162.95</v>
      </c>
      <c r="P147" s="15">
        <v>0</v>
      </c>
      <c r="Q147" s="15">
        <v>0</v>
      </c>
      <c r="R147" s="15">
        <v>0</v>
      </c>
      <c r="S147" s="15">
        <v>1900000</v>
      </c>
      <c r="T147" s="15">
        <v>0</v>
      </c>
      <c r="U147" s="15">
        <v>0</v>
      </c>
    </row>
    <row r="148" spans="1:21" x14ac:dyDescent="0.3">
      <c r="A148" s="1" t="s">
        <v>400</v>
      </c>
      <c r="B148" s="1" t="s">
        <v>1049</v>
      </c>
      <c r="C148" s="1" t="s">
        <v>1050</v>
      </c>
      <c r="D148" s="1" t="s">
        <v>1178</v>
      </c>
      <c r="E148" s="1" t="s">
        <v>1179</v>
      </c>
      <c r="F148" s="1" t="s">
        <v>1192</v>
      </c>
      <c r="G148" s="1" t="s">
        <v>1193</v>
      </c>
      <c r="H148" s="1" t="s">
        <v>1194</v>
      </c>
      <c r="I148" s="1" t="s">
        <v>1195</v>
      </c>
      <c r="J148" s="1" t="s">
        <v>92</v>
      </c>
      <c r="K148" s="15">
        <v>25000</v>
      </c>
      <c r="L148" s="15">
        <v>0</v>
      </c>
      <c r="M148" s="15">
        <v>25000</v>
      </c>
      <c r="N148" s="15">
        <v>0</v>
      </c>
      <c r="O148" s="15">
        <v>0</v>
      </c>
      <c r="P148" s="15">
        <v>0</v>
      </c>
      <c r="Q148" s="15">
        <v>0</v>
      </c>
      <c r="R148" s="15">
        <v>0</v>
      </c>
      <c r="S148" s="15">
        <v>25000</v>
      </c>
      <c r="T148" s="15">
        <v>0</v>
      </c>
      <c r="U148" s="15">
        <v>0</v>
      </c>
    </row>
    <row r="149" spans="1:21" x14ac:dyDescent="0.3">
      <c r="A149" s="1" t="s">
        <v>178</v>
      </c>
      <c r="B149" s="1" t="s">
        <v>1049</v>
      </c>
      <c r="C149" s="1" t="s">
        <v>1050</v>
      </c>
      <c r="D149" s="1" t="s">
        <v>1178</v>
      </c>
      <c r="E149" s="1" t="s">
        <v>1179</v>
      </c>
      <c r="F149" s="1" t="s">
        <v>1196</v>
      </c>
      <c r="G149" s="1" t="s">
        <v>1197</v>
      </c>
      <c r="H149" s="1" t="s">
        <v>1198</v>
      </c>
      <c r="I149" s="1" t="s">
        <v>1199</v>
      </c>
      <c r="J149" s="1" t="s">
        <v>179</v>
      </c>
      <c r="K149" s="15">
        <v>500000</v>
      </c>
      <c r="L149" s="15">
        <v>0</v>
      </c>
      <c r="M149" s="15">
        <v>500000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500000</v>
      </c>
      <c r="T149" s="15">
        <v>0</v>
      </c>
      <c r="U149" s="15">
        <v>0</v>
      </c>
    </row>
    <row r="150" spans="1:21" x14ac:dyDescent="0.3">
      <c r="A150" s="1" t="s">
        <v>446</v>
      </c>
      <c r="B150" s="1" t="s">
        <v>1049</v>
      </c>
      <c r="C150" s="1" t="s">
        <v>1050</v>
      </c>
      <c r="D150" s="1" t="s">
        <v>1178</v>
      </c>
      <c r="E150" s="1" t="s">
        <v>1179</v>
      </c>
      <c r="F150" s="1" t="s">
        <v>1196</v>
      </c>
      <c r="G150" s="1" t="s">
        <v>1197</v>
      </c>
      <c r="H150" s="1" t="s">
        <v>1198</v>
      </c>
      <c r="I150" s="1" t="s">
        <v>1199</v>
      </c>
      <c r="J150" s="1" t="s">
        <v>179</v>
      </c>
      <c r="K150" s="15">
        <v>500000</v>
      </c>
      <c r="L150" s="15">
        <v>0</v>
      </c>
      <c r="M150" s="15">
        <v>500000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500000</v>
      </c>
      <c r="T150" s="15">
        <v>0</v>
      </c>
      <c r="U150" s="15">
        <v>0</v>
      </c>
    </row>
    <row r="151" spans="1:21" x14ac:dyDescent="0.3">
      <c r="A151" s="1" t="s">
        <v>560</v>
      </c>
      <c r="B151" s="1" t="s">
        <v>1049</v>
      </c>
      <c r="C151" s="1" t="s">
        <v>1050</v>
      </c>
      <c r="D151" s="1" t="s">
        <v>1178</v>
      </c>
      <c r="E151" s="1" t="s">
        <v>1179</v>
      </c>
      <c r="F151" s="1" t="s">
        <v>1196</v>
      </c>
      <c r="G151" s="1" t="s">
        <v>1197</v>
      </c>
      <c r="H151" s="1" t="s">
        <v>1198</v>
      </c>
      <c r="I151" s="1" t="s">
        <v>1199</v>
      </c>
      <c r="J151" s="1" t="s">
        <v>179</v>
      </c>
      <c r="K151" s="15">
        <v>500000</v>
      </c>
      <c r="L151" s="15">
        <v>0</v>
      </c>
      <c r="M151" s="15">
        <v>500000</v>
      </c>
      <c r="N151" s="15">
        <v>499653.76</v>
      </c>
      <c r="O151" s="15">
        <v>0</v>
      </c>
      <c r="P151" s="15">
        <v>0</v>
      </c>
      <c r="Q151" s="15">
        <v>0</v>
      </c>
      <c r="R151" s="15">
        <v>0</v>
      </c>
      <c r="S151" s="15">
        <v>500000</v>
      </c>
      <c r="T151" s="15">
        <v>0</v>
      </c>
      <c r="U151" s="15">
        <v>0</v>
      </c>
    </row>
    <row r="152" spans="1:21" x14ac:dyDescent="0.3">
      <c r="A152" s="1" t="s">
        <v>464</v>
      </c>
      <c r="B152" s="1" t="s">
        <v>1200</v>
      </c>
      <c r="C152" s="1" t="s">
        <v>1201</v>
      </c>
      <c r="D152" s="1" t="s">
        <v>1202</v>
      </c>
      <c r="E152" s="1" t="s">
        <v>1203</v>
      </c>
      <c r="F152" s="1" t="s">
        <v>1204</v>
      </c>
      <c r="G152" s="1" t="s">
        <v>1205</v>
      </c>
      <c r="H152" s="1" t="s">
        <v>1206</v>
      </c>
      <c r="I152" s="1" t="s">
        <v>1207</v>
      </c>
      <c r="J152" s="1" t="s">
        <v>465</v>
      </c>
      <c r="K152" s="15">
        <v>60000000</v>
      </c>
      <c r="L152" s="15">
        <v>3000000</v>
      </c>
      <c r="M152" s="15">
        <v>63000000</v>
      </c>
      <c r="N152" s="15">
        <v>10932355</v>
      </c>
      <c r="O152" s="15">
        <v>15838878.01</v>
      </c>
      <c r="P152" s="15">
        <v>10944067</v>
      </c>
      <c r="Q152" s="15">
        <v>5501180</v>
      </c>
      <c r="R152" s="15">
        <v>10944067</v>
      </c>
      <c r="S152" s="15">
        <v>52055933</v>
      </c>
      <c r="T152" s="15">
        <v>10944067</v>
      </c>
      <c r="U152" s="15">
        <v>0</v>
      </c>
    </row>
    <row r="153" spans="1:21" x14ac:dyDescent="0.3">
      <c r="A153" s="1" t="s">
        <v>562</v>
      </c>
      <c r="B153" s="1" t="s">
        <v>1200</v>
      </c>
      <c r="C153" s="1" t="s">
        <v>1201</v>
      </c>
      <c r="D153" s="1" t="s">
        <v>1202</v>
      </c>
      <c r="E153" s="1" t="s">
        <v>1203</v>
      </c>
      <c r="F153" s="1" t="s">
        <v>1204</v>
      </c>
      <c r="G153" s="1" t="s">
        <v>1205</v>
      </c>
      <c r="H153" s="1" t="s">
        <v>1206</v>
      </c>
      <c r="I153" s="1" t="s">
        <v>1207</v>
      </c>
      <c r="J153" s="1" t="s">
        <v>465</v>
      </c>
      <c r="K153" s="15">
        <v>164121269.78</v>
      </c>
      <c r="L153" s="15">
        <v>-164121269.78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</row>
    <row r="154" spans="1:21" x14ac:dyDescent="0.3">
      <c r="A154" s="1" t="s">
        <v>180</v>
      </c>
      <c r="B154" s="1" t="s">
        <v>1200</v>
      </c>
      <c r="C154" s="1" t="s">
        <v>1201</v>
      </c>
      <c r="D154" s="1" t="s">
        <v>1202</v>
      </c>
      <c r="E154" s="1" t="s">
        <v>1203</v>
      </c>
      <c r="F154" s="1" t="s">
        <v>1204</v>
      </c>
      <c r="G154" s="1" t="s">
        <v>1205</v>
      </c>
      <c r="H154" s="1" t="s">
        <v>1206</v>
      </c>
      <c r="I154" s="1" t="s">
        <v>1207</v>
      </c>
      <c r="J154" s="1" t="s">
        <v>181</v>
      </c>
      <c r="K154" s="15">
        <v>9000000</v>
      </c>
      <c r="L154" s="15">
        <v>0</v>
      </c>
      <c r="M154" s="15">
        <v>9000000</v>
      </c>
      <c r="N154" s="15">
        <v>2418044.81</v>
      </c>
      <c r="O154" s="15">
        <v>2575519.2000000002</v>
      </c>
      <c r="P154" s="15">
        <v>1500849</v>
      </c>
      <c r="Q154" s="15">
        <v>1500849</v>
      </c>
      <c r="R154" s="15">
        <v>1500849</v>
      </c>
      <c r="S154" s="15">
        <v>7499151</v>
      </c>
      <c r="T154" s="15">
        <v>1500849</v>
      </c>
      <c r="U154" s="15">
        <v>0</v>
      </c>
    </row>
    <row r="155" spans="1:21" x14ac:dyDescent="0.3">
      <c r="A155" s="1" t="s">
        <v>561</v>
      </c>
      <c r="B155" s="1" t="s">
        <v>1200</v>
      </c>
      <c r="C155" s="1" t="s">
        <v>1201</v>
      </c>
      <c r="D155" s="1" t="s">
        <v>1202</v>
      </c>
      <c r="E155" s="1" t="s">
        <v>1203</v>
      </c>
      <c r="F155" s="1" t="s">
        <v>1204</v>
      </c>
      <c r="G155" s="1" t="s">
        <v>1205</v>
      </c>
      <c r="H155" s="1" t="s">
        <v>1206</v>
      </c>
      <c r="I155" s="1" t="s">
        <v>1207</v>
      </c>
      <c r="J155" s="1" t="s">
        <v>181</v>
      </c>
      <c r="K155" s="15">
        <v>43803489.270000003</v>
      </c>
      <c r="L155" s="15">
        <v>201121269.78</v>
      </c>
      <c r="M155" s="15">
        <v>244924759.05000001</v>
      </c>
      <c r="N155" s="15">
        <v>39710177.009999998</v>
      </c>
      <c r="O155" s="15">
        <v>58222890.990000002</v>
      </c>
      <c r="P155" s="15">
        <v>40814490</v>
      </c>
      <c r="Q155" s="15">
        <v>40814490</v>
      </c>
      <c r="R155" s="15">
        <v>40814490</v>
      </c>
      <c r="S155" s="15">
        <v>204110269.05000001</v>
      </c>
      <c r="T155" s="15">
        <v>40814490</v>
      </c>
      <c r="U155" s="15">
        <v>0</v>
      </c>
    </row>
    <row r="156" spans="1:21" x14ac:dyDescent="0.3">
      <c r="A156" s="1" t="s">
        <v>182</v>
      </c>
      <c r="B156" s="1" t="s">
        <v>1200</v>
      </c>
      <c r="C156" s="1" t="s">
        <v>1201</v>
      </c>
      <c r="D156" s="1" t="s">
        <v>1202</v>
      </c>
      <c r="E156" s="1" t="s">
        <v>1203</v>
      </c>
      <c r="F156" s="1" t="s">
        <v>1208</v>
      </c>
      <c r="G156" s="1" t="s">
        <v>1209</v>
      </c>
      <c r="H156" s="1" t="s">
        <v>1210</v>
      </c>
      <c r="I156" s="1" t="s">
        <v>1211</v>
      </c>
      <c r="J156" s="1" t="s">
        <v>183</v>
      </c>
      <c r="K156" s="15">
        <v>700000</v>
      </c>
      <c r="L156" s="15">
        <v>0</v>
      </c>
      <c r="M156" s="15">
        <v>700000</v>
      </c>
      <c r="N156" s="15">
        <v>524610</v>
      </c>
      <c r="O156" s="15">
        <v>0</v>
      </c>
      <c r="P156" s="15">
        <v>0</v>
      </c>
      <c r="Q156" s="15">
        <v>0</v>
      </c>
      <c r="R156" s="15">
        <v>0</v>
      </c>
      <c r="S156" s="15">
        <v>700000</v>
      </c>
      <c r="T156" s="15">
        <v>0</v>
      </c>
      <c r="U156" s="15">
        <v>0</v>
      </c>
    </row>
    <row r="157" spans="1:21" x14ac:dyDescent="0.3">
      <c r="A157" s="1" t="s">
        <v>687</v>
      </c>
      <c r="B157" s="1" t="s">
        <v>1200</v>
      </c>
      <c r="C157" s="1" t="s">
        <v>1201</v>
      </c>
      <c r="D157" s="1" t="s">
        <v>1202</v>
      </c>
      <c r="E157" s="1" t="s">
        <v>1203</v>
      </c>
      <c r="F157" s="1" t="s">
        <v>1208</v>
      </c>
      <c r="G157" s="1" t="s">
        <v>1209</v>
      </c>
      <c r="H157" s="1" t="s">
        <v>1210</v>
      </c>
      <c r="I157" s="1" t="s">
        <v>1211</v>
      </c>
      <c r="J157" s="1" t="s">
        <v>183</v>
      </c>
      <c r="K157" s="15">
        <v>120000</v>
      </c>
      <c r="L157" s="15">
        <v>0</v>
      </c>
      <c r="M157" s="15">
        <v>120000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5">
        <v>120000</v>
      </c>
      <c r="T157" s="15">
        <v>0</v>
      </c>
      <c r="U157" s="15">
        <v>0</v>
      </c>
    </row>
    <row r="158" spans="1:21" x14ac:dyDescent="0.3">
      <c r="A158" s="1" t="s">
        <v>184</v>
      </c>
      <c r="B158" s="1" t="s">
        <v>1200</v>
      </c>
      <c r="C158" s="1" t="s">
        <v>1201</v>
      </c>
      <c r="D158" s="1" t="s">
        <v>1202</v>
      </c>
      <c r="E158" s="1" t="s">
        <v>1203</v>
      </c>
      <c r="F158" s="1" t="s">
        <v>1212</v>
      </c>
      <c r="G158" s="1" t="s">
        <v>1213</v>
      </c>
      <c r="H158" s="1" t="s">
        <v>1214</v>
      </c>
      <c r="I158" s="1" t="s">
        <v>1215</v>
      </c>
      <c r="J158" s="1" t="s">
        <v>185</v>
      </c>
      <c r="K158" s="15">
        <v>2800000</v>
      </c>
      <c r="L158" s="15">
        <v>81314.740000000005</v>
      </c>
      <c r="M158" s="15">
        <v>2881314.74</v>
      </c>
      <c r="N158" s="15">
        <v>0</v>
      </c>
      <c r="O158" s="15">
        <v>2881314.72</v>
      </c>
      <c r="P158" s="15">
        <v>0</v>
      </c>
      <c r="Q158" s="15">
        <v>0</v>
      </c>
      <c r="R158" s="15">
        <v>0</v>
      </c>
      <c r="S158" s="15">
        <v>2881314.74</v>
      </c>
      <c r="T158" s="15">
        <v>0</v>
      </c>
      <c r="U158" s="15">
        <v>0</v>
      </c>
    </row>
    <row r="159" spans="1:21" x14ac:dyDescent="0.3">
      <c r="A159" s="1" t="s">
        <v>374</v>
      </c>
      <c r="B159" s="1" t="s">
        <v>1200</v>
      </c>
      <c r="C159" s="1" t="s">
        <v>1201</v>
      </c>
      <c r="D159" s="1" t="s">
        <v>1202</v>
      </c>
      <c r="E159" s="1" t="s">
        <v>1203</v>
      </c>
      <c r="F159" s="1" t="s">
        <v>1212</v>
      </c>
      <c r="G159" s="1" t="s">
        <v>1213</v>
      </c>
      <c r="H159" s="1" t="s">
        <v>1214</v>
      </c>
      <c r="I159" s="1" t="s">
        <v>1215</v>
      </c>
      <c r="J159" s="1" t="s">
        <v>185</v>
      </c>
      <c r="K159" s="15">
        <v>591000</v>
      </c>
      <c r="L159" s="15">
        <v>0</v>
      </c>
      <c r="M159" s="15">
        <v>591000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591000</v>
      </c>
      <c r="T159" s="15">
        <v>0</v>
      </c>
      <c r="U159" s="15">
        <v>0</v>
      </c>
    </row>
    <row r="160" spans="1:21" x14ac:dyDescent="0.3">
      <c r="A160" s="1" t="s">
        <v>688</v>
      </c>
      <c r="B160" s="1" t="s">
        <v>1200</v>
      </c>
      <c r="C160" s="1" t="s">
        <v>1201</v>
      </c>
      <c r="D160" s="1" t="s">
        <v>1202</v>
      </c>
      <c r="E160" s="1" t="s">
        <v>1203</v>
      </c>
      <c r="F160" s="1" t="s">
        <v>1212</v>
      </c>
      <c r="G160" s="1" t="s">
        <v>1213</v>
      </c>
      <c r="H160" s="1" t="s">
        <v>1214</v>
      </c>
      <c r="I160" s="1" t="s">
        <v>1215</v>
      </c>
      <c r="J160" s="1" t="s">
        <v>185</v>
      </c>
      <c r="K160" s="15">
        <v>1150000</v>
      </c>
      <c r="L160" s="15">
        <v>148000</v>
      </c>
      <c r="M160" s="15">
        <v>1298000</v>
      </c>
      <c r="N160" s="15">
        <v>139200.01999999999</v>
      </c>
      <c r="O160" s="15">
        <v>0</v>
      </c>
      <c r="P160" s="15">
        <v>0</v>
      </c>
      <c r="Q160" s="15">
        <v>0</v>
      </c>
      <c r="R160" s="15">
        <v>0</v>
      </c>
      <c r="S160" s="15">
        <v>1298000</v>
      </c>
      <c r="T160" s="15">
        <v>0</v>
      </c>
      <c r="U160" s="15">
        <v>0</v>
      </c>
    </row>
    <row r="161" spans="1:21" x14ac:dyDescent="0.3">
      <c r="A161" s="1" t="s">
        <v>691</v>
      </c>
      <c r="B161" s="1" t="s">
        <v>1200</v>
      </c>
      <c r="C161" s="1" t="s">
        <v>1201</v>
      </c>
      <c r="D161" s="1" t="s">
        <v>1202</v>
      </c>
      <c r="E161" s="1" t="s">
        <v>1203</v>
      </c>
      <c r="F161" s="1" t="s">
        <v>1216</v>
      </c>
      <c r="G161" s="1" t="s">
        <v>1217</v>
      </c>
      <c r="H161" s="1" t="s">
        <v>1218</v>
      </c>
      <c r="I161" s="1" t="s">
        <v>1219</v>
      </c>
      <c r="J161" s="1" t="s">
        <v>692</v>
      </c>
      <c r="K161" s="15">
        <v>40000000</v>
      </c>
      <c r="L161" s="15">
        <v>0</v>
      </c>
      <c r="M161" s="15">
        <v>40000000</v>
      </c>
      <c r="N161" s="15">
        <v>139200.01999999999</v>
      </c>
      <c r="O161" s="15">
        <v>0</v>
      </c>
      <c r="P161" s="15">
        <v>0</v>
      </c>
      <c r="Q161" s="15">
        <v>0</v>
      </c>
      <c r="R161" s="15">
        <v>0</v>
      </c>
      <c r="S161" s="15">
        <v>40000000</v>
      </c>
      <c r="T161" s="15">
        <v>0</v>
      </c>
      <c r="U161" s="15">
        <v>0</v>
      </c>
    </row>
    <row r="162" spans="1:21" x14ac:dyDescent="0.3">
      <c r="A162" s="1" t="s">
        <v>689</v>
      </c>
      <c r="B162" s="1" t="s">
        <v>1200</v>
      </c>
      <c r="C162" s="1" t="s">
        <v>1201</v>
      </c>
      <c r="D162" s="1" t="s">
        <v>1202</v>
      </c>
      <c r="E162" s="1" t="s">
        <v>1203</v>
      </c>
      <c r="F162" s="1" t="s">
        <v>1216</v>
      </c>
      <c r="G162" s="1" t="s">
        <v>1217</v>
      </c>
      <c r="H162" s="1" t="s">
        <v>1218</v>
      </c>
      <c r="I162" s="1" t="s">
        <v>1219</v>
      </c>
      <c r="J162" s="1" t="s">
        <v>690</v>
      </c>
      <c r="K162" s="15">
        <v>6000000</v>
      </c>
      <c r="L162" s="15">
        <v>15000000</v>
      </c>
      <c r="M162" s="15">
        <v>21000000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5">
        <v>21000000</v>
      </c>
      <c r="T162" s="15">
        <v>0</v>
      </c>
      <c r="U162" s="15">
        <v>0</v>
      </c>
    </row>
    <row r="163" spans="1:21" x14ac:dyDescent="0.3">
      <c r="A163" s="1" t="s">
        <v>93</v>
      </c>
      <c r="B163" s="1" t="s">
        <v>1200</v>
      </c>
      <c r="C163" s="1" t="s">
        <v>1201</v>
      </c>
      <c r="D163" s="1" t="s">
        <v>1202</v>
      </c>
      <c r="E163" s="1" t="s">
        <v>1203</v>
      </c>
      <c r="F163" s="1" t="s">
        <v>1220</v>
      </c>
      <c r="G163" s="1" t="s">
        <v>1221</v>
      </c>
      <c r="H163" s="1" t="s">
        <v>1222</v>
      </c>
      <c r="I163" s="1" t="s">
        <v>1223</v>
      </c>
      <c r="J163" s="1" t="s">
        <v>94</v>
      </c>
      <c r="K163" s="15">
        <v>7000</v>
      </c>
      <c r="L163" s="15">
        <v>0</v>
      </c>
      <c r="M163" s="15">
        <v>7000</v>
      </c>
      <c r="N163" s="15">
        <v>0</v>
      </c>
      <c r="O163" s="15">
        <v>0</v>
      </c>
      <c r="P163" s="15">
        <v>0</v>
      </c>
      <c r="Q163" s="15">
        <v>0</v>
      </c>
      <c r="R163" s="15">
        <v>0</v>
      </c>
      <c r="S163" s="15">
        <v>7000</v>
      </c>
      <c r="T163" s="15">
        <v>0</v>
      </c>
      <c r="U163" s="15">
        <v>0</v>
      </c>
    </row>
    <row r="164" spans="1:21" x14ac:dyDescent="0.3">
      <c r="A164" s="1" t="s">
        <v>186</v>
      </c>
      <c r="B164" s="1" t="s">
        <v>1200</v>
      </c>
      <c r="C164" s="1" t="s">
        <v>1201</v>
      </c>
      <c r="D164" s="1" t="s">
        <v>1224</v>
      </c>
      <c r="E164" s="1" t="s">
        <v>1225</v>
      </c>
      <c r="F164" s="1" t="s">
        <v>1226</v>
      </c>
      <c r="G164" s="1" t="s">
        <v>1227</v>
      </c>
      <c r="H164" s="1" t="s">
        <v>1228</v>
      </c>
      <c r="I164" s="1" t="s">
        <v>1229</v>
      </c>
      <c r="J164" s="1" t="s">
        <v>187</v>
      </c>
      <c r="K164" s="15">
        <v>5820000</v>
      </c>
      <c r="L164" s="15">
        <v>700000</v>
      </c>
      <c r="M164" s="15">
        <v>6520000</v>
      </c>
      <c r="N164" s="15">
        <v>642938.4</v>
      </c>
      <c r="O164" s="15">
        <v>5691830.0899999999</v>
      </c>
      <c r="P164" s="15">
        <v>0</v>
      </c>
      <c r="Q164" s="15">
        <v>0</v>
      </c>
      <c r="R164" s="15">
        <v>0</v>
      </c>
      <c r="S164" s="15">
        <v>6520000</v>
      </c>
      <c r="T164" s="15">
        <v>0</v>
      </c>
      <c r="U164" s="15">
        <v>0</v>
      </c>
    </row>
    <row r="165" spans="1:21" x14ac:dyDescent="0.3">
      <c r="A165" s="1" t="s">
        <v>693</v>
      </c>
      <c r="B165" s="1" t="s">
        <v>1200</v>
      </c>
      <c r="C165" s="1" t="s">
        <v>1201</v>
      </c>
      <c r="D165" s="1" t="s">
        <v>1224</v>
      </c>
      <c r="E165" s="1" t="s">
        <v>1225</v>
      </c>
      <c r="F165" s="1" t="s">
        <v>1230</v>
      </c>
      <c r="G165" s="1" t="s">
        <v>1231</v>
      </c>
      <c r="H165" s="1" t="s">
        <v>1232</v>
      </c>
      <c r="I165" s="1" t="s">
        <v>1233</v>
      </c>
      <c r="J165" s="1" t="s">
        <v>694</v>
      </c>
      <c r="K165" s="15">
        <v>37000000</v>
      </c>
      <c r="L165" s="15">
        <v>0</v>
      </c>
      <c r="M165" s="15">
        <v>37000000</v>
      </c>
      <c r="N165" s="15">
        <v>0</v>
      </c>
      <c r="O165" s="15">
        <v>19479204.859999999</v>
      </c>
      <c r="P165" s="15">
        <v>0</v>
      </c>
      <c r="Q165" s="15">
        <v>0</v>
      </c>
      <c r="R165" s="15">
        <v>0</v>
      </c>
      <c r="S165" s="15">
        <v>37000000</v>
      </c>
      <c r="T165" s="15">
        <v>0</v>
      </c>
      <c r="U165" s="15">
        <v>0</v>
      </c>
    </row>
    <row r="166" spans="1:21" x14ac:dyDescent="0.3">
      <c r="A166" s="1" t="s">
        <v>695</v>
      </c>
      <c r="B166" s="1" t="s">
        <v>1200</v>
      </c>
      <c r="C166" s="1" t="s">
        <v>1201</v>
      </c>
      <c r="D166" s="1" t="s">
        <v>1224</v>
      </c>
      <c r="E166" s="1" t="s">
        <v>1225</v>
      </c>
      <c r="F166" s="1" t="s">
        <v>1230</v>
      </c>
      <c r="G166" s="1" t="s">
        <v>1231</v>
      </c>
      <c r="H166" s="1" t="s">
        <v>1232</v>
      </c>
      <c r="I166" s="1" t="s">
        <v>1233</v>
      </c>
      <c r="J166" s="1" t="s">
        <v>696</v>
      </c>
      <c r="K166" s="15">
        <v>4200000</v>
      </c>
      <c r="L166" s="15">
        <v>0</v>
      </c>
      <c r="M166" s="15">
        <v>4200000</v>
      </c>
      <c r="N166" s="15">
        <v>0</v>
      </c>
      <c r="O166" s="15">
        <v>4199999.87</v>
      </c>
      <c r="P166" s="15">
        <v>0</v>
      </c>
      <c r="Q166" s="15">
        <v>0</v>
      </c>
      <c r="R166" s="15">
        <v>0</v>
      </c>
      <c r="S166" s="15">
        <v>4200000</v>
      </c>
      <c r="T166" s="15">
        <v>0</v>
      </c>
      <c r="U166" s="15">
        <v>0</v>
      </c>
    </row>
    <row r="167" spans="1:21" x14ac:dyDescent="0.3">
      <c r="A167" s="1" t="s">
        <v>401</v>
      </c>
      <c r="B167" s="1" t="s">
        <v>1200</v>
      </c>
      <c r="C167" s="1" t="s">
        <v>1201</v>
      </c>
      <c r="D167" s="1" t="s">
        <v>1224</v>
      </c>
      <c r="E167" s="1" t="s">
        <v>1225</v>
      </c>
      <c r="F167" s="1" t="s">
        <v>1234</v>
      </c>
      <c r="G167" s="1" t="s">
        <v>1235</v>
      </c>
      <c r="H167" s="1" t="s">
        <v>1236</v>
      </c>
      <c r="I167" s="1" t="s">
        <v>1237</v>
      </c>
      <c r="J167" s="1" t="s">
        <v>402</v>
      </c>
      <c r="K167" s="15">
        <v>7000000</v>
      </c>
      <c r="L167" s="15">
        <v>0</v>
      </c>
      <c r="M167" s="15">
        <v>7000000</v>
      </c>
      <c r="N167" s="15">
        <v>0</v>
      </c>
      <c r="O167" s="15">
        <v>6907284.96</v>
      </c>
      <c r="P167" s="15">
        <v>0</v>
      </c>
      <c r="Q167" s="15">
        <v>0</v>
      </c>
      <c r="R167" s="15">
        <v>0</v>
      </c>
      <c r="S167" s="15">
        <v>7000000</v>
      </c>
      <c r="T167" s="15">
        <v>0</v>
      </c>
      <c r="U167" s="15">
        <v>0</v>
      </c>
    </row>
    <row r="168" spans="1:21" x14ac:dyDescent="0.3">
      <c r="A168" s="1" t="s">
        <v>188</v>
      </c>
      <c r="B168" s="1" t="s">
        <v>1200</v>
      </c>
      <c r="C168" s="1" t="s">
        <v>1201</v>
      </c>
      <c r="D168" s="1" t="s">
        <v>1224</v>
      </c>
      <c r="E168" s="1" t="s">
        <v>1225</v>
      </c>
      <c r="F168" s="1" t="s">
        <v>1234</v>
      </c>
      <c r="G168" s="1" t="s">
        <v>1235</v>
      </c>
      <c r="H168" s="1" t="s">
        <v>1236</v>
      </c>
      <c r="I168" s="1" t="s">
        <v>1237</v>
      </c>
      <c r="J168" s="1" t="s">
        <v>189</v>
      </c>
      <c r="K168" s="15">
        <v>44329640</v>
      </c>
      <c r="L168" s="15">
        <v>7150771.9199999999</v>
      </c>
      <c r="M168" s="15">
        <v>51480411.920000002</v>
      </c>
      <c r="N168" s="15">
        <v>0</v>
      </c>
      <c r="O168" s="15">
        <v>44680411.82</v>
      </c>
      <c r="P168" s="15">
        <v>0</v>
      </c>
      <c r="Q168" s="15">
        <v>0</v>
      </c>
      <c r="R168" s="15">
        <v>0</v>
      </c>
      <c r="S168" s="15">
        <v>51480411.920000002</v>
      </c>
      <c r="T168" s="15">
        <v>0</v>
      </c>
      <c r="U168" s="15">
        <v>0</v>
      </c>
    </row>
    <row r="169" spans="1:21" x14ac:dyDescent="0.3">
      <c r="A169" s="1" t="s">
        <v>190</v>
      </c>
      <c r="B169" s="1" t="s">
        <v>1200</v>
      </c>
      <c r="C169" s="1" t="s">
        <v>1201</v>
      </c>
      <c r="D169" s="1" t="s">
        <v>1224</v>
      </c>
      <c r="E169" s="1" t="s">
        <v>1225</v>
      </c>
      <c r="F169" s="1" t="s">
        <v>1234</v>
      </c>
      <c r="G169" s="1" t="s">
        <v>1235</v>
      </c>
      <c r="H169" s="1" t="s">
        <v>1236</v>
      </c>
      <c r="I169" s="1" t="s">
        <v>1237</v>
      </c>
      <c r="J169" s="1" t="s">
        <v>189</v>
      </c>
      <c r="K169" s="15">
        <v>68958396.959999993</v>
      </c>
      <c r="L169" s="15">
        <v>0</v>
      </c>
      <c r="M169" s="15">
        <v>68958396.959999993</v>
      </c>
      <c r="N169" s="15">
        <v>0</v>
      </c>
      <c r="O169" s="15">
        <v>75729036.700000003</v>
      </c>
      <c r="P169" s="15">
        <v>0</v>
      </c>
      <c r="Q169" s="15">
        <v>0</v>
      </c>
      <c r="R169" s="15">
        <v>0</v>
      </c>
      <c r="S169" s="15">
        <v>68958396.959999993</v>
      </c>
      <c r="T169" s="15">
        <v>0</v>
      </c>
      <c r="U169" s="15">
        <v>0</v>
      </c>
    </row>
    <row r="170" spans="1:21" x14ac:dyDescent="0.3">
      <c r="A170" s="1" t="s">
        <v>654</v>
      </c>
      <c r="B170" s="1" t="s">
        <v>1200</v>
      </c>
      <c r="C170" s="1" t="s">
        <v>1201</v>
      </c>
      <c r="D170" s="1" t="s">
        <v>1224</v>
      </c>
      <c r="E170" s="1" t="s">
        <v>1225</v>
      </c>
      <c r="F170" s="1" t="s">
        <v>1238</v>
      </c>
      <c r="G170" s="1" t="s">
        <v>1239</v>
      </c>
      <c r="H170" s="1" t="s">
        <v>1240</v>
      </c>
      <c r="I170" s="1" t="s">
        <v>1241</v>
      </c>
      <c r="J170" s="1" t="s">
        <v>655</v>
      </c>
      <c r="K170" s="15">
        <v>560000</v>
      </c>
      <c r="L170" s="15">
        <v>0</v>
      </c>
      <c r="M170" s="15">
        <v>560000</v>
      </c>
      <c r="N170" s="15">
        <v>559259.19999999995</v>
      </c>
      <c r="O170" s="15">
        <v>0</v>
      </c>
      <c r="P170" s="15">
        <v>0</v>
      </c>
      <c r="Q170" s="15">
        <v>0</v>
      </c>
      <c r="R170" s="15">
        <v>0</v>
      </c>
      <c r="S170" s="15">
        <v>560000</v>
      </c>
      <c r="T170" s="15">
        <v>0</v>
      </c>
      <c r="U170" s="15">
        <v>0</v>
      </c>
    </row>
    <row r="171" spans="1:21" x14ac:dyDescent="0.3">
      <c r="A171" s="1" t="s">
        <v>191</v>
      </c>
      <c r="B171" s="1" t="s">
        <v>1200</v>
      </c>
      <c r="C171" s="1" t="s">
        <v>1201</v>
      </c>
      <c r="D171" s="1" t="s">
        <v>1224</v>
      </c>
      <c r="E171" s="1" t="s">
        <v>1225</v>
      </c>
      <c r="F171" s="1" t="s">
        <v>1238</v>
      </c>
      <c r="G171" s="1" t="s">
        <v>1239</v>
      </c>
      <c r="H171" s="1" t="s">
        <v>1240</v>
      </c>
      <c r="I171" s="1" t="s">
        <v>1241</v>
      </c>
      <c r="J171" s="1" t="s">
        <v>192</v>
      </c>
      <c r="K171" s="15">
        <v>109386058.3</v>
      </c>
      <c r="L171" s="15">
        <v>12000000</v>
      </c>
      <c r="M171" s="15">
        <v>121386058.3</v>
      </c>
      <c r="N171" s="15">
        <v>0</v>
      </c>
      <c r="O171" s="15">
        <v>111421484.06999999</v>
      </c>
      <c r="P171" s="15">
        <v>0</v>
      </c>
      <c r="Q171" s="15">
        <v>0</v>
      </c>
      <c r="R171" s="15">
        <v>0</v>
      </c>
      <c r="S171" s="15">
        <v>121386058.3</v>
      </c>
      <c r="T171" s="15">
        <v>0</v>
      </c>
      <c r="U171" s="15">
        <v>0</v>
      </c>
    </row>
    <row r="172" spans="1:21" x14ac:dyDescent="0.3">
      <c r="A172" s="1" t="s">
        <v>563</v>
      </c>
      <c r="B172" s="1" t="s">
        <v>1200</v>
      </c>
      <c r="C172" s="1" t="s">
        <v>1201</v>
      </c>
      <c r="D172" s="1" t="s">
        <v>1224</v>
      </c>
      <c r="E172" s="1" t="s">
        <v>1225</v>
      </c>
      <c r="F172" s="1" t="s">
        <v>1238</v>
      </c>
      <c r="G172" s="1" t="s">
        <v>1239</v>
      </c>
      <c r="H172" s="1" t="s">
        <v>1240</v>
      </c>
      <c r="I172" s="1" t="s">
        <v>1241</v>
      </c>
      <c r="J172" s="1" t="s">
        <v>192</v>
      </c>
      <c r="K172" s="15">
        <v>50000000</v>
      </c>
      <c r="L172" s="15">
        <v>20000000</v>
      </c>
      <c r="M172" s="15">
        <v>70000000</v>
      </c>
      <c r="N172" s="15">
        <v>0</v>
      </c>
      <c r="O172" s="15">
        <v>19229976.100000001</v>
      </c>
      <c r="P172" s="15">
        <v>0</v>
      </c>
      <c r="Q172" s="15">
        <v>0</v>
      </c>
      <c r="R172" s="15">
        <v>0</v>
      </c>
      <c r="S172" s="15">
        <v>70000000</v>
      </c>
      <c r="T172" s="15">
        <v>0</v>
      </c>
      <c r="U172" s="15">
        <v>0</v>
      </c>
    </row>
    <row r="173" spans="1:21" x14ac:dyDescent="0.3">
      <c r="A173" s="1" t="s">
        <v>193</v>
      </c>
      <c r="B173" s="1" t="s">
        <v>1200</v>
      </c>
      <c r="C173" s="1" t="s">
        <v>1201</v>
      </c>
      <c r="D173" s="1" t="s">
        <v>1224</v>
      </c>
      <c r="E173" s="1" t="s">
        <v>1225</v>
      </c>
      <c r="F173" s="1" t="s">
        <v>1242</v>
      </c>
      <c r="G173" s="1" t="s">
        <v>1243</v>
      </c>
      <c r="H173" s="1" t="s">
        <v>1244</v>
      </c>
      <c r="I173" s="1" t="s">
        <v>1245</v>
      </c>
      <c r="J173" s="1" t="s">
        <v>194</v>
      </c>
      <c r="K173" s="15">
        <v>25000</v>
      </c>
      <c r="L173" s="15">
        <v>0</v>
      </c>
      <c r="M173" s="15">
        <v>25000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v>25000</v>
      </c>
      <c r="T173" s="15">
        <v>0</v>
      </c>
      <c r="U173" s="15">
        <v>0</v>
      </c>
    </row>
    <row r="174" spans="1:21" x14ac:dyDescent="0.3">
      <c r="A174" s="1" t="s">
        <v>39</v>
      </c>
      <c r="B174" s="1" t="s">
        <v>1200</v>
      </c>
      <c r="C174" s="1" t="s">
        <v>1201</v>
      </c>
      <c r="D174" s="1" t="s">
        <v>1246</v>
      </c>
      <c r="E174" s="1" t="s">
        <v>1247</v>
      </c>
      <c r="F174" s="1" t="s">
        <v>1248</v>
      </c>
      <c r="G174" s="1" t="s">
        <v>1249</v>
      </c>
      <c r="H174" s="1" t="s">
        <v>1250</v>
      </c>
      <c r="I174" s="1" t="s">
        <v>1251</v>
      </c>
      <c r="J174" s="1" t="s">
        <v>40</v>
      </c>
      <c r="K174" s="15">
        <v>0</v>
      </c>
      <c r="L174" s="15">
        <v>500000</v>
      </c>
      <c r="M174" s="15">
        <v>500000</v>
      </c>
      <c r="N174" s="15">
        <v>179613.66</v>
      </c>
      <c r="O174" s="15">
        <v>491237.87</v>
      </c>
      <c r="P174" s="15">
        <v>0</v>
      </c>
      <c r="Q174" s="15">
        <v>0</v>
      </c>
      <c r="R174" s="15">
        <v>0</v>
      </c>
      <c r="S174" s="15">
        <v>500000</v>
      </c>
      <c r="T174" s="15">
        <v>0</v>
      </c>
      <c r="U174" s="15">
        <v>0</v>
      </c>
    </row>
    <row r="175" spans="1:21" x14ac:dyDescent="0.3">
      <c r="A175" s="1" t="s">
        <v>56</v>
      </c>
      <c r="B175" s="1" t="s">
        <v>1200</v>
      </c>
      <c r="C175" s="1" t="s">
        <v>1201</v>
      </c>
      <c r="D175" s="1" t="s">
        <v>1246</v>
      </c>
      <c r="E175" s="1" t="s">
        <v>1247</v>
      </c>
      <c r="F175" s="1" t="s">
        <v>1248</v>
      </c>
      <c r="G175" s="1" t="s">
        <v>1249</v>
      </c>
      <c r="H175" s="1" t="s">
        <v>1250</v>
      </c>
      <c r="I175" s="1" t="s">
        <v>1251</v>
      </c>
      <c r="J175" s="1" t="s">
        <v>40</v>
      </c>
      <c r="K175" s="15">
        <v>3200000</v>
      </c>
      <c r="L175" s="15">
        <v>0</v>
      </c>
      <c r="M175" s="15">
        <v>3200000</v>
      </c>
      <c r="N175" s="15">
        <v>2691158.69</v>
      </c>
      <c r="O175" s="15">
        <v>821615.37</v>
      </c>
      <c r="P175" s="15">
        <v>0</v>
      </c>
      <c r="Q175" s="15">
        <v>0</v>
      </c>
      <c r="R175" s="15">
        <v>0</v>
      </c>
      <c r="S175" s="15">
        <v>3200000</v>
      </c>
      <c r="T175" s="15">
        <v>0</v>
      </c>
      <c r="U175" s="15">
        <v>0</v>
      </c>
    </row>
    <row r="176" spans="1:21" x14ac:dyDescent="0.3">
      <c r="A176" s="1" t="s">
        <v>95</v>
      </c>
      <c r="B176" s="1" t="s">
        <v>1200</v>
      </c>
      <c r="C176" s="1" t="s">
        <v>1201</v>
      </c>
      <c r="D176" s="1" t="s">
        <v>1246</v>
      </c>
      <c r="E176" s="1" t="s">
        <v>1247</v>
      </c>
      <c r="F176" s="1" t="s">
        <v>1248</v>
      </c>
      <c r="G176" s="1" t="s">
        <v>1249</v>
      </c>
      <c r="H176" s="1" t="s">
        <v>1250</v>
      </c>
      <c r="I176" s="1" t="s">
        <v>1251</v>
      </c>
      <c r="J176" s="1" t="s">
        <v>40</v>
      </c>
      <c r="K176" s="15">
        <v>550000</v>
      </c>
      <c r="L176" s="15">
        <v>1066888</v>
      </c>
      <c r="M176" s="15">
        <v>1616888</v>
      </c>
      <c r="N176" s="15">
        <v>0</v>
      </c>
      <c r="O176" s="15">
        <v>0</v>
      </c>
      <c r="P176" s="15">
        <v>0</v>
      </c>
      <c r="Q176" s="15">
        <v>0</v>
      </c>
      <c r="R176" s="15">
        <v>0</v>
      </c>
      <c r="S176" s="15">
        <v>1616888</v>
      </c>
      <c r="T176" s="15">
        <v>0</v>
      </c>
      <c r="U176" s="15">
        <v>0</v>
      </c>
    </row>
    <row r="177" spans="1:21" x14ac:dyDescent="0.3">
      <c r="A177" s="1" t="s">
        <v>195</v>
      </c>
      <c r="B177" s="1" t="s">
        <v>1200</v>
      </c>
      <c r="C177" s="1" t="s">
        <v>1201</v>
      </c>
      <c r="D177" s="1" t="s">
        <v>1246</v>
      </c>
      <c r="E177" s="1" t="s">
        <v>1247</v>
      </c>
      <c r="F177" s="1" t="s">
        <v>1248</v>
      </c>
      <c r="G177" s="1" t="s">
        <v>1249</v>
      </c>
      <c r="H177" s="1" t="s">
        <v>1250</v>
      </c>
      <c r="I177" s="1" t="s">
        <v>1251</v>
      </c>
      <c r="J177" s="1" t="s">
        <v>40</v>
      </c>
      <c r="K177" s="15">
        <v>1800000</v>
      </c>
      <c r="L177" s="15">
        <v>0</v>
      </c>
      <c r="M177" s="15">
        <v>1800000</v>
      </c>
      <c r="N177" s="15">
        <v>284200</v>
      </c>
      <c r="O177" s="15">
        <v>0</v>
      </c>
      <c r="P177" s="15">
        <v>0</v>
      </c>
      <c r="Q177" s="15">
        <v>0</v>
      </c>
      <c r="R177" s="15">
        <v>0</v>
      </c>
      <c r="S177" s="15">
        <v>1800000</v>
      </c>
      <c r="T177" s="15">
        <v>0</v>
      </c>
      <c r="U177" s="15">
        <v>0</v>
      </c>
    </row>
    <row r="178" spans="1:21" x14ac:dyDescent="0.3">
      <c r="A178" s="1" t="s">
        <v>564</v>
      </c>
      <c r="B178" s="1" t="s">
        <v>1200</v>
      </c>
      <c r="C178" s="1" t="s">
        <v>1201</v>
      </c>
      <c r="D178" s="1" t="s">
        <v>1246</v>
      </c>
      <c r="E178" s="1" t="s">
        <v>1247</v>
      </c>
      <c r="F178" s="1" t="s">
        <v>1248</v>
      </c>
      <c r="G178" s="1" t="s">
        <v>1249</v>
      </c>
      <c r="H178" s="1" t="s">
        <v>1250</v>
      </c>
      <c r="I178" s="1" t="s">
        <v>1251</v>
      </c>
      <c r="J178" s="1" t="s">
        <v>40</v>
      </c>
      <c r="K178" s="15">
        <v>2000000</v>
      </c>
      <c r="L178" s="15">
        <v>0</v>
      </c>
      <c r="M178" s="15">
        <v>2000000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2000000</v>
      </c>
      <c r="T178" s="15">
        <v>0</v>
      </c>
      <c r="U178" s="15">
        <v>0</v>
      </c>
    </row>
    <row r="179" spans="1:21" x14ac:dyDescent="0.3">
      <c r="A179" s="1" t="s">
        <v>735</v>
      </c>
      <c r="B179" s="1" t="s">
        <v>1200</v>
      </c>
      <c r="C179" s="1" t="s">
        <v>1201</v>
      </c>
      <c r="D179" s="1" t="s">
        <v>1246</v>
      </c>
      <c r="E179" s="1" t="s">
        <v>1247</v>
      </c>
      <c r="F179" s="1" t="s">
        <v>1248</v>
      </c>
      <c r="G179" s="1" t="s">
        <v>1249</v>
      </c>
      <c r="H179" s="1" t="s">
        <v>1250</v>
      </c>
      <c r="I179" s="1" t="s">
        <v>1251</v>
      </c>
      <c r="J179" s="1" t="s">
        <v>40</v>
      </c>
      <c r="K179" s="15">
        <v>0</v>
      </c>
      <c r="L179" s="15">
        <v>1500000</v>
      </c>
      <c r="M179" s="15">
        <v>1500000</v>
      </c>
      <c r="N179" s="15">
        <v>293538.03000000003</v>
      </c>
      <c r="O179" s="15">
        <v>0</v>
      </c>
      <c r="P179" s="15">
        <v>0</v>
      </c>
      <c r="Q179" s="15">
        <v>0</v>
      </c>
      <c r="R179" s="15">
        <v>0</v>
      </c>
      <c r="S179" s="15">
        <v>1500000</v>
      </c>
      <c r="T179" s="15">
        <v>0</v>
      </c>
      <c r="U179" s="15">
        <v>0</v>
      </c>
    </row>
    <row r="180" spans="1:21" x14ac:dyDescent="0.3">
      <c r="A180" s="1" t="s">
        <v>565</v>
      </c>
      <c r="B180" s="1" t="s">
        <v>1200</v>
      </c>
      <c r="C180" s="1" t="s">
        <v>1201</v>
      </c>
      <c r="D180" s="1" t="s">
        <v>1246</v>
      </c>
      <c r="E180" s="1" t="s">
        <v>1247</v>
      </c>
      <c r="F180" s="1" t="s">
        <v>1252</v>
      </c>
      <c r="G180" s="1" t="s">
        <v>1253</v>
      </c>
      <c r="H180" s="1" t="s">
        <v>1254</v>
      </c>
      <c r="I180" s="1" t="s">
        <v>1255</v>
      </c>
      <c r="J180" s="1" t="s">
        <v>566</v>
      </c>
      <c r="K180" s="15">
        <v>8500000</v>
      </c>
      <c r="L180" s="15">
        <v>0</v>
      </c>
      <c r="M180" s="15">
        <v>8500000</v>
      </c>
      <c r="N180" s="15">
        <v>0</v>
      </c>
      <c r="O180" s="15">
        <v>0</v>
      </c>
      <c r="P180" s="15">
        <v>0</v>
      </c>
      <c r="Q180" s="15">
        <v>0</v>
      </c>
      <c r="R180" s="15">
        <v>0</v>
      </c>
      <c r="S180" s="15">
        <v>8500000</v>
      </c>
      <c r="T180" s="15">
        <v>0</v>
      </c>
      <c r="U180" s="15">
        <v>0</v>
      </c>
    </row>
    <row r="181" spans="1:21" x14ac:dyDescent="0.3">
      <c r="A181" s="1" t="s">
        <v>96</v>
      </c>
      <c r="B181" s="1" t="s">
        <v>1200</v>
      </c>
      <c r="C181" s="1" t="s">
        <v>1201</v>
      </c>
      <c r="D181" s="1" t="s">
        <v>1246</v>
      </c>
      <c r="E181" s="1" t="s">
        <v>1247</v>
      </c>
      <c r="F181" s="1" t="s">
        <v>1256</v>
      </c>
      <c r="G181" s="1" t="s">
        <v>1257</v>
      </c>
      <c r="H181" s="1" t="s">
        <v>1258</v>
      </c>
      <c r="I181" s="1" t="s">
        <v>1259</v>
      </c>
      <c r="J181" s="1" t="s">
        <v>97</v>
      </c>
      <c r="K181" s="15">
        <v>500000</v>
      </c>
      <c r="L181" s="15">
        <v>333112</v>
      </c>
      <c r="M181" s="15">
        <v>833112</v>
      </c>
      <c r="N181" s="15">
        <v>833112</v>
      </c>
      <c r="O181" s="15">
        <v>833112</v>
      </c>
      <c r="P181" s="15">
        <v>0</v>
      </c>
      <c r="Q181" s="15">
        <v>0</v>
      </c>
      <c r="R181" s="15">
        <v>0</v>
      </c>
      <c r="S181" s="15">
        <v>833112</v>
      </c>
      <c r="T181" s="15">
        <v>0</v>
      </c>
      <c r="U181" s="15">
        <v>0</v>
      </c>
    </row>
    <row r="182" spans="1:21" x14ac:dyDescent="0.3">
      <c r="A182" s="1" t="s">
        <v>196</v>
      </c>
      <c r="B182" s="1" t="s">
        <v>1200</v>
      </c>
      <c r="C182" s="1" t="s">
        <v>1201</v>
      </c>
      <c r="D182" s="1" t="s">
        <v>1246</v>
      </c>
      <c r="E182" s="1" t="s">
        <v>1247</v>
      </c>
      <c r="F182" s="1" t="s">
        <v>1256</v>
      </c>
      <c r="G182" s="1" t="s">
        <v>1257</v>
      </c>
      <c r="H182" s="1" t="s">
        <v>1258</v>
      </c>
      <c r="I182" s="1" t="s">
        <v>1259</v>
      </c>
      <c r="J182" s="1" t="s">
        <v>97</v>
      </c>
      <c r="K182" s="15">
        <v>950000</v>
      </c>
      <c r="L182" s="15">
        <v>0</v>
      </c>
      <c r="M182" s="15">
        <v>950000</v>
      </c>
      <c r="N182" s="15">
        <v>171216</v>
      </c>
      <c r="O182" s="15">
        <v>0</v>
      </c>
      <c r="P182" s="15">
        <v>0</v>
      </c>
      <c r="Q182" s="15">
        <v>0</v>
      </c>
      <c r="R182" s="15">
        <v>0</v>
      </c>
      <c r="S182" s="15">
        <v>950000</v>
      </c>
      <c r="T182" s="15">
        <v>0</v>
      </c>
      <c r="U182" s="15">
        <v>0</v>
      </c>
    </row>
    <row r="183" spans="1:21" x14ac:dyDescent="0.3">
      <c r="A183" s="1" t="s">
        <v>697</v>
      </c>
      <c r="B183" s="1" t="s">
        <v>1200</v>
      </c>
      <c r="C183" s="1" t="s">
        <v>1201</v>
      </c>
      <c r="D183" s="1" t="s">
        <v>1246</v>
      </c>
      <c r="E183" s="1" t="s">
        <v>1247</v>
      </c>
      <c r="F183" s="1" t="s">
        <v>1256</v>
      </c>
      <c r="G183" s="1" t="s">
        <v>1257</v>
      </c>
      <c r="H183" s="1" t="s">
        <v>1258</v>
      </c>
      <c r="I183" s="1" t="s">
        <v>1259</v>
      </c>
      <c r="J183" s="1" t="s">
        <v>97</v>
      </c>
      <c r="K183" s="15">
        <v>5150000</v>
      </c>
      <c r="L183" s="15">
        <v>0</v>
      </c>
      <c r="M183" s="15">
        <v>5150000</v>
      </c>
      <c r="N183" s="15">
        <v>2695144.83</v>
      </c>
      <c r="O183" s="15">
        <v>0</v>
      </c>
      <c r="P183" s="15">
        <v>0</v>
      </c>
      <c r="Q183" s="15">
        <v>0</v>
      </c>
      <c r="R183" s="15">
        <v>0</v>
      </c>
      <c r="S183" s="15">
        <v>5150000</v>
      </c>
      <c r="T183" s="15">
        <v>0</v>
      </c>
      <c r="U183" s="15">
        <v>0</v>
      </c>
    </row>
    <row r="184" spans="1:21" x14ac:dyDescent="0.3">
      <c r="A184" s="1" t="s">
        <v>375</v>
      </c>
      <c r="B184" s="1" t="s">
        <v>1200</v>
      </c>
      <c r="C184" s="1" t="s">
        <v>1201</v>
      </c>
      <c r="D184" s="1" t="s">
        <v>1246</v>
      </c>
      <c r="E184" s="1" t="s">
        <v>1247</v>
      </c>
      <c r="F184" s="1" t="s">
        <v>1260</v>
      </c>
      <c r="G184" s="1" t="s">
        <v>1261</v>
      </c>
      <c r="H184" s="1" t="s">
        <v>1262</v>
      </c>
      <c r="I184" s="1" t="s">
        <v>1263</v>
      </c>
      <c r="J184" s="1" t="s">
        <v>376</v>
      </c>
      <c r="K184" s="15">
        <v>3000000</v>
      </c>
      <c r="L184" s="15">
        <v>0</v>
      </c>
      <c r="M184" s="15">
        <v>3000000</v>
      </c>
      <c r="N184" s="15">
        <v>2978666.66</v>
      </c>
      <c r="O184" s="15">
        <v>0</v>
      </c>
      <c r="P184" s="15">
        <v>0</v>
      </c>
      <c r="Q184" s="15">
        <v>0</v>
      </c>
      <c r="R184" s="15">
        <v>0</v>
      </c>
      <c r="S184" s="15">
        <v>3000000</v>
      </c>
      <c r="T184" s="15">
        <v>0</v>
      </c>
      <c r="U184" s="15">
        <v>0</v>
      </c>
    </row>
    <row r="185" spans="1:21" x14ac:dyDescent="0.3">
      <c r="A185" s="1" t="s">
        <v>197</v>
      </c>
      <c r="B185" s="1" t="s">
        <v>1200</v>
      </c>
      <c r="C185" s="1" t="s">
        <v>1201</v>
      </c>
      <c r="D185" s="1" t="s">
        <v>1246</v>
      </c>
      <c r="E185" s="1" t="s">
        <v>1247</v>
      </c>
      <c r="F185" s="1" t="s">
        <v>1260</v>
      </c>
      <c r="G185" s="1" t="s">
        <v>1261</v>
      </c>
      <c r="H185" s="1" t="s">
        <v>1262</v>
      </c>
      <c r="I185" s="1" t="s">
        <v>1263</v>
      </c>
      <c r="J185" s="1" t="s">
        <v>198</v>
      </c>
      <c r="K185" s="15">
        <v>1600000</v>
      </c>
      <c r="L185" s="15">
        <v>2200000</v>
      </c>
      <c r="M185" s="15">
        <v>3800000</v>
      </c>
      <c r="N185" s="15">
        <v>0</v>
      </c>
      <c r="O185" s="15">
        <v>0</v>
      </c>
      <c r="P185" s="15">
        <v>0</v>
      </c>
      <c r="Q185" s="15">
        <v>0</v>
      </c>
      <c r="R185" s="15">
        <v>0</v>
      </c>
      <c r="S185" s="15">
        <v>3800000</v>
      </c>
      <c r="T185" s="15">
        <v>0</v>
      </c>
      <c r="U185" s="15">
        <v>0</v>
      </c>
    </row>
    <row r="186" spans="1:21" x14ac:dyDescent="0.3">
      <c r="A186" s="1" t="s">
        <v>509</v>
      </c>
      <c r="B186" s="1" t="s">
        <v>1200</v>
      </c>
      <c r="C186" s="1" t="s">
        <v>1201</v>
      </c>
      <c r="D186" s="1" t="s">
        <v>1246</v>
      </c>
      <c r="E186" s="1" t="s">
        <v>1247</v>
      </c>
      <c r="F186" s="1" t="s">
        <v>1260</v>
      </c>
      <c r="G186" s="1" t="s">
        <v>1261</v>
      </c>
      <c r="H186" s="1" t="s">
        <v>1262</v>
      </c>
      <c r="I186" s="1" t="s">
        <v>1263</v>
      </c>
      <c r="J186" s="1" t="s">
        <v>198</v>
      </c>
      <c r="K186" s="15">
        <v>230000</v>
      </c>
      <c r="L186" s="15">
        <v>0</v>
      </c>
      <c r="M186" s="15">
        <v>230000</v>
      </c>
      <c r="N186" s="15">
        <v>0</v>
      </c>
      <c r="O186" s="15">
        <v>0</v>
      </c>
      <c r="P186" s="15">
        <v>0</v>
      </c>
      <c r="Q186" s="15">
        <v>0</v>
      </c>
      <c r="R186" s="15">
        <v>0</v>
      </c>
      <c r="S186" s="15">
        <v>230000</v>
      </c>
      <c r="T186" s="15">
        <v>0</v>
      </c>
      <c r="U186" s="15">
        <v>0</v>
      </c>
    </row>
    <row r="187" spans="1:21" x14ac:dyDescent="0.3">
      <c r="A187" s="1" t="s">
        <v>736</v>
      </c>
      <c r="B187" s="1" t="s">
        <v>1200</v>
      </c>
      <c r="C187" s="1" t="s">
        <v>1201</v>
      </c>
      <c r="D187" s="1" t="s">
        <v>1246</v>
      </c>
      <c r="E187" s="1" t="s">
        <v>1247</v>
      </c>
      <c r="F187" s="1" t="s">
        <v>1260</v>
      </c>
      <c r="G187" s="1" t="s">
        <v>1261</v>
      </c>
      <c r="H187" s="1" t="s">
        <v>1262</v>
      </c>
      <c r="I187" s="1" t="s">
        <v>1263</v>
      </c>
      <c r="J187" s="1" t="s">
        <v>198</v>
      </c>
      <c r="K187" s="15">
        <v>0</v>
      </c>
      <c r="L187" s="15">
        <v>500000</v>
      </c>
      <c r="M187" s="15">
        <v>500000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5">
        <v>500000</v>
      </c>
      <c r="T187" s="15">
        <v>0</v>
      </c>
      <c r="U187" s="15">
        <v>0</v>
      </c>
    </row>
    <row r="188" spans="1:21" x14ac:dyDescent="0.3">
      <c r="A188" s="1" t="s">
        <v>377</v>
      </c>
      <c r="B188" s="1" t="s">
        <v>1200</v>
      </c>
      <c r="C188" s="1" t="s">
        <v>1201</v>
      </c>
      <c r="D188" s="1" t="s">
        <v>1246</v>
      </c>
      <c r="E188" s="1" t="s">
        <v>1247</v>
      </c>
      <c r="F188" s="1" t="s">
        <v>1264</v>
      </c>
      <c r="G188" s="1" t="s">
        <v>1265</v>
      </c>
      <c r="H188" s="1" t="s">
        <v>1266</v>
      </c>
      <c r="I188" s="1" t="s">
        <v>1267</v>
      </c>
      <c r="J188" s="1" t="s">
        <v>378</v>
      </c>
      <c r="K188" s="15">
        <v>1050000</v>
      </c>
      <c r="L188" s="15">
        <v>0</v>
      </c>
      <c r="M188" s="15">
        <v>1050000</v>
      </c>
      <c r="N188" s="15">
        <v>0</v>
      </c>
      <c r="O188" s="15">
        <v>0</v>
      </c>
      <c r="P188" s="15">
        <v>0</v>
      </c>
      <c r="Q188" s="15">
        <v>0</v>
      </c>
      <c r="R188" s="15">
        <v>0</v>
      </c>
      <c r="S188" s="15">
        <v>1050000</v>
      </c>
      <c r="T188" s="15">
        <v>0</v>
      </c>
      <c r="U188" s="15">
        <v>0</v>
      </c>
    </row>
    <row r="189" spans="1:21" x14ac:dyDescent="0.3">
      <c r="A189" s="1" t="s">
        <v>360</v>
      </c>
      <c r="B189" s="1" t="s">
        <v>1200</v>
      </c>
      <c r="C189" s="1" t="s">
        <v>1201</v>
      </c>
      <c r="D189" s="1" t="s">
        <v>1246</v>
      </c>
      <c r="E189" s="1" t="s">
        <v>1247</v>
      </c>
      <c r="F189" s="1" t="s">
        <v>1264</v>
      </c>
      <c r="G189" s="1" t="s">
        <v>1265</v>
      </c>
      <c r="H189" s="1" t="s">
        <v>1266</v>
      </c>
      <c r="I189" s="1" t="s">
        <v>1267</v>
      </c>
      <c r="J189" s="1" t="s">
        <v>361</v>
      </c>
      <c r="K189" s="15">
        <v>500000</v>
      </c>
      <c r="L189" s="15">
        <v>0</v>
      </c>
      <c r="M189" s="15">
        <v>500000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500000</v>
      </c>
      <c r="T189" s="15">
        <v>0</v>
      </c>
      <c r="U189" s="15">
        <v>0</v>
      </c>
    </row>
    <row r="190" spans="1:21" x14ac:dyDescent="0.3">
      <c r="A190" s="1" t="s">
        <v>98</v>
      </c>
      <c r="B190" s="1" t="s">
        <v>1200</v>
      </c>
      <c r="C190" s="1" t="s">
        <v>1201</v>
      </c>
      <c r="D190" s="1" t="s">
        <v>1246</v>
      </c>
      <c r="E190" s="1" t="s">
        <v>1247</v>
      </c>
      <c r="F190" s="1" t="s">
        <v>1264</v>
      </c>
      <c r="G190" s="1" t="s">
        <v>1265</v>
      </c>
      <c r="H190" s="1" t="s">
        <v>1266</v>
      </c>
      <c r="I190" s="1" t="s">
        <v>1267</v>
      </c>
      <c r="J190" s="1" t="s">
        <v>99</v>
      </c>
      <c r="K190" s="15">
        <v>0</v>
      </c>
      <c r="L190" s="15">
        <v>4323</v>
      </c>
      <c r="M190" s="15">
        <v>4323</v>
      </c>
      <c r="N190" s="15">
        <v>0</v>
      </c>
      <c r="O190" s="15">
        <v>0</v>
      </c>
      <c r="P190" s="15">
        <v>0</v>
      </c>
      <c r="Q190" s="15">
        <v>0</v>
      </c>
      <c r="R190" s="15">
        <v>0</v>
      </c>
      <c r="S190" s="15">
        <v>4323</v>
      </c>
      <c r="T190" s="15">
        <v>0</v>
      </c>
      <c r="U190" s="15">
        <v>0</v>
      </c>
    </row>
    <row r="191" spans="1:21" x14ac:dyDescent="0.3">
      <c r="A191" s="1" t="s">
        <v>337</v>
      </c>
      <c r="B191" s="1" t="s">
        <v>1200</v>
      </c>
      <c r="C191" s="1" t="s">
        <v>1201</v>
      </c>
      <c r="D191" s="1" t="s">
        <v>1246</v>
      </c>
      <c r="E191" s="1" t="s">
        <v>1247</v>
      </c>
      <c r="F191" s="1" t="s">
        <v>1264</v>
      </c>
      <c r="G191" s="1" t="s">
        <v>1265</v>
      </c>
      <c r="H191" s="1" t="s">
        <v>1266</v>
      </c>
      <c r="I191" s="1" t="s">
        <v>1267</v>
      </c>
      <c r="J191" s="1" t="s">
        <v>99</v>
      </c>
      <c r="K191" s="15">
        <v>10000000</v>
      </c>
      <c r="L191" s="15">
        <v>0</v>
      </c>
      <c r="M191" s="15">
        <v>10000000</v>
      </c>
      <c r="N191" s="15">
        <v>680983.8</v>
      </c>
      <c r="O191" s="15">
        <v>3230581.67</v>
      </c>
      <c r="P191" s="15">
        <v>0</v>
      </c>
      <c r="Q191" s="15">
        <v>0</v>
      </c>
      <c r="R191" s="15">
        <v>0</v>
      </c>
      <c r="S191" s="15">
        <v>10000000</v>
      </c>
      <c r="T191" s="15">
        <v>0</v>
      </c>
      <c r="U191" s="15">
        <v>0</v>
      </c>
    </row>
    <row r="192" spans="1:21" x14ac:dyDescent="0.3">
      <c r="A192" s="1" t="s">
        <v>199</v>
      </c>
      <c r="B192" s="1" t="s">
        <v>1200</v>
      </c>
      <c r="C192" s="1" t="s">
        <v>1201</v>
      </c>
      <c r="D192" s="1" t="s">
        <v>1246</v>
      </c>
      <c r="E192" s="1" t="s">
        <v>1247</v>
      </c>
      <c r="F192" s="1" t="s">
        <v>1268</v>
      </c>
      <c r="G192" s="1" t="s">
        <v>1269</v>
      </c>
      <c r="H192" s="1" t="s">
        <v>1270</v>
      </c>
      <c r="I192" s="1" t="s">
        <v>1271</v>
      </c>
      <c r="J192" s="1" t="s">
        <v>200</v>
      </c>
      <c r="K192" s="15">
        <v>77442266.879999995</v>
      </c>
      <c r="L192" s="15">
        <v>0</v>
      </c>
      <c r="M192" s="15">
        <v>77442266.879999995</v>
      </c>
      <c r="N192" s="15">
        <v>23499952.800000001</v>
      </c>
      <c r="O192" s="15">
        <v>31829611.199999999</v>
      </c>
      <c r="P192" s="15">
        <v>0</v>
      </c>
      <c r="Q192" s="15">
        <v>0</v>
      </c>
      <c r="R192" s="15">
        <v>0</v>
      </c>
      <c r="S192" s="15">
        <v>77442266.879999995</v>
      </c>
      <c r="T192" s="15">
        <v>0</v>
      </c>
      <c r="U192" s="15">
        <v>0</v>
      </c>
    </row>
    <row r="193" spans="1:21" x14ac:dyDescent="0.3">
      <c r="A193" s="1" t="s">
        <v>344</v>
      </c>
      <c r="B193" s="1" t="s">
        <v>1200</v>
      </c>
      <c r="C193" s="1" t="s">
        <v>1201</v>
      </c>
      <c r="D193" s="1" t="s">
        <v>1246</v>
      </c>
      <c r="E193" s="1" t="s">
        <v>1247</v>
      </c>
      <c r="F193" s="1" t="s">
        <v>1272</v>
      </c>
      <c r="G193" s="1" t="s">
        <v>1273</v>
      </c>
      <c r="H193" s="1" t="s">
        <v>1274</v>
      </c>
      <c r="I193" s="1" t="s">
        <v>1275</v>
      </c>
      <c r="J193" s="1" t="s">
        <v>345</v>
      </c>
      <c r="K193" s="15">
        <v>0</v>
      </c>
      <c r="L193" s="15">
        <v>835200</v>
      </c>
      <c r="M193" s="15">
        <v>835200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835200</v>
      </c>
      <c r="T193" s="15">
        <v>0</v>
      </c>
      <c r="U193" s="15">
        <v>0</v>
      </c>
    </row>
    <row r="194" spans="1:21" x14ac:dyDescent="0.3">
      <c r="A194" s="1" t="s">
        <v>403</v>
      </c>
      <c r="B194" s="1" t="s">
        <v>1200</v>
      </c>
      <c r="C194" s="1" t="s">
        <v>1201</v>
      </c>
      <c r="D194" s="1" t="s">
        <v>1246</v>
      </c>
      <c r="E194" s="1" t="s">
        <v>1247</v>
      </c>
      <c r="F194" s="1" t="s">
        <v>1272</v>
      </c>
      <c r="G194" s="1" t="s">
        <v>1273</v>
      </c>
      <c r="H194" s="1" t="s">
        <v>1274</v>
      </c>
      <c r="I194" s="1" t="s">
        <v>1275</v>
      </c>
      <c r="J194" s="1" t="s">
        <v>404</v>
      </c>
      <c r="K194" s="15">
        <v>0</v>
      </c>
      <c r="L194" s="15">
        <v>3000000</v>
      </c>
      <c r="M194" s="15">
        <v>3000000</v>
      </c>
      <c r="N194" s="15">
        <v>0</v>
      </c>
      <c r="O194" s="15">
        <v>0</v>
      </c>
      <c r="P194" s="15">
        <v>0</v>
      </c>
      <c r="Q194" s="15">
        <v>0</v>
      </c>
      <c r="R194" s="15">
        <v>0</v>
      </c>
      <c r="S194" s="15">
        <v>3000000</v>
      </c>
      <c r="T194" s="15">
        <v>0</v>
      </c>
      <c r="U194" s="15">
        <v>0</v>
      </c>
    </row>
    <row r="195" spans="1:21" x14ac:dyDescent="0.3">
      <c r="A195" s="1" t="s">
        <v>100</v>
      </c>
      <c r="B195" s="1" t="s">
        <v>1200</v>
      </c>
      <c r="C195" s="1" t="s">
        <v>1201</v>
      </c>
      <c r="D195" s="1" t="s">
        <v>1246</v>
      </c>
      <c r="E195" s="1" t="s">
        <v>1247</v>
      </c>
      <c r="F195" s="1" t="s">
        <v>1272</v>
      </c>
      <c r="G195" s="1" t="s">
        <v>1273</v>
      </c>
      <c r="H195" s="1" t="s">
        <v>1274</v>
      </c>
      <c r="I195" s="1" t="s">
        <v>1275</v>
      </c>
      <c r="J195" s="1" t="s">
        <v>101</v>
      </c>
      <c r="K195" s="15">
        <v>17000000</v>
      </c>
      <c r="L195" s="15">
        <v>0</v>
      </c>
      <c r="M195" s="15">
        <v>17000000</v>
      </c>
      <c r="N195" s="15">
        <v>0</v>
      </c>
      <c r="O195" s="15">
        <v>17000000</v>
      </c>
      <c r="P195" s="15">
        <v>0</v>
      </c>
      <c r="Q195" s="15">
        <v>0</v>
      </c>
      <c r="R195" s="15">
        <v>0</v>
      </c>
      <c r="S195" s="15">
        <v>17000000</v>
      </c>
      <c r="T195" s="15">
        <v>0</v>
      </c>
      <c r="U195" s="15">
        <v>0</v>
      </c>
    </row>
    <row r="196" spans="1:21" x14ac:dyDescent="0.3">
      <c r="A196" s="1" t="s">
        <v>309</v>
      </c>
      <c r="B196" s="1" t="s">
        <v>1200</v>
      </c>
      <c r="C196" s="1" t="s">
        <v>1201</v>
      </c>
      <c r="D196" s="1" t="s">
        <v>1246</v>
      </c>
      <c r="E196" s="1" t="s">
        <v>1247</v>
      </c>
      <c r="F196" s="1" t="s">
        <v>1272</v>
      </c>
      <c r="G196" s="1" t="s">
        <v>1273</v>
      </c>
      <c r="H196" s="1" t="s">
        <v>1274</v>
      </c>
      <c r="I196" s="1" t="s">
        <v>1275</v>
      </c>
      <c r="J196" s="1" t="s">
        <v>101</v>
      </c>
      <c r="K196" s="15">
        <v>0</v>
      </c>
      <c r="L196" s="15">
        <v>10000000</v>
      </c>
      <c r="M196" s="15">
        <v>10000000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10000000</v>
      </c>
      <c r="T196" s="15">
        <v>0</v>
      </c>
      <c r="U196" s="15">
        <v>0</v>
      </c>
    </row>
    <row r="197" spans="1:21" x14ac:dyDescent="0.3">
      <c r="A197" s="1" t="s">
        <v>332</v>
      </c>
      <c r="B197" s="1" t="s">
        <v>1200</v>
      </c>
      <c r="C197" s="1" t="s">
        <v>1201</v>
      </c>
      <c r="D197" s="1" t="s">
        <v>1246</v>
      </c>
      <c r="E197" s="1" t="s">
        <v>1247</v>
      </c>
      <c r="F197" s="1" t="s">
        <v>1272</v>
      </c>
      <c r="G197" s="1" t="s">
        <v>1273</v>
      </c>
      <c r="H197" s="1" t="s">
        <v>1274</v>
      </c>
      <c r="I197" s="1" t="s">
        <v>1275</v>
      </c>
      <c r="J197" s="1" t="s">
        <v>101</v>
      </c>
      <c r="K197" s="15">
        <v>3985000</v>
      </c>
      <c r="L197" s="15">
        <v>3300000</v>
      </c>
      <c r="M197" s="15">
        <v>7285000</v>
      </c>
      <c r="N197" s="15">
        <v>5149096.3899999997</v>
      </c>
      <c r="O197" s="15">
        <v>0</v>
      </c>
      <c r="P197" s="15">
        <v>0</v>
      </c>
      <c r="Q197" s="15">
        <v>0</v>
      </c>
      <c r="R197" s="15">
        <v>0</v>
      </c>
      <c r="S197" s="15">
        <v>7285000</v>
      </c>
      <c r="T197" s="15">
        <v>0</v>
      </c>
      <c r="U197" s="15">
        <v>0</v>
      </c>
    </row>
    <row r="198" spans="1:21" x14ac:dyDescent="0.3">
      <c r="A198" s="1" t="s">
        <v>379</v>
      </c>
      <c r="B198" s="1" t="s">
        <v>1200</v>
      </c>
      <c r="C198" s="1" t="s">
        <v>1201</v>
      </c>
      <c r="D198" s="1" t="s">
        <v>1246</v>
      </c>
      <c r="E198" s="1" t="s">
        <v>1247</v>
      </c>
      <c r="F198" s="1" t="s">
        <v>1272</v>
      </c>
      <c r="G198" s="1" t="s">
        <v>1273</v>
      </c>
      <c r="H198" s="1" t="s">
        <v>1274</v>
      </c>
      <c r="I198" s="1" t="s">
        <v>1275</v>
      </c>
      <c r="J198" s="1" t="s">
        <v>101</v>
      </c>
      <c r="K198" s="15">
        <v>2300000</v>
      </c>
      <c r="L198" s="15">
        <v>-80000</v>
      </c>
      <c r="M198" s="15">
        <v>2220000</v>
      </c>
      <c r="N198" s="15">
        <v>0</v>
      </c>
      <c r="O198" s="15">
        <v>0</v>
      </c>
      <c r="P198" s="15">
        <v>0</v>
      </c>
      <c r="Q198" s="15">
        <v>0</v>
      </c>
      <c r="R198" s="15">
        <v>0</v>
      </c>
      <c r="S198" s="15">
        <v>2220000</v>
      </c>
      <c r="T198" s="15">
        <v>0</v>
      </c>
      <c r="U198" s="15">
        <v>0</v>
      </c>
    </row>
    <row r="199" spans="1:21" x14ac:dyDescent="0.3">
      <c r="A199" s="1" t="s">
        <v>422</v>
      </c>
      <c r="B199" s="1" t="s">
        <v>1200</v>
      </c>
      <c r="C199" s="1" t="s">
        <v>1201</v>
      </c>
      <c r="D199" s="1" t="s">
        <v>1246</v>
      </c>
      <c r="E199" s="1" t="s">
        <v>1247</v>
      </c>
      <c r="F199" s="1" t="s">
        <v>1272</v>
      </c>
      <c r="G199" s="1" t="s">
        <v>1273</v>
      </c>
      <c r="H199" s="1" t="s">
        <v>1274</v>
      </c>
      <c r="I199" s="1" t="s">
        <v>1275</v>
      </c>
      <c r="J199" s="1" t="s">
        <v>101</v>
      </c>
      <c r="K199" s="15">
        <v>10000000</v>
      </c>
      <c r="L199" s="15">
        <v>4500000</v>
      </c>
      <c r="M199" s="15">
        <v>14500000</v>
      </c>
      <c r="N199" s="15">
        <v>609322.48</v>
      </c>
      <c r="O199" s="15">
        <v>3905550.64</v>
      </c>
      <c r="P199" s="15">
        <v>0</v>
      </c>
      <c r="Q199" s="15">
        <v>0</v>
      </c>
      <c r="R199" s="15">
        <v>0</v>
      </c>
      <c r="S199" s="15">
        <v>14500000</v>
      </c>
      <c r="T199" s="15">
        <v>0</v>
      </c>
      <c r="U199" s="15">
        <v>0</v>
      </c>
    </row>
    <row r="200" spans="1:21" x14ac:dyDescent="0.3">
      <c r="A200" s="1" t="s">
        <v>698</v>
      </c>
      <c r="B200" s="1" t="s">
        <v>1200</v>
      </c>
      <c r="C200" s="1" t="s">
        <v>1201</v>
      </c>
      <c r="D200" s="1" t="s">
        <v>1246</v>
      </c>
      <c r="E200" s="1" t="s">
        <v>1247</v>
      </c>
      <c r="F200" s="1" t="s">
        <v>1272</v>
      </c>
      <c r="G200" s="1" t="s">
        <v>1273</v>
      </c>
      <c r="H200" s="1" t="s">
        <v>1274</v>
      </c>
      <c r="I200" s="1" t="s">
        <v>1275</v>
      </c>
      <c r="J200" s="1" t="s">
        <v>101</v>
      </c>
      <c r="K200" s="15">
        <v>1800000</v>
      </c>
      <c r="L200" s="15">
        <v>-148000</v>
      </c>
      <c r="M200" s="15">
        <v>1652000</v>
      </c>
      <c r="N200" s="15">
        <v>8274.66</v>
      </c>
      <c r="O200" s="15">
        <v>0</v>
      </c>
      <c r="P200" s="15">
        <v>0</v>
      </c>
      <c r="Q200" s="15">
        <v>0</v>
      </c>
      <c r="R200" s="15">
        <v>0</v>
      </c>
      <c r="S200" s="15">
        <v>1652000</v>
      </c>
      <c r="T200" s="15">
        <v>0</v>
      </c>
      <c r="U200" s="15">
        <v>0</v>
      </c>
    </row>
    <row r="201" spans="1:21" x14ac:dyDescent="0.3">
      <c r="A201" s="1" t="s">
        <v>41</v>
      </c>
      <c r="B201" s="1" t="s">
        <v>1200</v>
      </c>
      <c r="C201" s="1" t="s">
        <v>1201</v>
      </c>
      <c r="D201" s="1" t="s">
        <v>1276</v>
      </c>
      <c r="E201" s="1" t="s">
        <v>1277</v>
      </c>
      <c r="F201" s="1" t="s">
        <v>1278</v>
      </c>
      <c r="G201" s="1" t="s">
        <v>1279</v>
      </c>
      <c r="H201" s="1" t="s">
        <v>1280</v>
      </c>
      <c r="I201" s="1" t="s">
        <v>1281</v>
      </c>
      <c r="J201" s="1" t="s">
        <v>42</v>
      </c>
      <c r="K201" s="15">
        <v>2000000</v>
      </c>
      <c r="L201" s="15">
        <v>500000</v>
      </c>
      <c r="M201" s="15">
        <v>2500000</v>
      </c>
      <c r="N201" s="15">
        <v>66699.259999999995</v>
      </c>
      <c r="O201" s="15">
        <v>20880</v>
      </c>
      <c r="P201" s="15">
        <v>0</v>
      </c>
      <c r="Q201" s="15">
        <v>0</v>
      </c>
      <c r="R201" s="15">
        <v>0</v>
      </c>
      <c r="S201" s="15">
        <v>2500000</v>
      </c>
      <c r="T201" s="15">
        <v>0</v>
      </c>
      <c r="U201" s="15">
        <v>0</v>
      </c>
    </row>
    <row r="202" spans="1:21" x14ac:dyDescent="0.3">
      <c r="A202" s="1" t="s">
        <v>57</v>
      </c>
      <c r="B202" s="1" t="s">
        <v>1200</v>
      </c>
      <c r="C202" s="1" t="s">
        <v>1201</v>
      </c>
      <c r="D202" s="1" t="s">
        <v>1276</v>
      </c>
      <c r="E202" s="1" t="s">
        <v>1277</v>
      </c>
      <c r="F202" s="1" t="s">
        <v>1278</v>
      </c>
      <c r="G202" s="1" t="s">
        <v>1279</v>
      </c>
      <c r="H202" s="1" t="s">
        <v>1280</v>
      </c>
      <c r="I202" s="1" t="s">
        <v>1281</v>
      </c>
      <c r="J202" s="1" t="s">
        <v>42</v>
      </c>
      <c r="K202" s="15">
        <v>50000</v>
      </c>
      <c r="L202" s="15">
        <v>0</v>
      </c>
      <c r="M202" s="15">
        <v>50000</v>
      </c>
      <c r="N202" s="15">
        <v>0</v>
      </c>
      <c r="O202" s="15">
        <v>0</v>
      </c>
      <c r="P202" s="15">
        <v>0</v>
      </c>
      <c r="Q202" s="15">
        <v>0</v>
      </c>
      <c r="R202" s="15">
        <v>0</v>
      </c>
      <c r="S202" s="15">
        <v>50000</v>
      </c>
      <c r="T202" s="15">
        <v>0</v>
      </c>
      <c r="U202" s="15">
        <v>0</v>
      </c>
    </row>
    <row r="203" spans="1:21" x14ac:dyDescent="0.3">
      <c r="A203" s="1" t="s">
        <v>102</v>
      </c>
      <c r="B203" s="1" t="s">
        <v>1200</v>
      </c>
      <c r="C203" s="1" t="s">
        <v>1201</v>
      </c>
      <c r="D203" s="1" t="s">
        <v>1276</v>
      </c>
      <c r="E203" s="1" t="s">
        <v>1277</v>
      </c>
      <c r="F203" s="1" t="s">
        <v>1278</v>
      </c>
      <c r="G203" s="1" t="s">
        <v>1279</v>
      </c>
      <c r="H203" s="1" t="s">
        <v>1280</v>
      </c>
      <c r="I203" s="1" t="s">
        <v>1281</v>
      </c>
      <c r="J203" s="1" t="s">
        <v>42</v>
      </c>
      <c r="K203" s="15">
        <v>23700000</v>
      </c>
      <c r="L203" s="15">
        <v>-10353323</v>
      </c>
      <c r="M203" s="15">
        <v>13346677</v>
      </c>
      <c r="N203" s="15">
        <v>0</v>
      </c>
      <c r="O203" s="15">
        <v>0</v>
      </c>
      <c r="P203" s="15">
        <v>8295104.25</v>
      </c>
      <c r="Q203" s="15">
        <v>8295104.25</v>
      </c>
      <c r="R203" s="15">
        <v>8295104.25</v>
      </c>
      <c r="S203" s="15">
        <v>5051572.75</v>
      </c>
      <c r="T203" s="15">
        <v>8295104.25</v>
      </c>
      <c r="U203" s="15">
        <v>0</v>
      </c>
    </row>
    <row r="204" spans="1:21" x14ac:dyDescent="0.3">
      <c r="A204" s="1" t="s">
        <v>103</v>
      </c>
      <c r="B204" s="1" t="s">
        <v>1200</v>
      </c>
      <c r="C204" s="1" t="s">
        <v>1201</v>
      </c>
      <c r="D204" s="1" t="s">
        <v>1276</v>
      </c>
      <c r="E204" s="1" t="s">
        <v>1277</v>
      </c>
      <c r="F204" s="1" t="s">
        <v>1282</v>
      </c>
      <c r="G204" s="1" t="s">
        <v>1283</v>
      </c>
      <c r="H204" s="1" t="s">
        <v>1284</v>
      </c>
      <c r="I204" s="1" t="s">
        <v>1285</v>
      </c>
      <c r="J204" s="1" t="s">
        <v>104</v>
      </c>
      <c r="K204" s="15">
        <v>40000000</v>
      </c>
      <c r="L204" s="15">
        <v>0</v>
      </c>
      <c r="M204" s="15">
        <v>40000000</v>
      </c>
      <c r="N204" s="15">
        <v>0</v>
      </c>
      <c r="O204" s="15">
        <v>14965531.92</v>
      </c>
      <c r="P204" s="15">
        <v>1995939.32</v>
      </c>
      <c r="Q204" s="15">
        <v>1995939.32</v>
      </c>
      <c r="R204" s="15">
        <v>1995939.32</v>
      </c>
      <c r="S204" s="15">
        <v>38004060.68</v>
      </c>
      <c r="T204" s="15">
        <v>1995939.32</v>
      </c>
      <c r="U204" s="15">
        <v>0</v>
      </c>
    </row>
    <row r="205" spans="1:21" x14ac:dyDescent="0.3">
      <c r="A205" s="1" t="s">
        <v>105</v>
      </c>
      <c r="B205" s="1" t="s">
        <v>1200</v>
      </c>
      <c r="C205" s="1" t="s">
        <v>1201</v>
      </c>
      <c r="D205" s="1" t="s">
        <v>1276</v>
      </c>
      <c r="E205" s="1" t="s">
        <v>1277</v>
      </c>
      <c r="F205" s="1" t="s">
        <v>1286</v>
      </c>
      <c r="G205" s="1" t="s">
        <v>1287</v>
      </c>
      <c r="H205" s="1" t="s">
        <v>1288</v>
      </c>
      <c r="I205" s="1" t="s">
        <v>1287</v>
      </c>
      <c r="J205" s="1" t="s">
        <v>106</v>
      </c>
      <c r="K205" s="15">
        <v>4100000</v>
      </c>
      <c r="L205" s="15">
        <v>0</v>
      </c>
      <c r="M205" s="15">
        <v>4100000</v>
      </c>
      <c r="N205" s="15">
        <v>0</v>
      </c>
      <c r="O205" s="15">
        <v>169552.15</v>
      </c>
      <c r="P205" s="15">
        <v>0</v>
      </c>
      <c r="Q205" s="15">
        <v>0</v>
      </c>
      <c r="R205" s="15">
        <v>0</v>
      </c>
      <c r="S205" s="15">
        <v>4100000</v>
      </c>
      <c r="T205" s="15">
        <v>0</v>
      </c>
      <c r="U205" s="15">
        <v>0</v>
      </c>
    </row>
    <row r="206" spans="1:21" x14ac:dyDescent="0.3">
      <c r="A206" s="1" t="s">
        <v>58</v>
      </c>
      <c r="B206" s="1" t="s">
        <v>1200</v>
      </c>
      <c r="C206" s="1" t="s">
        <v>1201</v>
      </c>
      <c r="D206" s="1" t="s">
        <v>1276</v>
      </c>
      <c r="E206" s="1" t="s">
        <v>1277</v>
      </c>
      <c r="F206" s="1" t="s">
        <v>1289</v>
      </c>
      <c r="G206" s="1" t="s">
        <v>1290</v>
      </c>
      <c r="H206" s="1" t="s">
        <v>1291</v>
      </c>
      <c r="I206" s="1" t="s">
        <v>1292</v>
      </c>
      <c r="J206" s="1" t="s">
        <v>59</v>
      </c>
      <c r="K206" s="15">
        <v>5000</v>
      </c>
      <c r="L206" s="15">
        <v>0</v>
      </c>
      <c r="M206" s="15">
        <v>5000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v>5000</v>
      </c>
      <c r="T206" s="15">
        <v>0</v>
      </c>
      <c r="U206" s="15">
        <v>0</v>
      </c>
    </row>
    <row r="207" spans="1:21" x14ac:dyDescent="0.3">
      <c r="A207" s="1" t="s">
        <v>201</v>
      </c>
      <c r="B207" s="1" t="s">
        <v>1200</v>
      </c>
      <c r="C207" s="1" t="s">
        <v>1201</v>
      </c>
      <c r="D207" s="1" t="s">
        <v>1276</v>
      </c>
      <c r="E207" s="1" t="s">
        <v>1277</v>
      </c>
      <c r="F207" s="1" t="s">
        <v>1289</v>
      </c>
      <c r="G207" s="1" t="s">
        <v>1290</v>
      </c>
      <c r="H207" s="1" t="s">
        <v>1291</v>
      </c>
      <c r="I207" s="1" t="s">
        <v>1292</v>
      </c>
      <c r="J207" s="1" t="s">
        <v>59</v>
      </c>
      <c r="K207" s="15">
        <v>300000</v>
      </c>
      <c r="L207" s="15">
        <v>0</v>
      </c>
      <c r="M207" s="15">
        <v>300000</v>
      </c>
      <c r="N207" s="15">
        <v>0</v>
      </c>
      <c r="O207" s="15">
        <v>0</v>
      </c>
      <c r="P207" s="15">
        <v>0</v>
      </c>
      <c r="Q207" s="15">
        <v>0</v>
      </c>
      <c r="R207" s="15">
        <v>0</v>
      </c>
      <c r="S207" s="15">
        <v>300000</v>
      </c>
      <c r="T207" s="15">
        <v>0</v>
      </c>
      <c r="U207" s="15">
        <v>0</v>
      </c>
    </row>
    <row r="208" spans="1:21" x14ac:dyDescent="0.3">
      <c r="A208" s="1" t="s">
        <v>202</v>
      </c>
      <c r="B208" s="1" t="s">
        <v>1200</v>
      </c>
      <c r="C208" s="1" t="s">
        <v>1201</v>
      </c>
      <c r="D208" s="1" t="s">
        <v>1276</v>
      </c>
      <c r="E208" s="1" t="s">
        <v>1277</v>
      </c>
      <c r="F208" s="1" t="s">
        <v>1293</v>
      </c>
      <c r="G208" s="1" t="s">
        <v>1294</v>
      </c>
      <c r="H208" s="1" t="s">
        <v>1295</v>
      </c>
      <c r="I208" s="1" t="s">
        <v>1296</v>
      </c>
      <c r="J208" s="1" t="s">
        <v>203</v>
      </c>
      <c r="K208" s="15">
        <v>8732945.1600000001</v>
      </c>
      <c r="L208" s="15">
        <v>0</v>
      </c>
      <c r="M208" s="15">
        <v>8732945.1600000001</v>
      </c>
      <c r="N208" s="15">
        <v>8732945.1600000001</v>
      </c>
      <c r="O208" s="15">
        <v>17465890.32</v>
      </c>
      <c r="P208" s="15">
        <v>0</v>
      </c>
      <c r="Q208" s="15">
        <v>0</v>
      </c>
      <c r="R208" s="15">
        <v>0</v>
      </c>
      <c r="S208" s="15">
        <v>8732945.1600000001</v>
      </c>
      <c r="T208" s="15">
        <v>0</v>
      </c>
      <c r="U208" s="15">
        <v>0</v>
      </c>
    </row>
    <row r="209" spans="1:21" x14ac:dyDescent="0.3">
      <c r="A209" s="1" t="s">
        <v>625</v>
      </c>
      <c r="B209" s="1" t="s">
        <v>1200</v>
      </c>
      <c r="C209" s="1" t="s">
        <v>1201</v>
      </c>
      <c r="D209" s="1" t="s">
        <v>1276</v>
      </c>
      <c r="E209" s="1" t="s">
        <v>1277</v>
      </c>
      <c r="F209" s="1" t="s">
        <v>1293</v>
      </c>
      <c r="G209" s="1" t="s">
        <v>1294</v>
      </c>
      <c r="H209" s="1" t="s">
        <v>1295</v>
      </c>
      <c r="I209" s="1" t="s">
        <v>1296</v>
      </c>
      <c r="J209" s="1" t="s">
        <v>203</v>
      </c>
      <c r="K209" s="15">
        <v>400000</v>
      </c>
      <c r="L209" s="15">
        <v>0</v>
      </c>
      <c r="M209" s="15">
        <v>400000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400000</v>
      </c>
      <c r="T209" s="15">
        <v>0</v>
      </c>
      <c r="U209" s="15">
        <v>0</v>
      </c>
    </row>
    <row r="210" spans="1:21" x14ac:dyDescent="0.3">
      <c r="A210" s="1" t="s">
        <v>204</v>
      </c>
      <c r="B210" s="1" t="s">
        <v>1200</v>
      </c>
      <c r="C210" s="1" t="s">
        <v>1201</v>
      </c>
      <c r="D210" s="1" t="s">
        <v>1276</v>
      </c>
      <c r="E210" s="1" t="s">
        <v>1277</v>
      </c>
      <c r="F210" s="1" t="s">
        <v>1297</v>
      </c>
      <c r="G210" s="1" t="s">
        <v>1298</v>
      </c>
      <c r="H210" s="1" t="s">
        <v>1299</v>
      </c>
      <c r="I210" s="1" t="s">
        <v>1300</v>
      </c>
      <c r="J210" s="1" t="s">
        <v>205</v>
      </c>
      <c r="K210" s="15">
        <v>350000</v>
      </c>
      <c r="L210" s="15">
        <v>0</v>
      </c>
      <c r="M210" s="15">
        <v>350000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350000</v>
      </c>
      <c r="T210" s="15">
        <v>0</v>
      </c>
      <c r="U210" s="15">
        <v>0</v>
      </c>
    </row>
    <row r="211" spans="1:21" x14ac:dyDescent="0.3">
      <c r="A211" s="1" t="s">
        <v>448</v>
      </c>
      <c r="B211" s="1" t="s">
        <v>1200</v>
      </c>
      <c r="C211" s="1" t="s">
        <v>1201</v>
      </c>
      <c r="D211" s="1" t="s">
        <v>1301</v>
      </c>
      <c r="E211" s="1" t="s">
        <v>1302</v>
      </c>
      <c r="F211" s="1" t="s">
        <v>1303</v>
      </c>
      <c r="G211" s="1" t="s">
        <v>1304</v>
      </c>
      <c r="H211" s="1" t="s">
        <v>1305</v>
      </c>
      <c r="I211" s="1" t="s">
        <v>1306</v>
      </c>
      <c r="J211" s="1" t="s">
        <v>449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</row>
    <row r="212" spans="1:21" x14ac:dyDescent="0.3">
      <c r="A212" s="1" t="s">
        <v>107</v>
      </c>
      <c r="B212" s="1" t="s">
        <v>1200</v>
      </c>
      <c r="C212" s="1" t="s">
        <v>1201</v>
      </c>
      <c r="D212" s="1" t="s">
        <v>1301</v>
      </c>
      <c r="E212" s="1" t="s">
        <v>1302</v>
      </c>
      <c r="F212" s="1" t="s">
        <v>1303</v>
      </c>
      <c r="G212" s="1" t="s">
        <v>1304</v>
      </c>
      <c r="H212" s="1" t="s">
        <v>1305</v>
      </c>
      <c r="I212" s="1" t="s">
        <v>1306</v>
      </c>
      <c r="J212" s="1" t="s">
        <v>108</v>
      </c>
      <c r="K212" s="15">
        <v>21000000</v>
      </c>
      <c r="L212" s="15">
        <v>0</v>
      </c>
      <c r="M212" s="15">
        <v>21000000</v>
      </c>
      <c r="N212" s="15">
        <v>0</v>
      </c>
      <c r="O212" s="15">
        <v>0</v>
      </c>
      <c r="P212" s="15">
        <v>1709664.04</v>
      </c>
      <c r="Q212" s="15">
        <v>3418049.81</v>
      </c>
      <c r="R212" s="15">
        <v>3418049.81</v>
      </c>
      <c r="S212" s="15">
        <v>19290335.960000001</v>
      </c>
      <c r="T212" s="15">
        <v>3418049.81</v>
      </c>
      <c r="U212" s="15">
        <v>0</v>
      </c>
    </row>
    <row r="213" spans="1:21" x14ac:dyDescent="0.3">
      <c r="A213" s="1" t="s">
        <v>206</v>
      </c>
      <c r="B213" s="1" t="s">
        <v>1200</v>
      </c>
      <c r="C213" s="1" t="s">
        <v>1201</v>
      </c>
      <c r="D213" s="1" t="s">
        <v>1301</v>
      </c>
      <c r="E213" s="1" t="s">
        <v>1302</v>
      </c>
      <c r="F213" s="1" t="s">
        <v>1303</v>
      </c>
      <c r="G213" s="1" t="s">
        <v>1304</v>
      </c>
      <c r="H213" s="1" t="s">
        <v>1305</v>
      </c>
      <c r="I213" s="1" t="s">
        <v>1306</v>
      </c>
      <c r="J213" s="1" t="s">
        <v>207</v>
      </c>
      <c r="K213" s="15">
        <v>8250000</v>
      </c>
      <c r="L213" s="15">
        <v>-6835000</v>
      </c>
      <c r="M213" s="15">
        <v>1415000</v>
      </c>
      <c r="N213" s="15">
        <v>0</v>
      </c>
      <c r="O213" s="15">
        <v>131654.81</v>
      </c>
      <c r="P213" s="15">
        <v>0</v>
      </c>
      <c r="Q213" s="15">
        <v>0</v>
      </c>
      <c r="R213" s="15">
        <v>0</v>
      </c>
      <c r="S213" s="15">
        <v>1415000</v>
      </c>
      <c r="T213" s="15">
        <v>0</v>
      </c>
      <c r="U213" s="15">
        <v>0</v>
      </c>
    </row>
    <row r="214" spans="1:21" x14ac:dyDescent="0.3">
      <c r="A214" s="1" t="s">
        <v>447</v>
      </c>
      <c r="B214" s="1" t="s">
        <v>1200</v>
      </c>
      <c r="C214" s="1" t="s">
        <v>1201</v>
      </c>
      <c r="D214" s="1" t="s">
        <v>1301</v>
      </c>
      <c r="E214" s="1" t="s">
        <v>1302</v>
      </c>
      <c r="F214" s="1" t="s">
        <v>1303</v>
      </c>
      <c r="G214" s="1" t="s">
        <v>1304</v>
      </c>
      <c r="H214" s="1" t="s">
        <v>1305</v>
      </c>
      <c r="I214" s="1" t="s">
        <v>1306</v>
      </c>
      <c r="J214" s="1" t="s">
        <v>207</v>
      </c>
      <c r="K214" s="15">
        <v>5000000</v>
      </c>
      <c r="L214" s="15">
        <v>8797564.8000000007</v>
      </c>
      <c r="M214" s="15">
        <v>13797564.800000001</v>
      </c>
      <c r="N214" s="15">
        <v>9983127.0399999991</v>
      </c>
      <c r="O214" s="15">
        <v>0</v>
      </c>
      <c r="P214" s="15">
        <v>0</v>
      </c>
      <c r="Q214" s="15">
        <v>0</v>
      </c>
      <c r="R214" s="15">
        <v>0</v>
      </c>
      <c r="S214" s="15">
        <v>13797564.800000001</v>
      </c>
      <c r="T214" s="15">
        <v>0</v>
      </c>
      <c r="U214" s="15">
        <v>0</v>
      </c>
    </row>
    <row r="215" spans="1:21" x14ac:dyDescent="0.3">
      <c r="A215" s="1" t="s">
        <v>515</v>
      </c>
      <c r="B215" s="1" t="s">
        <v>1200</v>
      </c>
      <c r="C215" s="1" t="s">
        <v>1201</v>
      </c>
      <c r="D215" s="1" t="s">
        <v>1301</v>
      </c>
      <c r="E215" s="1" t="s">
        <v>1302</v>
      </c>
      <c r="F215" s="1" t="s">
        <v>1303</v>
      </c>
      <c r="G215" s="1" t="s">
        <v>1304</v>
      </c>
      <c r="H215" s="1" t="s">
        <v>1305</v>
      </c>
      <c r="I215" s="1" t="s">
        <v>1306</v>
      </c>
      <c r="J215" s="1" t="s">
        <v>207</v>
      </c>
      <c r="K215" s="15">
        <v>29232000</v>
      </c>
      <c r="L215" s="15">
        <v>0</v>
      </c>
      <c r="M215" s="15">
        <v>29232000</v>
      </c>
      <c r="N215" s="15">
        <v>2436000</v>
      </c>
      <c r="O215" s="15">
        <v>4872000</v>
      </c>
      <c r="P215" s="15">
        <v>0</v>
      </c>
      <c r="Q215" s="15">
        <v>0</v>
      </c>
      <c r="R215" s="15">
        <v>0</v>
      </c>
      <c r="S215" s="15">
        <v>29232000</v>
      </c>
      <c r="T215" s="15">
        <v>0</v>
      </c>
      <c r="U215" s="15">
        <v>0</v>
      </c>
    </row>
    <row r="216" spans="1:21" x14ac:dyDescent="0.3">
      <c r="A216" s="1" t="s">
        <v>208</v>
      </c>
      <c r="B216" s="1" t="s">
        <v>1200</v>
      </c>
      <c r="C216" s="1" t="s">
        <v>1201</v>
      </c>
      <c r="D216" s="1" t="s">
        <v>1301</v>
      </c>
      <c r="E216" s="1" t="s">
        <v>1302</v>
      </c>
      <c r="F216" s="1" t="s">
        <v>1307</v>
      </c>
      <c r="G216" s="1" t="s">
        <v>1308</v>
      </c>
      <c r="H216" s="1" t="s">
        <v>1309</v>
      </c>
      <c r="I216" s="1" t="s">
        <v>1310</v>
      </c>
      <c r="J216" s="1" t="s">
        <v>209</v>
      </c>
      <c r="K216" s="15">
        <v>40000</v>
      </c>
      <c r="L216" s="15">
        <v>0</v>
      </c>
      <c r="M216" s="15">
        <v>40000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40000</v>
      </c>
      <c r="T216" s="15">
        <v>0</v>
      </c>
      <c r="U216" s="15">
        <v>0</v>
      </c>
    </row>
    <row r="217" spans="1:21" x14ac:dyDescent="0.3">
      <c r="A217" s="1" t="s">
        <v>405</v>
      </c>
      <c r="B217" s="1" t="s">
        <v>1200</v>
      </c>
      <c r="C217" s="1" t="s">
        <v>1201</v>
      </c>
      <c r="D217" s="1" t="s">
        <v>1301</v>
      </c>
      <c r="E217" s="1" t="s">
        <v>1302</v>
      </c>
      <c r="F217" s="1" t="s">
        <v>1307</v>
      </c>
      <c r="G217" s="1" t="s">
        <v>1308</v>
      </c>
      <c r="H217" s="1" t="s">
        <v>1309</v>
      </c>
      <c r="I217" s="1" t="s">
        <v>1310</v>
      </c>
      <c r="J217" s="1" t="s">
        <v>209</v>
      </c>
      <c r="K217" s="15">
        <v>15000</v>
      </c>
      <c r="L217" s="15">
        <v>0</v>
      </c>
      <c r="M217" s="15">
        <v>15000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15000</v>
      </c>
      <c r="T217" s="15">
        <v>0</v>
      </c>
      <c r="U217" s="15">
        <v>0</v>
      </c>
    </row>
    <row r="218" spans="1:21" x14ac:dyDescent="0.3">
      <c r="A218" s="1" t="s">
        <v>699</v>
      </c>
      <c r="B218" s="1" t="s">
        <v>1200</v>
      </c>
      <c r="C218" s="1" t="s">
        <v>1201</v>
      </c>
      <c r="D218" s="1" t="s">
        <v>1301</v>
      </c>
      <c r="E218" s="1" t="s">
        <v>1302</v>
      </c>
      <c r="F218" s="1" t="s">
        <v>1307</v>
      </c>
      <c r="G218" s="1" t="s">
        <v>1308</v>
      </c>
      <c r="H218" s="1" t="s">
        <v>1309</v>
      </c>
      <c r="I218" s="1" t="s">
        <v>1310</v>
      </c>
      <c r="J218" s="1" t="s">
        <v>209</v>
      </c>
      <c r="K218" s="15">
        <v>30000</v>
      </c>
      <c r="L218" s="15">
        <v>0</v>
      </c>
      <c r="M218" s="15">
        <v>30000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30000</v>
      </c>
      <c r="T218" s="15">
        <v>0</v>
      </c>
      <c r="U218" s="15">
        <v>0</v>
      </c>
    </row>
    <row r="219" spans="1:21" x14ac:dyDescent="0.3">
      <c r="A219" s="1" t="s">
        <v>700</v>
      </c>
      <c r="B219" s="1" t="s">
        <v>1200</v>
      </c>
      <c r="C219" s="1" t="s">
        <v>1201</v>
      </c>
      <c r="D219" s="1" t="s">
        <v>1301</v>
      </c>
      <c r="E219" s="1" t="s">
        <v>1302</v>
      </c>
      <c r="F219" s="1" t="s">
        <v>1311</v>
      </c>
      <c r="G219" s="1" t="s">
        <v>1312</v>
      </c>
      <c r="H219" s="1" t="s">
        <v>1313</v>
      </c>
      <c r="I219" s="1" t="s">
        <v>1314</v>
      </c>
      <c r="J219" s="1" t="s">
        <v>701</v>
      </c>
      <c r="K219" s="15">
        <v>1500000</v>
      </c>
      <c r="L219" s="15">
        <v>0</v>
      </c>
      <c r="M219" s="15">
        <v>1500000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1500000</v>
      </c>
      <c r="T219" s="15">
        <v>0</v>
      </c>
      <c r="U219" s="15">
        <v>0</v>
      </c>
    </row>
    <row r="220" spans="1:21" x14ac:dyDescent="0.3">
      <c r="A220" s="1" t="s">
        <v>423</v>
      </c>
      <c r="B220" s="1" t="s">
        <v>1200</v>
      </c>
      <c r="C220" s="1" t="s">
        <v>1201</v>
      </c>
      <c r="D220" s="1" t="s">
        <v>1301</v>
      </c>
      <c r="E220" s="1" t="s">
        <v>1302</v>
      </c>
      <c r="F220" s="1" t="s">
        <v>1315</v>
      </c>
      <c r="G220" s="1" t="s">
        <v>1316</v>
      </c>
      <c r="H220" s="1" t="s">
        <v>1317</v>
      </c>
      <c r="I220" s="1" t="s">
        <v>1318</v>
      </c>
      <c r="J220" s="1" t="s">
        <v>424</v>
      </c>
      <c r="K220" s="15">
        <v>700000</v>
      </c>
      <c r="L220" s="15">
        <v>-15000</v>
      </c>
      <c r="M220" s="15">
        <v>685000</v>
      </c>
      <c r="N220" s="15">
        <v>0</v>
      </c>
      <c r="O220" s="15">
        <v>125377.44</v>
      </c>
      <c r="P220" s="15">
        <v>0</v>
      </c>
      <c r="Q220" s="15">
        <v>0</v>
      </c>
      <c r="R220" s="15">
        <v>0</v>
      </c>
      <c r="S220" s="15">
        <v>685000</v>
      </c>
      <c r="T220" s="15">
        <v>0</v>
      </c>
      <c r="U220" s="15">
        <v>0</v>
      </c>
    </row>
    <row r="221" spans="1:21" x14ac:dyDescent="0.3">
      <c r="A221" s="1" t="s">
        <v>210</v>
      </c>
      <c r="B221" s="1" t="s">
        <v>1200</v>
      </c>
      <c r="C221" s="1" t="s">
        <v>1201</v>
      </c>
      <c r="D221" s="1" t="s">
        <v>1301</v>
      </c>
      <c r="E221" s="1" t="s">
        <v>1302</v>
      </c>
      <c r="F221" s="1" t="s">
        <v>1319</v>
      </c>
      <c r="G221" s="1" t="s">
        <v>1320</v>
      </c>
      <c r="H221" s="1" t="s">
        <v>1321</v>
      </c>
      <c r="I221" s="1" t="s">
        <v>1322</v>
      </c>
      <c r="J221" s="1" t="s">
        <v>211</v>
      </c>
      <c r="K221" s="15">
        <v>20000000</v>
      </c>
      <c r="L221" s="15">
        <v>2000000</v>
      </c>
      <c r="M221" s="15">
        <v>22000000</v>
      </c>
      <c r="N221" s="15">
        <v>-308610.46000000002</v>
      </c>
      <c r="O221" s="15">
        <v>0</v>
      </c>
      <c r="P221" s="15">
        <v>0</v>
      </c>
      <c r="Q221" s="15">
        <v>0</v>
      </c>
      <c r="R221" s="15">
        <v>0</v>
      </c>
      <c r="S221" s="15">
        <v>22000000</v>
      </c>
      <c r="T221" s="15">
        <v>0</v>
      </c>
      <c r="U221" s="15">
        <v>0</v>
      </c>
    </row>
    <row r="222" spans="1:21" x14ac:dyDescent="0.3">
      <c r="A222" s="1" t="s">
        <v>571</v>
      </c>
      <c r="B222" s="1" t="s">
        <v>1200</v>
      </c>
      <c r="C222" s="1" t="s">
        <v>1201</v>
      </c>
      <c r="D222" s="1" t="s">
        <v>1301</v>
      </c>
      <c r="E222" s="1" t="s">
        <v>1302</v>
      </c>
      <c r="F222" s="1" t="s">
        <v>1323</v>
      </c>
      <c r="G222" s="1" t="s">
        <v>1324</v>
      </c>
      <c r="H222" s="1" t="s">
        <v>1325</v>
      </c>
      <c r="I222" s="1" t="s">
        <v>1326</v>
      </c>
      <c r="J222" s="1" t="s">
        <v>572</v>
      </c>
      <c r="K222" s="15">
        <v>50000000</v>
      </c>
      <c r="L222" s="15">
        <v>-50000000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</row>
    <row r="223" spans="1:21" x14ac:dyDescent="0.3">
      <c r="A223" s="1" t="s">
        <v>568</v>
      </c>
      <c r="B223" s="1" t="s">
        <v>1200</v>
      </c>
      <c r="C223" s="1" t="s">
        <v>1201</v>
      </c>
      <c r="D223" s="1" t="s">
        <v>1301</v>
      </c>
      <c r="E223" s="1" t="s">
        <v>1302</v>
      </c>
      <c r="F223" s="1" t="s">
        <v>1323</v>
      </c>
      <c r="G223" s="1" t="s">
        <v>1324</v>
      </c>
      <c r="H223" s="1" t="s">
        <v>1325</v>
      </c>
      <c r="I223" s="1" t="s">
        <v>1326</v>
      </c>
      <c r="J223" s="1" t="s">
        <v>569</v>
      </c>
      <c r="K223" s="15">
        <v>0</v>
      </c>
      <c r="L223" s="15">
        <v>30000000</v>
      </c>
      <c r="M223" s="15">
        <v>30000000</v>
      </c>
      <c r="N223" s="15">
        <v>30000000</v>
      </c>
      <c r="O223" s="15">
        <v>0</v>
      </c>
      <c r="P223" s="15">
        <v>0</v>
      </c>
      <c r="Q223" s="15">
        <v>0</v>
      </c>
      <c r="R223" s="15">
        <v>0</v>
      </c>
      <c r="S223" s="15">
        <v>30000000</v>
      </c>
      <c r="T223" s="15">
        <v>0</v>
      </c>
      <c r="U223" s="15">
        <v>0</v>
      </c>
    </row>
    <row r="224" spans="1:21" x14ac:dyDescent="0.3">
      <c r="A224" s="1" t="s">
        <v>570</v>
      </c>
      <c r="B224" s="1" t="s">
        <v>1200</v>
      </c>
      <c r="C224" s="1" t="s">
        <v>1201</v>
      </c>
      <c r="D224" s="1" t="s">
        <v>1301</v>
      </c>
      <c r="E224" s="1" t="s">
        <v>1302</v>
      </c>
      <c r="F224" s="1" t="s">
        <v>1323</v>
      </c>
      <c r="G224" s="1" t="s">
        <v>1324</v>
      </c>
      <c r="H224" s="1" t="s">
        <v>1325</v>
      </c>
      <c r="I224" s="1" t="s">
        <v>1326</v>
      </c>
      <c r="J224" s="1" t="s">
        <v>569</v>
      </c>
      <c r="K224" s="15">
        <v>50000000</v>
      </c>
      <c r="L224" s="15">
        <v>30000000</v>
      </c>
      <c r="M224" s="15">
        <v>80000000</v>
      </c>
      <c r="N224" s="15">
        <v>20951401.539999999</v>
      </c>
      <c r="O224" s="15">
        <v>0</v>
      </c>
      <c r="P224" s="15">
        <v>0</v>
      </c>
      <c r="Q224" s="15">
        <v>0</v>
      </c>
      <c r="R224" s="15">
        <v>0</v>
      </c>
      <c r="S224" s="15">
        <v>80000000</v>
      </c>
      <c r="T224" s="15">
        <v>0</v>
      </c>
      <c r="U224" s="15">
        <v>0</v>
      </c>
    </row>
    <row r="225" spans="1:21" x14ac:dyDescent="0.3">
      <c r="A225" s="1" t="s">
        <v>109</v>
      </c>
      <c r="B225" s="1" t="s">
        <v>1200</v>
      </c>
      <c r="C225" s="1" t="s">
        <v>1201</v>
      </c>
      <c r="D225" s="1" t="s">
        <v>1301</v>
      </c>
      <c r="E225" s="1" t="s">
        <v>1302</v>
      </c>
      <c r="F225" s="1" t="s">
        <v>1323</v>
      </c>
      <c r="G225" s="1" t="s">
        <v>1324</v>
      </c>
      <c r="H225" s="1" t="s">
        <v>1325</v>
      </c>
      <c r="I225" s="1" t="s">
        <v>1326</v>
      </c>
      <c r="J225" s="1" t="s">
        <v>110</v>
      </c>
      <c r="K225" s="15">
        <v>0</v>
      </c>
      <c r="L225" s="15">
        <v>10000000</v>
      </c>
      <c r="M225" s="15">
        <v>10000000</v>
      </c>
      <c r="N225" s="15">
        <v>0</v>
      </c>
      <c r="O225" s="15">
        <v>0</v>
      </c>
      <c r="P225" s="15">
        <v>0</v>
      </c>
      <c r="Q225" s="15">
        <v>0</v>
      </c>
      <c r="R225" s="15">
        <v>0</v>
      </c>
      <c r="S225" s="15">
        <v>10000000</v>
      </c>
      <c r="T225" s="15">
        <v>0</v>
      </c>
      <c r="U225" s="15">
        <v>0</v>
      </c>
    </row>
    <row r="226" spans="1:21" x14ac:dyDescent="0.3">
      <c r="A226" s="1" t="s">
        <v>212</v>
      </c>
      <c r="B226" s="1" t="s">
        <v>1200</v>
      </c>
      <c r="C226" s="1" t="s">
        <v>1201</v>
      </c>
      <c r="D226" s="1" t="s">
        <v>1301</v>
      </c>
      <c r="E226" s="1" t="s">
        <v>1302</v>
      </c>
      <c r="F226" s="1" t="s">
        <v>1323</v>
      </c>
      <c r="G226" s="1" t="s">
        <v>1324</v>
      </c>
      <c r="H226" s="1" t="s">
        <v>1325</v>
      </c>
      <c r="I226" s="1" t="s">
        <v>1326</v>
      </c>
      <c r="J226" s="1" t="s">
        <v>213</v>
      </c>
      <c r="K226" s="15">
        <v>20000000</v>
      </c>
      <c r="L226" s="15">
        <v>2000000</v>
      </c>
      <c r="M226" s="15">
        <v>22000000</v>
      </c>
      <c r="N226" s="15">
        <v>337208.86</v>
      </c>
      <c r="O226" s="15">
        <v>0</v>
      </c>
      <c r="P226" s="15">
        <v>0</v>
      </c>
      <c r="Q226" s="15">
        <v>0</v>
      </c>
      <c r="R226" s="15">
        <v>0</v>
      </c>
      <c r="S226" s="15">
        <v>22000000</v>
      </c>
      <c r="T226" s="15">
        <v>0</v>
      </c>
      <c r="U226" s="15">
        <v>0</v>
      </c>
    </row>
    <row r="227" spans="1:21" x14ac:dyDescent="0.3">
      <c r="A227" s="1" t="s">
        <v>406</v>
      </c>
      <c r="B227" s="1" t="s">
        <v>1200</v>
      </c>
      <c r="C227" s="1" t="s">
        <v>1201</v>
      </c>
      <c r="D227" s="1" t="s">
        <v>1301</v>
      </c>
      <c r="E227" s="1" t="s">
        <v>1302</v>
      </c>
      <c r="F227" s="1" t="s">
        <v>1323</v>
      </c>
      <c r="G227" s="1" t="s">
        <v>1324</v>
      </c>
      <c r="H227" s="1" t="s">
        <v>1325</v>
      </c>
      <c r="I227" s="1" t="s">
        <v>1326</v>
      </c>
      <c r="J227" s="1" t="s">
        <v>213</v>
      </c>
      <c r="K227" s="15">
        <v>100000</v>
      </c>
      <c r="L227" s="15">
        <v>0</v>
      </c>
      <c r="M227" s="15">
        <v>100000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100000</v>
      </c>
      <c r="T227" s="15">
        <v>0</v>
      </c>
      <c r="U227" s="15">
        <v>0</v>
      </c>
    </row>
    <row r="228" spans="1:21" x14ac:dyDescent="0.3">
      <c r="A228" s="1" t="s">
        <v>450</v>
      </c>
      <c r="B228" s="1" t="s">
        <v>1200</v>
      </c>
      <c r="C228" s="1" t="s">
        <v>1201</v>
      </c>
      <c r="D228" s="1" t="s">
        <v>1301</v>
      </c>
      <c r="E228" s="1" t="s">
        <v>1302</v>
      </c>
      <c r="F228" s="1" t="s">
        <v>1323</v>
      </c>
      <c r="G228" s="1" t="s">
        <v>1324</v>
      </c>
      <c r="H228" s="1" t="s">
        <v>1325</v>
      </c>
      <c r="I228" s="1" t="s">
        <v>1326</v>
      </c>
      <c r="J228" s="1" t="s">
        <v>213</v>
      </c>
      <c r="K228" s="15">
        <v>2000000</v>
      </c>
      <c r="L228" s="15">
        <v>-2000000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</row>
    <row r="229" spans="1:21" x14ac:dyDescent="0.3">
      <c r="A229" s="1" t="s">
        <v>466</v>
      </c>
      <c r="B229" s="1" t="s">
        <v>1200</v>
      </c>
      <c r="C229" s="1" t="s">
        <v>1201</v>
      </c>
      <c r="D229" s="1" t="s">
        <v>1301</v>
      </c>
      <c r="E229" s="1" t="s">
        <v>1302</v>
      </c>
      <c r="F229" s="1" t="s">
        <v>1323</v>
      </c>
      <c r="G229" s="1" t="s">
        <v>1324</v>
      </c>
      <c r="H229" s="1" t="s">
        <v>1325</v>
      </c>
      <c r="I229" s="1" t="s">
        <v>1326</v>
      </c>
      <c r="J229" s="1" t="s">
        <v>213</v>
      </c>
      <c r="K229" s="15">
        <v>2100000</v>
      </c>
      <c r="L229" s="15">
        <v>0</v>
      </c>
      <c r="M229" s="15">
        <v>2100000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2100000</v>
      </c>
      <c r="T229" s="15">
        <v>0</v>
      </c>
      <c r="U229" s="15">
        <v>0</v>
      </c>
    </row>
    <row r="230" spans="1:21" x14ac:dyDescent="0.3">
      <c r="A230" s="1" t="s">
        <v>485</v>
      </c>
      <c r="B230" s="1" t="s">
        <v>1200</v>
      </c>
      <c r="C230" s="1" t="s">
        <v>1201</v>
      </c>
      <c r="D230" s="1" t="s">
        <v>1301</v>
      </c>
      <c r="E230" s="1" t="s">
        <v>1302</v>
      </c>
      <c r="F230" s="1" t="s">
        <v>1323</v>
      </c>
      <c r="G230" s="1" t="s">
        <v>1324</v>
      </c>
      <c r="H230" s="1" t="s">
        <v>1325</v>
      </c>
      <c r="I230" s="1" t="s">
        <v>1326</v>
      </c>
      <c r="J230" s="1" t="s">
        <v>213</v>
      </c>
      <c r="K230" s="15">
        <v>400000</v>
      </c>
      <c r="L230" s="15">
        <v>0</v>
      </c>
      <c r="M230" s="15">
        <v>400000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v>400000</v>
      </c>
      <c r="T230" s="15">
        <v>0</v>
      </c>
      <c r="U230" s="15">
        <v>0</v>
      </c>
    </row>
    <row r="231" spans="1:21" x14ac:dyDescent="0.3">
      <c r="A231" s="1" t="s">
        <v>567</v>
      </c>
      <c r="B231" s="1" t="s">
        <v>1200</v>
      </c>
      <c r="C231" s="1" t="s">
        <v>1201</v>
      </c>
      <c r="D231" s="1" t="s">
        <v>1301</v>
      </c>
      <c r="E231" s="1" t="s">
        <v>1302</v>
      </c>
      <c r="F231" s="1" t="s">
        <v>1323</v>
      </c>
      <c r="G231" s="1" t="s">
        <v>1324</v>
      </c>
      <c r="H231" s="1" t="s">
        <v>1325</v>
      </c>
      <c r="I231" s="1" t="s">
        <v>1326</v>
      </c>
      <c r="J231" s="1" t="s">
        <v>213</v>
      </c>
      <c r="K231" s="15">
        <v>170000000</v>
      </c>
      <c r="L231" s="15">
        <v>0</v>
      </c>
      <c r="M231" s="15">
        <v>170000000</v>
      </c>
      <c r="N231" s="15">
        <v>53613631.090000004</v>
      </c>
      <c r="O231" s="15">
        <v>82932456.469999999</v>
      </c>
      <c r="P231" s="15">
        <v>0</v>
      </c>
      <c r="Q231" s="15">
        <v>0</v>
      </c>
      <c r="R231" s="15">
        <v>0</v>
      </c>
      <c r="S231" s="15">
        <v>170000000</v>
      </c>
      <c r="T231" s="15">
        <v>0</v>
      </c>
      <c r="U231" s="15">
        <v>0</v>
      </c>
    </row>
    <row r="232" spans="1:21" x14ac:dyDescent="0.3">
      <c r="A232" s="1" t="s">
        <v>472</v>
      </c>
      <c r="B232" s="1" t="s">
        <v>1200</v>
      </c>
      <c r="C232" s="1" t="s">
        <v>1201</v>
      </c>
      <c r="D232" s="1" t="s">
        <v>1301</v>
      </c>
      <c r="E232" s="1" t="s">
        <v>1302</v>
      </c>
      <c r="F232" s="1" t="s">
        <v>1327</v>
      </c>
      <c r="G232" s="1" t="s">
        <v>1328</v>
      </c>
      <c r="H232" s="1" t="s">
        <v>1329</v>
      </c>
      <c r="I232" s="1" t="s">
        <v>1330</v>
      </c>
      <c r="J232" s="1" t="s">
        <v>473</v>
      </c>
      <c r="K232" s="15">
        <v>216425740</v>
      </c>
      <c r="L232" s="15">
        <v>40000000</v>
      </c>
      <c r="M232" s="15">
        <v>256425740</v>
      </c>
      <c r="N232" s="15">
        <v>72755761.920000002</v>
      </c>
      <c r="O232" s="15">
        <v>116155080.54000001</v>
      </c>
      <c r="P232" s="15">
        <v>0</v>
      </c>
      <c r="Q232" s="15">
        <v>0</v>
      </c>
      <c r="R232" s="15">
        <v>0</v>
      </c>
      <c r="S232" s="15">
        <v>256425740</v>
      </c>
      <c r="T232" s="15">
        <v>0</v>
      </c>
      <c r="U232" s="15">
        <v>0</v>
      </c>
    </row>
    <row r="233" spans="1:21" x14ac:dyDescent="0.3">
      <c r="A233" s="1" t="s">
        <v>214</v>
      </c>
      <c r="B233" s="1" t="s">
        <v>1200</v>
      </c>
      <c r="C233" s="1" t="s">
        <v>1201</v>
      </c>
      <c r="D233" s="1" t="s">
        <v>1301</v>
      </c>
      <c r="E233" s="1" t="s">
        <v>1302</v>
      </c>
      <c r="F233" s="1" t="s">
        <v>1327</v>
      </c>
      <c r="G233" s="1" t="s">
        <v>1328</v>
      </c>
      <c r="H233" s="1" t="s">
        <v>1329</v>
      </c>
      <c r="I233" s="1" t="s">
        <v>1330</v>
      </c>
      <c r="J233" s="1" t="s">
        <v>215</v>
      </c>
      <c r="K233" s="15">
        <v>0</v>
      </c>
      <c r="L233" s="15">
        <v>6835000</v>
      </c>
      <c r="M233" s="15">
        <v>6835000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6835000</v>
      </c>
      <c r="T233" s="15">
        <v>0</v>
      </c>
      <c r="U233" s="15">
        <v>0</v>
      </c>
    </row>
    <row r="234" spans="1:21" x14ac:dyDescent="0.3">
      <c r="A234" s="1" t="s">
        <v>320</v>
      </c>
      <c r="B234" s="1" t="s">
        <v>1200</v>
      </c>
      <c r="C234" s="1" t="s">
        <v>1201</v>
      </c>
      <c r="D234" s="1" t="s">
        <v>1301</v>
      </c>
      <c r="E234" s="1" t="s">
        <v>1302</v>
      </c>
      <c r="F234" s="1" t="s">
        <v>1327</v>
      </c>
      <c r="G234" s="1" t="s">
        <v>1328</v>
      </c>
      <c r="H234" s="1" t="s">
        <v>1329</v>
      </c>
      <c r="I234" s="1" t="s">
        <v>1330</v>
      </c>
      <c r="J234" s="1" t="s">
        <v>321</v>
      </c>
      <c r="K234" s="15">
        <v>3000</v>
      </c>
      <c r="L234" s="15">
        <v>0</v>
      </c>
      <c r="M234" s="15">
        <v>3000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3000</v>
      </c>
      <c r="T234" s="15">
        <v>0</v>
      </c>
      <c r="U234" s="15">
        <v>0</v>
      </c>
    </row>
    <row r="235" spans="1:21" x14ac:dyDescent="0.3">
      <c r="A235" s="1" t="s">
        <v>425</v>
      </c>
      <c r="B235" s="1" t="s">
        <v>1200</v>
      </c>
      <c r="C235" s="1" t="s">
        <v>1201</v>
      </c>
      <c r="D235" s="1" t="s">
        <v>1301</v>
      </c>
      <c r="E235" s="1" t="s">
        <v>1302</v>
      </c>
      <c r="F235" s="1" t="s">
        <v>1327</v>
      </c>
      <c r="G235" s="1" t="s">
        <v>1328</v>
      </c>
      <c r="H235" s="1" t="s">
        <v>1329</v>
      </c>
      <c r="I235" s="1" t="s">
        <v>1330</v>
      </c>
      <c r="J235" s="1" t="s">
        <v>426</v>
      </c>
      <c r="K235" s="15">
        <v>1202000</v>
      </c>
      <c r="L235" s="15">
        <v>15000</v>
      </c>
      <c r="M235" s="15">
        <v>1217000</v>
      </c>
      <c r="N235" s="15">
        <v>0</v>
      </c>
      <c r="O235" s="15">
        <v>1214735.2</v>
      </c>
      <c r="P235" s="15">
        <v>0</v>
      </c>
      <c r="Q235" s="15">
        <v>0</v>
      </c>
      <c r="R235" s="15">
        <v>0</v>
      </c>
      <c r="S235" s="15">
        <v>1217000</v>
      </c>
      <c r="T235" s="15">
        <v>0</v>
      </c>
      <c r="U235" s="15">
        <v>0</v>
      </c>
    </row>
    <row r="236" spans="1:21" x14ac:dyDescent="0.3">
      <c r="A236" s="1" t="s">
        <v>451</v>
      </c>
      <c r="B236" s="1" t="s">
        <v>1200</v>
      </c>
      <c r="C236" s="1" t="s">
        <v>1201</v>
      </c>
      <c r="D236" s="1" t="s">
        <v>1301</v>
      </c>
      <c r="E236" s="1" t="s">
        <v>1302</v>
      </c>
      <c r="F236" s="1" t="s">
        <v>1331</v>
      </c>
      <c r="G236" s="1" t="s">
        <v>1332</v>
      </c>
      <c r="H236" s="1" t="s">
        <v>1333</v>
      </c>
      <c r="I236" s="1" t="s">
        <v>1334</v>
      </c>
      <c r="J236" s="1" t="s">
        <v>452</v>
      </c>
      <c r="K236" s="15">
        <v>0</v>
      </c>
      <c r="L236" s="15">
        <v>21202435.199999999</v>
      </c>
      <c r="M236" s="15">
        <v>21202435.199999999</v>
      </c>
      <c r="N236" s="15">
        <v>0</v>
      </c>
      <c r="O236" s="15">
        <v>3202435.2</v>
      </c>
      <c r="P236" s="15">
        <v>0</v>
      </c>
      <c r="Q236" s="15">
        <v>0</v>
      </c>
      <c r="R236" s="15">
        <v>0</v>
      </c>
      <c r="S236" s="15">
        <v>21202435.199999999</v>
      </c>
      <c r="T236" s="15">
        <v>0</v>
      </c>
      <c r="U236" s="15">
        <v>0</v>
      </c>
    </row>
    <row r="237" spans="1:21" x14ac:dyDescent="0.3">
      <c r="A237" s="1" t="s">
        <v>346</v>
      </c>
      <c r="B237" s="1" t="s">
        <v>1200</v>
      </c>
      <c r="C237" s="1" t="s">
        <v>1201</v>
      </c>
      <c r="D237" s="1" t="s">
        <v>1335</v>
      </c>
      <c r="E237" s="1" t="s">
        <v>1336</v>
      </c>
      <c r="F237" s="1" t="s">
        <v>1337</v>
      </c>
      <c r="G237" s="1" t="s">
        <v>1338</v>
      </c>
      <c r="H237" s="1" t="s">
        <v>1339</v>
      </c>
      <c r="I237" s="1" t="s">
        <v>1340</v>
      </c>
      <c r="J237" s="1" t="s">
        <v>347</v>
      </c>
      <c r="K237" s="15">
        <v>32506735.879999999</v>
      </c>
      <c r="L237" s="15">
        <v>-2320560.7599999998</v>
      </c>
      <c r="M237" s="15">
        <v>30186175.120000001</v>
      </c>
      <c r="N237" s="15">
        <v>200000.02</v>
      </c>
      <c r="O237" s="15">
        <v>30476363.629999999</v>
      </c>
      <c r="P237" s="15">
        <v>0</v>
      </c>
      <c r="Q237" s="15">
        <v>0</v>
      </c>
      <c r="R237" s="15">
        <v>0</v>
      </c>
      <c r="S237" s="15">
        <v>30186175.120000001</v>
      </c>
      <c r="T237" s="15">
        <v>0</v>
      </c>
      <c r="U237" s="15">
        <v>0</v>
      </c>
    </row>
    <row r="238" spans="1:21" x14ac:dyDescent="0.3">
      <c r="A238" s="1" t="s">
        <v>348</v>
      </c>
      <c r="B238" s="1" t="s">
        <v>1200</v>
      </c>
      <c r="C238" s="1" t="s">
        <v>1201</v>
      </c>
      <c r="D238" s="1" t="s">
        <v>1335</v>
      </c>
      <c r="E238" s="1" t="s">
        <v>1336</v>
      </c>
      <c r="F238" s="1" t="s">
        <v>1341</v>
      </c>
      <c r="G238" s="1" t="s">
        <v>1342</v>
      </c>
      <c r="H238" s="1" t="s">
        <v>1343</v>
      </c>
      <c r="I238" s="1" t="s">
        <v>1344</v>
      </c>
      <c r="J238" s="1" t="s">
        <v>349</v>
      </c>
      <c r="K238" s="15">
        <v>6600000</v>
      </c>
      <c r="L238" s="15">
        <v>860000</v>
      </c>
      <c r="M238" s="15">
        <v>7460000</v>
      </c>
      <c r="N238" s="15">
        <v>0</v>
      </c>
      <c r="O238" s="15">
        <v>7200000</v>
      </c>
      <c r="P238" s="15">
        <v>0</v>
      </c>
      <c r="Q238" s="15">
        <v>0</v>
      </c>
      <c r="R238" s="15">
        <v>0</v>
      </c>
      <c r="S238" s="15">
        <v>7460000</v>
      </c>
      <c r="T238" s="15">
        <v>0</v>
      </c>
      <c r="U238" s="15">
        <v>0</v>
      </c>
    </row>
    <row r="239" spans="1:21" x14ac:dyDescent="0.3">
      <c r="A239" s="1" t="s">
        <v>350</v>
      </c>
      <c r="B239" s="1" t="s">
        <v>1200</v>
      </c>
      <c r="C239" s="1" t="s">
        <v>1201</v>
      </c>
      <c r="D239" s="1" t="s">
        <v>1335</v>
      </c>
      <c r="E239" s="1" t="s">
        <v>1336</v>
      </c>
      <c r="F239" s="1" t="s">
        <v>1345</v>
      </c>
      <c r="G239" s="1" t="s">
        <v>1346</v>
      </c>
      <c r="H239" s="1" t="s">
        <v>1347</v>
      </c>
      <c r="I239" s="1" t="s">
        <v>1348</v>
      </c>
      <c r="J239" s="1" t="s">
        <v>351</v>
      </c>
      <c r="K239" s="15">
        <v>4200000</v>
      </c>
      <c r="L239" s="15">
        <v>564196.36</v>
      </c>
      <c r="M239" s="15">
        <v>4764196.3600000003</v>
      </c>
      <c r="N239" s="15">
        <v>0</v>
      </c>
      <c r="O239" s="15">
        <v>3765680.01</v>
      </c>
      <c r="P239" s="15">
        <v>0</v>
      </c>
      <c r="Q239" s="15">
        <v>0</v>
      </c>
      <c r="R239" s="15">
        <v>0</v>
      </c>
      <c r="S239" s="15">
        <v>4764196.3600000003</v>
      </c>
      <c r="T239" s="15">
        <v>0</v>
      </c>
      <c r="U239" s="15">
        <v>0</v>
      </c>
    </row>
    <row r="240" spans="1:21" x14ac:dyDescent="0.3">
      <c r="A240" s="1" t="s">
        <v>352</v>
      </c>
      <c r="B240" s="1" t="s">
        <v>1200</v>
      </c>
      <c r="C240" s="1" t="s">
        <v>1201</v>
      </c>
      <c r="D240" s="1" t="s">
        <v>1335</v>
      </c>
      <c r="E240" s="1" t="s">
        <v>1336</v>
      </c>
      <c r="F240" s="1" t="s">
        <v>1349</v>
      </c>
      <c r="G240" s="1" t="s">
        <v>1350</v>
      </c>
      <c r="H240" s="1" t="s">
        <v>1351</v>
      </c>
      <c r="I240" s="1" t="s">
        <v>1352</v>
      </c>
      <c r="J240" s="1" t="s">
        <v>353</v>
      </c>
      <c r="K240" s="15">
        <v>6223395</v>
      </c>
      <c r="L240" s="15">
        <v>61164.4</v>
      </c>
      <c r="M240" s="15">
        <v>6284559.4000000004</v>
      </c>
      <c r="N240" s="15">
        <v>0</v>
      </c>
      <c r="O240" s="15">
        <v>4582660</v>
      </c>
      <c r="P240" s="15">
        <v>0</v>
      </c>
      <c r="Q240" s="15">
        <v>0</v>
      </c>
      <c r="R240" s="15">
        <v>0</v>
      </c>
      <c r="S240" s="15">
        <v>6284559.4000000004</v>
      </c>
      <c r="T240" s="15">
        <v>0</v>
      </c>
      <c r="U240" s="15">
        <v>0</v>
      </c>
    </row>
    <row r="241" spans="1:21" x14ac:dyDescent="0.3">
      <c r="A241" s="1" t="s">
        <v>111</v>
      </c>
      <c r="B241" s="1" t="s">
        <v>1200</v>
      </c>
      <c r="C241" s="1" t="s">
        <v>1201</v>
      </c>
      <c r="D241" s="1" t="s">
        <v>1353</v>
      </c>
      <c r="E241" s="1" t="s">
        <v>1354</v>
      </c>
      <c r="F241" s="1" t="s">
        <v>1355</v>
      </c>
      <c r="G241" s="1" t="s">
        <v>1356</v>
      </c>
      <c r="H241" s="1" t="s">
        <v>1357</v>
      </c>
      <c r="I241" s="1" t="s">
        <v>1358</v>
      </c>
      <c r="J241" s="1" t="s">
        <v>112</v>
      </c>
      <c r="K241" s="15">
        <v>0</v>
      </c>
      <c r="L241" s="15">
        <v>45000</v>
      </c>
      <c r="M241" s="15">
        <v>45000</v>
      </c>
      <c r="N241" s="15">
        <v>0</v>
      </c>
      <c r="O241" s="15">
        <v>0</v>
      </c>
      <c r="P241" s="15">
        <v>6796</v>
      </c>
      <c r="Q241" s="15">
        <v>6796</v>
      </c>
      <c r="R241" s="15">
        <v>6796</v>
      </c>
      <c r="S241" s="15">
        <v>38204</v>
      </c>
      <c r="T241" s="15">
        <v>6796</v>
      </c>
      <c r="U241" s="15">
        <v>0</v>
      </c>
    </row>
    <row r="242" spans="1:21" x14ac:dyDescent="0.3">
      <c r="A242" s="1" t="s">
        <v>338</v>
      </c>
      <c r="B242" s="1" t="s">
        <v>1200</v>
      </c>
      <c r="C242" s="1" t="s">
        <v>1201</v>
      </c>
      <c r="D242" s="1" t="s">
        <v>1353</v>
      </c>
      <c r="E242" s="1" t="s">
        <v>1354</v>
      </c>
      <c r="F242" s="1" t="s">
        <v>1355</v>
      </c>
      <c r="G242" s="1" t="s">
        <v>1356</v>
      </c>
      <c r="H242" s="1" t="s">
        <v>1357</v>
      </c>
      <c r="I242" s="1" t="s">
        <v>1358</v>
      </c>
      <c r="J242" s="1" t="s">
        <v>112</v>
      </c>
      <c r="K242" s="15">
        <v>30000</v>
      </c>
      <c r="L242" s="15">
        <v>0</v>
      </c>
      <c r="M242" s="15">
        <v>30000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30000</v>
      </c>
      <c r="T242" s="15">
        <v>0</v>
      </c>
      <c r="U242" s="15">
        <v>0</v>
      </c>
    </row>
    <row r="243" spans="1:21" x14ac:dyDescent="0.3">
      <c r="A243" s="1" t="s">
        <v>113</v>
      </c>
      <c r="B243" s="1" t="s">
        <v>1200</v>
      </c>
      <c r="C243" s="1" t="s">
        <v>1201</v>
      </c>
      <c r="D243" s="1" t="s">
        <v>1353</v>
      </c>
      <c r="E243" s="1" t="s">
        <v>1354</v>
      </c>
      <c r="F243" s="1" t="s">
        <v>1359</v>
      </c>
      <c r="G243" s="1" t="s">
        <v>1360</v>
      </c>
      <c r="H243" s="1" t="s">
        <v>1361</v>
      </c>
      <c r="I243" s="1" t="s">
        <v>1362</v>
      </c>
      <c r="J243" s="1" t="s">
        <v>114</v>
      </c>
      <c r="K243" s="15">
        <v>0</v>
      </c>
      <c r="L243" s="15">
        <v>2000</v>
      </c>
      <c r="M243" s="15">
        <v>2000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2000</v>
      </c>
      <c r="T243" s="15">
        <v>0</v>
      </c>
      <c r="U243" s="15">
        <v>0</v>
      </c>
    </row>
    <row r="244" spans="1:21" x14ac:dyDescent="0.3">
      <c r="A244" s="1" t="s">
        <v>115</v>
      </c>
      <c r="B244" s="1" t="s">
        <v>1200</v>
      </c>
      <c r="C244" s="1" t="s">
        <v>1201</v>
      </c>
      <c r="D244" s="1" t="s">
        <v>1353</v>
      </c>
      <c r="E244" s="1" t="s">
        <v>1354</v>
      </c>
      <c r="F244" s="1" t="s">
        <v>1363</v>
      </c>
      <c r="G244" s="1" t="s">
        <v>1364</v>
      </c>
      <c r="H244" s="1" t="s">
        <v>1365</v>
      </c>
      <c r="I244" s="1" t="s">
        <v>1366</v>
      </c>
      <c r="J244" s="1" t="s">
        <v>116</v>
      </c>
      <c r="K244" s="15">
        <v>0</v>
      </c>
      <c r="L244" s="15">
        <v>2000</v>
      </c>
      <c r="M244" s="15">
        <v>2000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2000</v>
      </c>
      <c r="T244" s="15">
        <v>0</v>
      </c>
      <c r="U244" s="15">
        <v>0</v>
      </c>
    </row>
    <row r="245" spans="1:21" x14ac:dyDescent="0.3">
      <c r="A245" s="1" t="s">
        <v>339</v>
      </c>
      <c r="B245" s="1" t="s">
        <v>1200</v>
      </c>
      <c r="C245" s="1" t="s">
        <v>1201</v>
      </c>
      <c r="D245" s="1" t="s">
        <v>1353</v>
      </c>
      <c r="E245" s="1" t="s">
        <v>1354</v>
      </c>
      <c r="F245" s="1" t="s">
        <v>1363</v>
      </c>
      <c r="G245" s="1" t="s">
        <v>1364</v>
      </c>
      <c r="H245" s="1" t="s">
        <v>1365</v>
      </c>
      <c r="I245" s="1" t="s">
        <v>1366</v>
      </c>
      <c r="J245" s="1" t="s">
        <v>116</v>
      </c>
      <c r="K245" s="15">
        <v>50000</v>
      </c>
      <c r="L245" s="15">
        <v>0</v>
      </c>
      <c r="M245" s="15">
        <v>50000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50000</v>
      </c>
      <c r="T245" s="15">
        <v>0</v>
      </c>
      <c r="U245" s="15">
        <v>0</v>
      </c>
    </row>
    <row r="246" spans="1:21" x14ac:dyDescent="0.3">
      <c r="A246" s="1" t="s">
        <v>501</v>
      </c>
      <c r="B246" s="1" t="s">
        <v>1200</v>
      </c>
      <c r="C246" s="1" t="s">
        <v>1201</v>
      </c>
      <c r="D246" s="1" t="s">
        <v>1353</v>
      </c>
      <c r="E246" s="1" t="s">
        <v>1354</v>
      </c>
      <c r="F246" s="1" t="s">
        <v>1367</v>
      </c>
      <c r="G246" s="1" t="s">
        <v>1368</v>
      </c>
      <c r="H246" s="1" t="s">
        <v>1369</v>
      </c>
      <c r="I246" s="1" t="s">
        <v>1370</v>
      </c>
      <c r="J246" s="1" t="s">
        <v>502</v>
      </c>
      <c r="K246" s="15">
        <v>0</v>
      </c>
      <c r="L246" s="15">
        <v>400000</v>
      </c>
      <c r="M246" s="15">
        <v>400000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400000</v>
      </c>
      <c r="T246" s="15">
        <v>0</v>
      </c>
      <c r="U246" s="15">
        <v>0</v>
      </c>
    </row>
    <row r="247" spans="1:21" x14ac:dyDescent="0.3">
      <c r="A247" s="1" t="s">
        <v>661</v>
      </c>
      <c r="B247" s="1" t="s">
        <v>1200</v>
      </c>
      <c r="C247" s="1" t="s">
        <v>1201</v>
      </c>
      <c r="D247" s="1" t="s">
        <v>1371</v>
      </c>
      <c r="E247" s="1" t="s">
        <v>1372</v>
      </c>
      <c r="F247" s="1" t="s">
        <v>1373</v>
      </c>
      <c r="G247" s="1" t="s">
        <v>1374</v>
      </c>
      <c r="H247" s="1" t="s">
        <v>1375</v>
      </c>
      <c r="I247" s="1" t="s">
        <v>1376</v>
      </c>
      <c r="J247" s="1" t="s">
        <v>662</v>
      </c>
      <c r="K247" s="15">
        <v>1500000</v>
      </c>
      <c r="L247" s="15">
        <v>0</v>
      </c>
      <c r="M247" s="15">
        <v>1500000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1500000</v>
      </c>
      <c r="T247" s="15">
        <v>0</v>
      </c>
      <c r="U247" s="15">
        <v>0</v>
      </c>
    </row>
    <row r="248" spans="1:21" x14ac:dyDescent="0.3">
      <c r="A248" s="1" t="s">
        <v>665</v>
      </c>
      <c r="B248" s="1" t="s">
        <v>1200</v>
      </c>
      <c r="C248" s="1" t="s">
        <v>1201</v>
      </c>
      <c r="D248" s="1" t="s">
        <v>1371</v>
      </c>
      <c r="E248" s="1" t="s">
        <v>1372</v>
      </c>
      <c r="F248" s="1" t="s">
        <v>1373</v>
      </c>
      <c r="G248" s="1" t="s">
        <v>1374</v>
      </c>
      <c r="H248" s="1" t="s">
        <v>1375</v>
      </c>
      <c r="I248" s="1" t="s">
        <v>1376</v>
      </c>
      <c r="J248" s="1" t="s">
        <v>666</v>
      </c>
      <c r="K248" s="15">
        <v>500000</v>
      </c>
      <c r="L248" s="15">
        <v>0</v>
      </c>
      <c r="M248" s="15">
        <v>500000</v>
      </c>
      <c r="N248" s="15">
        <v>0</v>
      </c>
      <c r="O248" s="15">
        <v>495200.01</v>
      </c>
      <c r="P248" s="15">
        <v>0</v>
      </c>
      <c r="Q248" s="15">
        <v>0</v>
      </c>
      <c r="R248" s="15">
        <v>0</v>
      </c>
      <c r="S248" s="15">
        <v>500000</v>
      </c>
      <c r="T248" s="15">
        <v>0</v>
      </c>
      <c r="U248" s="15">
        <v>0</v>
      </c>
    </row>
    <row r="249" spans="1:21" x14ac:dyDescent="0.3">
      <c r="A249" s="1" t="s">
        <v>657</v>
      </c>
      <c r="B249" s="1" t="s">
        <v>1200</v>
      </c>
      <c r="C249" s="1" t="s">
        <v>1201</v>
      </c>
      <c r="D249" s="1" t="s">
        <v>1371</v>
      </c>
      <c r="E249" s="1" t="s">
        <v>1372</v>
      </c>
      <c r="F249" s="1" t="s">
        <v>1373</v>
      </c>
      <c r="G249" s="1" t="s">
        <v>1374</v>
      </c>
      <c r="H249" s="1" t="s">
        <v>1375</v>
      </c>
      <c r="I249" s="1" t="s">
        <v>1376</v>
      </c>
      <c r="J249" s="1" t="s">
        <v>658</v>
      </c>
      <c r="K249" s="15">
        <v>100000</v>
      </c>
      <c r="L249" s="15">
        <v>0</v>
      </c>
      <c r="M249" s="15">
        <v>100000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100000</v>
      </c>
      <c r="T249" s="15">
        <v>0</v>
      </c>
      <c r="U249" s="15">
        <v>0</v>
      </c>
    </row>
    <row r="250" spans="1:21" x14ac:dyDescent="0.3">
      <c r="A250" s="1" t="s">
        <v>522</v>
      </c>
      <c r="B250" s="1" t="s">
        <v>1200</v>
      </c>
      <c r="C250" s="1" t="s">
        <v>1201</v>
      </c>
      <c r="D250" s="1" t="s">
        <v>1371</v>
      </c>
      <c r="E250" s="1" t="s">
        <v>1372</v>
      </c>
      <c r="F250" s="1" t="s">
        <v>1373</v>
      </c>
      <c r="G250" s="1" t="s">
        <v>1374</v>
      </c>
      <c r="H250" s="1" t="s">
        <v>1375</v>
      </c>
      <c r="I250" s="1" t="s">
        <v>1376</v>
      </c>
      <c r="J250" s="1" t="s">
        <v>523</v>
      </c>
      <c r="K250" s="15">
        <v>1000000</v>
      </c>
      <c r="L250" s="15">
        <v>0</v>
      </c>
      <c r="M250" s="15">
        <v>1000000</v>
      </c>
      <c r="N250" s="15">
        <v>1000000</v>
      </c>
      <c r="O250" s="15">
        <v>0</v>
      </c>
      <c r="P250" s="15">
        <v>0</v>
      </c>
      <c r="Q250" s="15">
        <v>0</v>
      </c>
      <c r="R250" s="15">
        <v>0</v>
      </c>
      <c r="S250" s="15">
        <v>1000000</v>
      </c>
      <c r="T250" s="15">
        <v>0</v>
      </c>
      <c r="U250" s="15">
        <v>0</v>
      </c>
    </row>
    <row r="251" spans="1:21" x14ac:dyDescent="0.3">
      <c r="A251" s="1" t="s">
        <v>504</v>
      </c>
      <c r="B251" s="1" t="s">
        <v>1200</v>
      </c>
      <c r="C251" s="1" t="s">
        <v>1201</v>
      </c>
      <c r="D251" s="1" t="s">
        <v>1371</v>
      </c>
      <c r="E251" s="1" t="s">
        <v>1372</v>
      </c>
      <c r="F251" s="1" t="s">
        <v>1373</v>
      </c>
      <c r="G251" s="1" t="s">
        <v>1374</v>
      </c>
      <c r="H251" s="1" t="s">
        <v>1375</v>
      </c>
      <c r="I251" s="1" t="s">
        <v>1376</v>
      </c>
      <c r="J251" s="1" t="s">
        <v>505</v>
      </c>
      <c r="K251" s="15">
        <v>450000</v>
      </c>
      <c r="L251" s="15">
        <v>0</v>
      </c>
      <c r="M251" s="15">
        <v>450000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450000</v>
      </c>
      <c r="T251" s="15">
        <v>0</v>
      </c>
      <c r="U251" s="15">
        <v>0</v>
      </c>
    </row>
    <row r="252" spans="1:21" x14ac:dyDescent="0.3">
      <c r="A252" s="1" t="s">
        <v>324</v>
      </c>
      <c r="B252" s="1" t="s">
        <v>1200</v>
      </c>
      <c r="C252" s="1" t="s">
        <v>1201</v>
      </c>
      <c r="D252" s="1" t="s">
        <v>1371</v>
      </c>
      <c r="E252" s="1" t="s">
        <v>1372</v>
      </c>
      <c r="F252" s="1" t="s">
        <v>1373</v>
      </c>
      <c r="G252" s="1" t="s">
        <v>1374</v>
      </c>
      <c r="H252" s="1" t="s">
        <v>1375</v>
      </c>
      <c r="I252" s="1" t="s">
        <v>1376</v>
      </c>
      <c r="J252" s="1" t="s">
        <v>325</v>
      </c>
      <c r="K252" s="15">
        <v>1500000</v>
      </c>
      <c r="L252" s="15">
        <v>5800000</v>
      </c>
      <c r="M252" s="15">
        <v>7300000</v>
      </c>
      <c r="N252" s="15">
        <v>1300000</v>
      </c>
      <c r="O252" s="15">
        <v>5800000</v>
      </c>
      <c r="P252" s="15">
        <v>0</v>
      </c>
      <c r="Q252" s="15">
        <v>0</v>
      </c>
      <c r="R252" s="15">
        <v>0</v>
      </c>
      <c r="S252" s="15">
        <v>7300000</v>
      </c>
      <c r="T252" s="15">
        <v>0</v>
      </c>
      <c r="U252" s="15">
        <v>0</v>
      </c>
    </row>
    <row r="253" spans="1:21" x14ac:dyDescent="0.3">
      <c r="A253" s="1" t="s">
        <v>626</v>
      </c>
      <c r="B253" s="1" t="s">
        <v>1200</v>
      </c>
      <c r="C253" s="1" t="s">
        <v>1201</v>
      </c>
      <c r="D253" s="1" t="s">
        <v>1371</v>
      </c>
      <c r="E253" s="1" t="s">
        <v>1372</v>
      </c>
      <c r="F253" s="1" t="s">
        <v>1373</v>
      </c>
      <c r="G253" s="1" t="s">
        <v>1374</v>
      </c>
      <c r="H253" s="1" t="s">
        <v>1375</v>
      </c>
      <c r="I253" s="1" t="s">
        <v>1376</v>
      </c>
      <c r="J253" s="1" t="s">
        <v>627</v>
      </c>
      <c r="K253" s="15">
        <v>500000</v>
      </c>
      <c r="L253" s="15">
        <v>0</v>
      </c>
      <c r="M253" s="15">
        <v>500000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500000</v>
      </c>
      <c r="T253" s="15">
        <v>0</v>
      </c>
      <c r="U253" s="15">
        <v>0</v>
      </c>
    </row>
    <row r="254" spans="1:21" x14ac:dyDescent="0.3">
      <c r="A254" s="1" t="s">
        <v>673</v>
      </c>
      <c r="B254" s="1" t="s">
        <v>1200</v>
      </c>
      <c r="C254" s="1" t="s">
        <v>1201</v>
      </c>
      <c r="D254" s="1" t="s">
        <v>1371</v>
      </c>
      <c r="E254" s="1" t="s">
        <v>1372</v>
      </c>
      <c r="F254" s="1" t="s">
        <v>1373</v>
      </c>
      <c r="G254" s="1" t="s">
        <v>1374</v>
      </c>
      <c r="H254" s="1" t="s">
        <v>1375</v>
      </c>
      <c r="I254" s="1" t="s">
        <v>1376</v>
      </c>
      <c r="J254" s="1" t="s">
        <v>674</v>
      </c>
      <c r="K254" s="15">
        <v>200000</v>
      </c>
      <c r="L254" s="15">
        <v>0</v>
      </c>
      <c r="M254" s="15">
        <v>200000</v>
      </c>
      <c r="N254" s="15">
        <v>199636</v>
      </c>
      <c r="O254" s="15">
        <v>0</v>
      </c>
      <c r="P254" s="15">
        <v>0</v>
      </c>
      <c r="Q254" s="15">
        <v>0</v>
      </c>
      <c r="R254" s="15">
        <v>0</v>
      </c>
      <c r="S254" s="15">
        <v>200000</v>
      </c>
      <c r="T254" s="15">
        <v>0</v>
      </c>
      <c r="U254" s="15">
        <v>0</v>
      </c>
    </row>
    <row r="255" spans="1:21" x14ac:dyDescent="0.3">
      <c r="A255" s="1" t="s">
        <v>614</v>
      </c>
      <c r="B255" s="1" t="s">
        <v>1200</v>
      </c>
      <c r="C255" s="1" t="s">
        <v>1201</v>
      </c>
      <c r="D255" s="1" t="s">
        <v>1371</v>
      </c>
      <c r="E255" s="1" t="s">
        <v>1372</v>
      </c>
      <c r="F255" s="1" t="s">
        <v>1373</v>
      </c>
      <c r="G255" s="1" t="s">
        <v>1374</v>
      </c>
      <c r="H255" s="1" t="s">
        <v>1375</v>
      </c>
      <c r="I255" s="1" t="s">
        <v>1376</v>
      </c>
      <c r="J255" s="1" t="s">
        <v>615</v>
      </c>
      <c r="K255" s="15">
        <v>270000</v>
      </c>
      <c r="L255" s="15">
        <v>0</v>
      </c>
      <c r="M255" s="15">
        <v>270000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270000</v>
      </c>
      <c r="T255" s="15">
        <v>0</v>
      </c>
      <c r="U255" s="15">
        <v>0</v>
      </c>
    </row>
    <row r="256" spans="1:21" x14ac:dyDescent="0.3">
      <c r="A256" s="1" t="s">
        <v>667</v>
      </c>
      <c r="B256" s="1" t="s">
        <v>1200</v>
      </c>
      <c r="C256" s="1" t="s">
        <v>1201</v>
      </c>
      <c r="D256" s="1" t="s">
        <v>1371</v>
      </c>
      <c r="E256" s="1" t="s">
        <v>1372</v>
      </c>
      <c r="F256" s="1" t="s">
        <v>1373</v>
      </c>
      <c r="G256" s="1" t="s">
        <v>1374</v>
      </c>
      <c r="H256" s="1" t="s">
        <v>1375</v>
      </c>
      <c r="I256" s="1" t="s">
        <v>1376</v>
      </c>
      <c r="J256" s="1" t="s">
        <v>668</v>
      </c>
      <c r="K256" s="15">
        <v>387000</v>
      </c>
      <c r="L256" s="15">
        <v>0</v>
      </c>
      <c r="M256" s="15">
        <v>387000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387000</v>
      </c>
      <c r="T256" s="15">
        <v>0</v>
      </c>
      <c r="U256" s="15">
        <v>0</v>
      </c>
    </row>
    <row r="257" spans="1:21" x14ac:dyDescent="0.3">
      <c r="A257" s="1" t="s">
        <v>663</v>
      </c>
      <c r="B257" s="1" t="s">
        <v>1200</v>
      </c>
      <c r="C257" s="1" t="s">
        <v>1201</v>
      </c>
      <c r="D257" s="1" t="s">
        <v>1371</v>
      </c>
      <c r="E257" s="1" t="s">
        <v>1372</v>
      </c>
      <c r="F257" s="1" t="s">
        <v>1373</v>
      </c>
      <c r="G257" s="1" t="s">
        <v>1374</v>
      </c>
      <c r="H257" s="1" t="s">
        <v>1375</v>
      </c>
      <c r="I257" s="1" t="s">
        <v>1376</v>
      </c>
      <c r="J257" s="1" t="s">
        <v>664</v>
      </c>
      <c r="K257" s="15">
        <v>500000</v>
      </c>
      <c r="L257" s="15">
        <v>0</v>
      </c>
      <c r="M257" s="15">
        <v>500000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500000</v>
      </c>
      <c r="T257" s="15">
        <v>0</v>
      </c>
      <c r="U257" s="15">
        <v>0</v>
      </c>
    </row>
    <row r="258" spans="1:21" x14ac:dyDescent="0.3">
      <c r="A258" s="1" t="s">
        <v>671</v>
      </c>
      <c r="B258" s="1" t="s">
        <v>1200</v>
      </c>
      <c r="C258" s="1" t="s">
        <v>1201</v>
      </c>
      <c r="D258" s="1" t="s">
        <v>1371</v>
      </c>
      <c r="E258" s="1" t="s">
        <v>1372</v>
      </c>
      <c r="F258" s="1" t="s">
        <v>1373</v>
      </c>
      <c r="G258" s="1" t="s">
        <v>1374</v>
      </c>
      <c r="H258" s="1" t="s">
        <v>1375</v>
      </c>
      <c r="I258" s="1" t="s">
        <v>1376</v>
      </c>
      <c r="J258" s="1" t="s">
        <v>672</v>
      </c>
      <c r="K258" s="15">
        <v>240000</v>
      </c>
      <c r="L258" s="15">
        <v>0</v>
      </c>
      <c r="M258" s="15">
        <v>240000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240000</v>
      </c>
      <c r="T258" s="15">
        <v>0</v>
      </c>
      <c r="U258" s="15">
        <v>0</v>
      </c>
    </row>
    <row r="259" spans="1:21" x14ac:dyDescent="0.3">
      <c r="A259" s="1" t="s">
        <v>675</v>
      </c>
      <c r="B259" s="1" t="s">
        <v>1200</v>
      </c>
      <c r="C259" s="1" t="s">
        <v>1201</v>
      </c>
      <c r="D259" s="1" t="s">
        <v>1371</v>
      </c>
      <c r="E259" s="1" t="s">
        <v>1372</v>
      </c>
      <c r="F259" s="1" t="s">
        <v>1373</v>
      </c>
      <c r="G259" s="1" t="s">
        <v>1374</v>
      </c>
      <c r="H259" s="1" t="s">
        <v>1375</v>
      </c>
      <c r="I259" s="1" t="s">
        <v>1376</v>
      </c>
      <c r="J259" s="1" t="s">
        <v>676</v>
      </c>
      <c r="K259" s="15">
        <v>196000</v>
      </c>
      <c r="L259" s="15">
        <v>0</v>
      </c>
      <c r="M259" s="15">
        <v>196000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196000</v>
      </c>
      <c r="T259" s="15">
        <v>0</v>
      </c>
      <c r="U259" s="15">
        <v>0</v>
      </c>
    </row>
    <row r="260" spans="1:21" x14ac:dyDescent="0.3">
      <c r="A260" s="1" t="s">
        <v>612</v>
      </c>
      <c r="B260" s="1" t="s">
        <v>1200</v>
      </c>
      <c r="C260" s="1" t="s">
        <v>1201</v>
      </c>
      <c r="D260" s="1" t="s">
        <v>1371</v>
      </c>
      <c r="E260" s="1" t="s">
        <v>1372</v>
      </c>
      <c r="F260" s="1" t="s">
        <v>1373</v>
      </c>
      <c r="G260" s="1" t="s">
        <v>1374</v>
      </c>
      <c r="H260" s="1" t="s">
        <v>1375</v>
      </c>
      <c r="I260" s="1" t="s">
        <v>1376</v>
      </c>
      <c r="J260" s="1" t="s">
        <v>613</v>
      </c>
      <c r="K260" s="15">
        <v>300000</v>
      </c>
      <c r="L260" s="15">
        <v>0</v>
      </c>
      <c r="M260" s="15">
        <v>300000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300000</v>
      </c>
      <c r="T260" s="15">
        <v>0</v>
      </c>
      <c r="U260" s="15">
        <v>0</v>
      </c>
    </row>
    <row r="261" spans="1:21" x14ac:dyDescent="0.3">
      <c r="A261" s="1" t="s">
        <v>326</v>
      </c>
      <c r="B261" s="1" t="s">
        <v>1200</v>
      </c>
      <c r="C261" s="1" t="s">
        <v>1201</v>
      </c>
      <c r="D261" s="1" t="s">
        <v>1371</v>
      </c>
      <c r="E261" s="1" t="s">
        <v>1372</v>
      </c>
      <c r="F261" s="1" t="s">
        <v>1373</v>
      </c>
      <c r="G261" s="1" t="s">
        <v>1374</v>
      </c>
      <c r="H261" s="1" t="s">
        <v>1375</v>
      </c>
      <c r="I261" s="1" t="s">
        <v>1376</v>
      </c>
      <c r="J261" s="1" t="s">
        <v>327</v>
      </c>
      <c r="K261" s="15">
        <v>1500000</v>
      </c>
      <c r="L261" s="15">
        <v>0</v>
      </c>
      <c r="M261" s="15">
        <v>1500000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1500000</v>
      </c>
      <c r="T261" s="15">
        <v>0</v>
      </c>
      <c r="U261" s="15">
        <v>0</v>
      </c>
    </row>
    <row r="262" spans="1:21" x14ac:dyDescent="0.3">
      <c r="A262" s="1" t="s">
        <v>322</v>
      </c>
      <c r="B262" s="1" t="s">
        <v>1200</v>
      </c>
      <c r="C262" s="1" t="s">
        <v>1201</v>
      </c>
      <c r="D262" s="1" t="s">
        <v>1371</v>
      </c>
      <c r="E262" s="1" t="s">
        <v>1372</v>
      </c>
      <c r="F262" s="1" t="s">
        <v>1373</v>
      </c>
      <c r="G262" s="1" t="s">
        <v>1374</v>
      </c>
      <c r="H262" s="1" t="s">
        <v>1375</v>
      </c>
      <c r="I262" s="1" t="s">
        <v>1376</v>
      </c>
      <c r="J262" s="1" t="s">
        <v>323</v>
      </c>
      <c r="K262" s="15">
        <v>2700000</v>
      </c>
      <c r="L262" s="15">
        <v>0</v>
      </c>
      <c r="M262" s="15">
        <v>2700000</v>
      </c>
      <c r="N262" s="15">
        <v>686807</v>
      </c>
      <c r="O262" s="15">
        <v>0</v>
      </c>
      <c r="P262" s="15">
        <v>0</v>
      </c>
      <c r="Q262" s="15">
        <v>0</v>
      </c>
      <c r="R262" s="15">
        <v>0</v>
      </c>
      <c r="S262" s="15">
        <v>2700000</v>
      </c>
      <c r="T262" s="15">
        <v>0</v>
      </c>
      <c r="U262" s="15">
        <v>0</v>
      </c>
    </row>
    <row r="263" spans="1:21" x14ac:dyDescent="0.3">
      <c r="A263" s="1" t="s">
        <v>669</v>
      </c>
      <c r="B263" s="1" t="s">
        <v>1200</v>
      </c>
      <c r="C263" s="1" t="s">
        <v>1201</v>
      </c>
      <c r="D263" s="1" t="s">
        <v>1371</v>
      </c>
      <c r="E263" s="1" t="s">
        <v>1372</v>
      </c>
      <c r="F263" s="1" t="s">
        <v>1373</v>
      </c>
      <c r="G263" s="1" t="s">
        <v>1374</v>
      </c>
      <c r="H263" s="1" t="s">
        <v>1375</v>
      </c>
      <c r="I263" s="1" t="s">
        <v>1376</v>
      </c>
      <c r="J263" s="1" t="s">
        <v>670</v>
      </c>
      <c r="K263" s="15">
        <v>250000</v>
      </c>
      <c r="L263" s="15">
        <v>0</v>
      </c>
      <c r="M263" s="15">
        <v>250000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250000</v>
      </c>
      <c r="T263" s="15">
        <v>0</v>
      </c>
      <c r="U263" s="15">
        <v>0</v>
      </c>
    </row>
    <row r="264" spans="1:21" x14ac:dyDescent="0.3">
      <c r="A264" s="1" t="s">
        <v>216</v>
      </c>
      <c r="B264" s="1" t="s">
        <v>1200</v>
      </c>
      <c r="C264" s="1" t="s">
        <v>1201</v>
      </c>
      <c r="D264" s="1" t="s">
        <v>1371</v>
      </c>
      <c r="E264" s="1" t="s">
        <v>1372</v>
      </c>
      <c r="F264" s="1" t="s">
        <v>1373</v>
      </c>
      <c r="G264" s="1" t="s">
        <v>1374</v>
      </c>
      <c r="H264" s="1" t="s">
        <v>1375</v>
      </c>
      <c r="I264" s="1" t="s">
        <v>1376</v>
      </c>
      <c r="J264" s="1" t="s">
        <v>217</v>
      </c>
      <c r="K264" s="15">
        <v>1000000</v>
      </c>
      <c r="L264" s="15">
        <v>0</v>
      </c>
      <c r="M264" s="15">
        <v>1000000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1000000</v>
      </c>
      <c r="T264" s="15">
        <v>0</v>
      </c>
      <c r="U264" s="15">
        <v>0</v>
      </c>
    </row>
    <row r="265" spans="1:21" x14ac:dyDescent="0.3">
      <c r="A265" s="1" t="s">
        <v>407</v>
      </c>
      <c r="B265" s="1" t="s">
        <v>1200</v>
      </c>
      <c r="C265" s="1" t="s">
        <v>1201</v>
      </c>
      <c r="D265" s="1" t="s">
        <v>1371</v>
      </c>
      <c r="E265" s="1" t="s">
        <v>1372</v>
      </c>
      <c r="F265" s="1" t="s">
        <v>1373</v>
      </c>
      <c r="G265" s="1" t="s">
        <v>1374</v>
      </c>
      <c r="H265" s="1" t="s">
        <v>1375</v>
      </c>
      <c r="I265" s="1" t="s">
        <v>1376</v>
      </c>
      <c r="J265" s="1" t="s">
        <v>217</v>
      </c>
      <c r="K265" s="15">
        <v>250000</v>
      </c>
      <c r="L265" s="15">
        <v>0</v>
      </c>
      <c r="M265" s="15">
        <v>250000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250000</v>
      </c>
      <c r="T265" s="15">
        <v>0</v>
      </c>
      <c r="U265" s="15">
        <v>0</v>
      </c>
    </row>
    <row r="266" spans="1:21" x14ac:dyDescent="0.3">
      <c r="A266" s="1" t="s">
        <v>495</v>
      </c>
      <c r="B266" s="1" t="s">
        <v>1200</v>
      </c>
      <c r="C266" s="1" t="s">
        <v>1201</v>
      </c>
      <c r="D266" s="1" t="s">
        <v>1371</v>
      </c>
      <c r="E266" s="1" t="s">
        <v>1372</v>
      </c>
      <c r="F266" s="1" t="s">
        <v>1373</v>
      </c>
      <c r="G266" s="1" t="s">
        <v>1374</v>
      </c>
      <c r="H266" s="1" t="s">
        <v>1375</v>
      </c>
      <c r="I266" s="1" t="s">
        <v>1376</v>
      </c>
      <c r="J266" s="1" t="s">
        <v>217</v>
      </c>
      <c r="K266" s="15">
        <v>200000</v>
      </c>
      <c r="L266" s="15">
        <v>0</v>
      </c>
      <c r="M266" s="15">
        <v>200000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200000</v>
      </c>
      <c r="T266" s="15">
        <v>0</v>
      </c>
      <c r="U266" s="15">
        <v>0</v>
      </c>
    </row>
    <row r="267" spans="1:21" x14ac:dyDescent="0.3">
      <c r="A267" s="1" t="s">
        <v>503</v>
      </c>
      <c r="B267" s="1" t="s">
        <v>1200</v>
      </c>
      <c r="C267" s="1" t="s">
        <v>1201</v>
      </c>
      <c r="D267" s="1" t="s">
        <v>1371</v>
      </c>
      <c r="E267" s="1" t="s">
        <v>1372</v>
      </c>
      <c r="F267" s="1" t="s">
        <v>1373</v>
      </c>
      <c r="G267" s="1" t="s">
        <v>1374</v>
      </c>
      <c r="H267" s="1" t="s">
        <v>1375</v>
      </c>
      <c r="I267" s="1" t="s">
        <v>1376</v>
      </c>
      <c r="J267" s="1" t="s">
        <v>217</v>
      </c>
      <c r="K267" s="15">
        <v>400000</v>
      </c>
      <c r="L267" s="15">
        <v>-400000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v>0</v>
      </c>
      <c r="T267" s="15">
        <v>0</v>
      </c>
      <c r="U267" s="15">
        <v>0</v>
      </c>
    </row>
    <row r="268" spans="1:21" x14ac:dyDescent="0.3">
      <c r="A268" s="1" t="s">
        <v>510</v>
      </c>
      <c r="B268" s="1" t="s">
        <v>1200</v>
      </c>
      <c r="C268" s="1" t="s">
        <v>1201</v>
      </c>
      <c r="D268" s="1" t="s">
        <v>1371</v>
      </c>
      <c r="E268" s="1" t="s">
        <v>1372</v>
      </c>
      <c r="F268" s="1" t="s">
        <v>1373</v>
      </c>
      <c r="G268" s="1" t="s">
        <v>1374</v>
      </c>
      <c r="H268" s="1" t="s">
        <v>1375</v>
      </c>
      <c r="I268" s="1" t="s">
        <v>1376</v>
      </c>
      <c r="J268" s="1" t="s">
        <v>217</v>
      </c>
      <c r="K268" s="15">
        <v>150000</v>
      </c>
      <c r="L268" s="15">
        <v>0</v>
      </c>
      <c r="M268" s="15">
        <v>150000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v>150000</v>
      </c>
      <c r="T268" s="15">
        <v>0</v>
      </c>
      <c r="U268" s="15">
        <v>0</v>
      </c>
    </row>
    <row r="269" spans="1:21" x14ac:dyDescent="0.3">
      <c r="A269" s="1" t="s">
        <v>516</v>
      </c>
      <c r="B269" s="1" t="s">
        <v>1200</v>
      </c>
      <c r="C269" s="1" t="s">
        <v>1201</v>
      </c>
      <c r="D269" s="1" t="s">
        <v>1371</v>
      </c>
      <c r="E269" s="1" t="s">
        <v>1372</v>
      </c>
      <c r="F269" s="1" t="s">
        <v>1373</v>
      </c>
      <c r="G269" s="1" t="s">
        <v>1374</v>
      </c>
      <c r="H269" s="1" t="s">
        <v>1375</v>
      </c>
      <c r="I269" s="1" t="s">
        <v>1376</v>
      </c>
      <c r="J269" s="1" t="s">
        <v>217</v>
      </c>
      <c r="K269" s="15">
        <v>4500000</v>
      </c>
      <c r="L269" s="15">
        <v>0</v>
      </c>
      <c r="M269" s="15">
        <v>4500000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4500000</v>
      </c>
      <c r="T269" s="15">
        <v>0</v>
      </c>
      <c r="U269" s="15">
        <v>0</v>
      </c>
    </row>
    <row r="270" spans="1:21" x14ac:dyDescent="0.3">
      <c r="A270" s="1" t="s">
        <v>521</v>
      </c>
      <c r="B270" s="1" t="s">
        <v>1200</v>
      </c>
      <c r="C270" s="1" t="s">
        <v>1201</v>
      </c>
      <c r="D270" s="1" t="s">
        <v>1371</v>
      </c>
      <c r="E270" s="1" t="s">
        <v>1372</v>
      </c>
      <c r="F270" s="1" t="s">
        <v>1373</v>
      </c>
      <c r="G270" s="1" t="s">
        <v>1374</v>
      </c>
      <c r="H270" s="1" t="s">
        <v>1375</v>
      </c>
      <c r="I270" s="1" t="s">
        <v>1376</v>
      </c>
      <c r="J270" s="1" t="s">
        <v>217</v>
      </c>
      <c r="K270" s="15">
        <v>50000</v>
      </c>
      <c r="L270" s="15">
        <v>0</v>
      </c>
      <c r="M270" s="15">
        <v>50000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50000</v>
      </c>
      <c r="T270" s="15">
        <v>0</v>
      </c>
      <c r="U270" s="15">
        <v>0</v>
      </c>
    </row>
    <row r="271" spans="1:21" x14ac:dyDescent="0.3">
      <c r="A271" s="1" t="s">
        <v>545</v>
      </c>
      <c r="B271" s="1" t="s">
        <v>1200</v>
      </c>
      <c r="C271" s="1" t="s">
        <v>1201</v>
      </c>
      <c r="D271" s="1" t="s">
        <v>1371</v>
      </c>
      <c r="E271" s="1" t="s">
        <v>1372</v>
      </c>
      <c r="F271" s="1" t="s">
        <v>1373</v>
      </c>
      <c r="G271" s="1" t="s">
        <v>1374</v>
      </c>
      <c r="H271" s="1" t="s">
        <v>1375</v>
      </c>
      <c r="I271" s="1" t="s">
        <v>1376</v>
      </c>
      <c r="J271" s="1" t="s">
        <v>217</v>
      </c>
      <c r="K271" s="15">
        <v>1500000</v>
      </c>
      <c r="L271" s="15">
        <v>0</v>
      </c>
      <c r="M271" s="15">
        <v>1500000</v>
      </c>
      <c r="N271" s="15">
        <v>1223800</v>
      </c>
      <c r="O271" s="15">
        <v>0</v>
      </c>
      <c r="P271" s="15">
        <v>0</v>
      </c>
      <c r="Q271" s="15">
        <v>0</v>
      </c>
      <c r="R271" s="15">
        <v>0</v>
      </c>
      <c r="S271" s="15">
        <v>1500000</v>
      </c>
      <c r="T271" s="15">
        <v>0</v>
      </c>
      <c r="U271" s="15">
        <v>0</v>
      </c>
    </row>
    <row r="272" spans="1:21" x14ac:dyDescent="0.3">
      <c r="A272" s="1" t="s">
        <v>656</v>
      </c>
      <c r="B272" s="1" t="s">
        <v>1200</v>
      </c>
      <c r="C272" s="1" t="s">
        <v>1201</v>
      </c>
      <c r="D272" s="1" t="s">
        <v>1371</v>
      </c>
      <c r="E272" s="1" t="s">
        <v>1372</v>
      </c>
      <c r="F272" s="1" t="s">
        <v>1373</v>
      </c>
      <c r="G272" s="1" t="s">
        <v>1374</v>
      </c>
      <c r="H272" s="1" t="s">
        <v>1375</v>
      </c>
      <c r="I272" s="1" t="s">
        <v>1376</v>
      </c>
      <c r="J272" s="1" t="s">
        <v>217</v>
      </c>
      <c r="K272" s="15">
        <v>1150000</v>
      </c>
      <c r="L272" s="15">
        <v>0</v>
      </c>
      <c r="M272" s="15">
        <v>1150000</v>
      </c>
      <c r="N272" s="15">
        <v>0</v>
      </c>
      <c r="O272" s="15">
        <v>0</v>
      </c>
      <c r="P272" s="15">
        <v>0</v>
      </c>
      <c r="Q272" s="15">
        <v>0</v>
      </c>
      <c r="R272" s="15">
        <v>0</v>
      </c>
      <c r="S272" s="15">
        <v>1150000</v>
      </c>
      <c r="T272" s="15">
        <v>0</v>
      </c>
      <c r="U272" s="15">
        <v>0</v>
      </c>
    </row>
    <row r="273" spans="1:21" x14ac:dyDescent="0.3">
      <c r="A273" s="1" t="s">
        <v>659</v>
      </c>
      <c r="B273" s="1" t="s">
        <v>1200</v>
      </c>
      <c r="C273" s="1" t="s">
        <v>1201</v>
      </c>
      <c r="D273" s="1" t="s">
        <v>1371</v>
      </c>
      <c r="E273" s="1" t="s">
        <v>1372</v>
      </c>
      <c r="F273" s="1" t="s">
        <v>1373</v>
      </c>
      <c r="G273" s="1" t="s">
        <v>1374</v>
      </c>
      <c r="H273" s="1" t="s">
        <v>1375</v>
      </c>
      <c r="I273" s="1" t="s">
        <v>1376</v>
      </c>
      <c r="J273" s="1" t="s">
        <v>217</v>
      </c>
      <c r="K273" s="15">
        <v>1500000</v>
      </c>
      <c r="L273" s="15">
        <v>-578840</v>
      </c>
      <c r="M273" s="15">
        <v>921160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921160</v>
      </c>
      <c r="T273" s="15">
        <v>0</v>
      </c>
      <c r="U273" s="15">
        <v>0</v>
      </c>
    </row>
    <row r="274" spans="1:21" x14ac:dyDescent="0.3">
      <c r="A274" s="1" t="s">
        <v>660</v>
      </c>
      <c r="B274" s="1" t="s">
        <v>1200</v>
      </c>
      <c r="C274" s="1" t="s">
        <v>1201</v>
      </c>
      <c r="D274" s="1" t="s">
        <v>1371</v>
      </c>
      <c r="E274" s="1" t="s">
        <v>1372</v>
      </c>
      <c r="F274" s="1" t="s">
        <v>1373</v>
      </c>
      <c r="G274" s="1" t="s">
        <v>1374</v>
      </c>
      <c r="H274" s="1" t="s">
        <v>1375</v>
      </c>
      <c r="I274" s="1" t="s">
        <v>1376</v>
      </c>
      <c r="J274" s="1" t="s">
        <v>217</v>
      </c>
      <c r="K274" s="15">
        <v>0</v>
      </c>
      <c r="L274" s="15">
        <v>578840</v>
      </c>
      <c r="M274" s="15">
        <v>578840</v>
      </c>
      <c r="N274" s="15">
        <v>578840</v>
      </c>
      <c r="O274" s="15">
        <v>578840</v>
      </c>
      <c r="P274" s="15">
        <v>0</v>
      </c>
      <c r="Q274" s="15">
        <v>0</v>
      </c>
      <c r="R274" s="15">
        <v>0</v>
      </c>
      <c r="S274" s="15">
        <v>578840</v>
      </c>
      <c r="T274" s="15">
        <v>0</v>
      </c>
      <c r="U274" s="15">
        <v>0</v>
      </c>
    </row>
    <row r="275" spans="1:21" x14ac:dyDescent="0.3">
      <c r="A275" s="1" t="s">
        <v>511</v>
      </c>
      <c r="B275" s="1" t="s">
        <v>1200</v>
      </c>
      <c r="C275" s="1" t="s">
        <v>1201</v>
      </c>
      <c r="D275" s="1" t="s">
        <v>1371</v>
      </c>
      <c r="E275" s="1" t="s">
        <v>1372</v>
      </c>
      <c r="F275" s="1" t="s">
        <v>1377</v>
      </c>
      <c r="G275" s="1" t="s">
        <v>1378</v>
      </c>
      <c r="H275" s="1" t="s">
        <v>1379</v>
      </c>
      <c r="I275" s="1" t="s">
        <v>1380</v>
      </c>
      <c r="J275" s="1" t="s">
        <v>512</v>
      </c>
      <c r="K275" s="15">
        <v>100000</v>
      </c>
      <c r="L275" s="15">
        <v>0</v>
      </c>
      <c r="M275" s="15">
        <v>100000</v>
      </c>
      <c r="N275" s="15">
        <v>0</v>
      </c>
      <c r="O275" s="15">
        <v>0</v>
      </c>
      <c r="P275" s="15">
        <v>0</v>
      </c>
      <c r="Q275" s="15">
        <v>0</v>
      </c>
      <c r="R275" s="15">
        <v>0</v>
      </c>
      <c r="S275" s="15">
        <v>100000</v>
      </c>
      <c r="T275" s="15">
        <v>0</v>
      </c>
      <c r="U275" s="15">
        <v>0</v>
      </c>
    </row>
    <row r="276" spans="1:21" x14ac:dyDescent="0.3">
      <c r="A276" s="1" t="s">
        <v>310</v>
      </c>
      <c r="B276" s="1" t="s">
        <v>1200</v>
      </c>
      <c r="C276" s="1" t="s">
        <v>1201</v>
      </c>
      <c r="D276" s="1" t="s">
        <v>1381</v>
      </c>
      <c r="E276" s="1" t="s">
        <v>1382</v>
      </c>
      <c r="F276" s="1" t="s">
        <v>1383</v>
      </c>
      <c r="G276" s="1" t="s">
        <v>1384</v>
      </c>
      <c r="H276" s="1" t="s">
        <v>1385</v>
      </c>
      <c r="I276" s="1" t="s">
        <v>1386</v>
      </c>
      <c r="J276" s="1" t="s">
        <v>311</v>
      </c>
      <c r="K276" s="15">
        <v>500000</v>
      </c>
      <c r="L276" s="15">
        <v>0</v>
      </c>
      <c r="M276" s="15">
        <v>500000</v>
      </c>
      <c r="N276" s="15">
        <v>0</v>
      </c>
      <c r="O276" s="15">
        <v>0</v>
      </c>
      <c r="P276" s="15">
        <v>0</v>
      </c>
      <c r="Q276" s="15">
        <v>0</v>
      </c>
      <c r="R276" s="15">
        <v>0</v>
      </c>
      <c r="S276" s="15">
        <v>500000</v>
      </c>
      <c r="T276" s="15">
        <v>0</v>
      </c>
      <c r="U276" s="15">
        <v>0</v>
      </c>
    </row>
    <row r="277" spans="1:21" x14ac:dyDescent="0.3">
      <c r="A277" s="1" t="s">
        <v>140</v>
      </c>
      <c r="B277" s="1" t="s">
        <v>1200</v>
      </c>
      <c r="C277" s="1" t="s">
        <v>1201</v>
      </c>
      <c r="D277" s="1" t="s">
        <v>1381</v>
      </c>
      <c r="E277" s="1" t="s">
        <v>1382</v>
      </c>
      <c r="F277" s="1" t="s">
        <v>1387</v>
      </c>
      <c r="G277" s="1" t="s">
        <v>1388</v>
      </c>
      <c r="H277" s="1" t="s">
        <v>1389</v>
      </c>
      <c r="I277" s="1" t="s">
        <v>1390</v>
      </c>
      <c r="J277" s="1" t="s">
        <v>141</v>
      </c>
      <c r="K277" s="15">
        <v>0</v>
      </c>
      <c r="L277" s="15">
        <v>12981.27</v>
      </c>
      <c r="M277" s="15">
        <v>12981.27</v>
      </c>
      <c r="N277" s="15">
        <v>0</v>
      </c>
      <c r="O277" s="15">
        <v>0</v>
      </c>
      <c r="P277" s="15">
        <v>0</v>
      </c>
      <c r="Q277" s="15">
        <v>674.53</v>
      </c>
      <c r="R277" s="15">
        <v>674.53</v>
      </c>
      <c r="S277" s="15">
        <v>12981.27</v>
      </c>
      <c r="T277" s="15">
        <v>674.53</v>
      </c>
      <c r="U277" s="15">
        <v>0</v>
      </c>
    </row>
    <row r="278" spans="1:21" x14ac:dyDescent="0.3">
      <c r="A278" s="1" t="s">
        <v>142</v>
      </c>
      <c r="B278" s="1" t="s">
        <v>1200</v>
      </c>
      <c r="C278" s="1" t="s">
        <v>1201</v>
      </c>
      <c r="D278" s="1" t="s">
        <v>1381</v>
      </c>
      <c r="E278" s="1" t="s">
        <v>1382</v>
      </c>
      <c r="F278" s="1" t="s">
        <v>1387</v>
      </c>
      <c r="G278" s="1" t="s">
        <v>1388</v>
      </c>
      <c r="H278" s="1" t="s">
        <v>1389</v>
      </c>
      <c r="I278" s="1" t="s">
        <v>1390</v>
      </c>
      <c r="J278" s="1" t="s">
        <v>143</v>
      </c>
      <c r="K278" s="15">
        <v>0</v>
      </c>
      <c r="L278" s="15">
        <v>5101041.05</v>
      </c>
      <c r="M278" s="15">
        <v>5101041.05</v>
      </c>
      <c r="N278" s="15">
        <v>0</v>
      </c>
      <c r="O278" s="15">
        <v>0</v>
      </c>
      <c r="P278" s="15">
        <v>0</v>
      </c>
      <c r="Q278" s="15">
        <v>3412951.5</v>
      </c>
      <c r="R278" s="15">
        <v>3412951.5</v>
      </c>
      <c r="S278" s="15">
        <v>5101041.05</v>
      </c>
      <c r="T278" s="15">
        <v>3412951.5</v>
      </c>
      <c r="U278" s="15">
        <v>0</v>
      </c>
    </row>
    <row r="279" spans="1:21" x14ac:dyDescent="0.3">
      <c r="A279" s="1" t="s">
        <v>138</v>
      </c>
      <c r="B279" s="1" t="s">
        <v>1200</v>
      </c>
      <c r="C279" s="1" t="s">
        <v>1201</v>
      </c>
      <c r="D279" s="1" t="s">
        <v>1381</v>
      </c>
      <c r="E279" s="1" t="s">
        <v>1382</v>
      </c>
      <c r="F279" s="1" t="s">
        <v>1387</v>
      </c>
      <c r="G279" s="1" t="s">
        <v>1388</v>
      </c>
      <c r="H279" s="1" t="s">
        <v>1389</v>
      </c>
      <c r="I279" s="1" t="s">
        <v>1390</v>
      </c>
      <c r="J279" s="1" t="s">
        <v>139</v>
      </c>
      <c r="K279" s="15">
        <v>0</v>
      </c>
      <c r="L279" s="15">
        <v>2644821.2000000002</v>
      </c>
      <c r="M279" s="15">
        <v>2644821.2000000002</v>
      </c>
      <c r="N279" s="15">
        <v>0</v>
      </c>
      <c r="O279" s="15">
        <v>0</v>
      </c>
      <c r="P279" s="15">
        <v>0</v>
      </c>
      <c r="Q279" s="15">
        <v>2586008.42</v>
      </c>
      <c r="R279" s="15">
        <v>2586008.42</v>
      </c>
      <c r="S279" s="15">
        <v>2644821.2000000002</v>
      </c>
      <c r="T279" s="15">
        <v>2586008.42</v>
      </c>
      <c r="U279" s="15">
        <v>0</v>
      </c>
    </row>
    <row r="280" spans="1:21" x14ac:dyDescent="0.3">
      <c r="A280" s="1" t="s">
        <v>573</v>
      </c>
      <c r="B280" s="1" t="s">
        <v>1200</v>
      </c>
      <c r="C280" s="1" t="s">
        <v>1201</v>
      </c>
      <c r="D280" s="1" t="s">
        <v>1381</v>
      </c>
      <c r="E280" s="1" t="s">
        <v>1382</v>
      </c>
      <c r="F280" s="1" t="s">
        <v>1387</v>
      </c>
      <c r="G280" s="1" t="s">
        <v>1388</v>
      </c>
      <c r="H280" s="1" t="s">
        <v>1389</v>
      </c>
      <c r="I280" s="1" t="s">
        <v>1390</v>
      </c>
      <c r="J280" s="1" t="s">
        <v>574</v>
      </c>
      <c r="K280" s="15">
        <v>11200000</v>
      </c>
      <c r="L280" s="15">
        <v>0</v>
      </c>
      <c r="M280" s="15">
        <v>11200000</v>
      </c>
      <c r="N280" s="15">
        <v>0</v>
      </c>
      <c r="O280" s="15">
        <v>0</v>
      </c>
      <c r="P280" s="15">
        <v>0</v>
      </c>
      <c r="Q280" s="15">
        <v>2695495</v>
      </c>
      <c r="R280" s="15">
        <v>2695495</v>
      </c>
      <c r="S280" s="15">
        <v>11200000</v>
      </c>
      <c r="T280" s="15">
        <v>2695495</v>
      </c>
      <c r="U280" s="15">
        <v>0</v>
      </c>
    </row>
    <row r="281" spans="1:21" x14ac:dyDescent="0.3">
      <c r="A281" s="1" t="s">
        <v>218</v>
      </c>
      <c r="B281" s="1" t="s">
        <v>1200</v>
      </c>
      <c r="C281" s="1" t="s">
        <v>1201</v>
      </c>
      <c r="D281" s="1" t="s">
        <v>1381</v>
      </c>
      <c r="E281" s="1" t="s">
        <v>1382</v>
      </c>
      <c r="F281" s="1" t="s">
        <v>1387</v>
      </c>
      <c r="G281" s="1" t="s">
        <v>1388</v>
      </c>
      <c r="H281" s="1" t="s">
        <v>1389</v>
      </c>
      <c r="I281" s="1" t="s">
        <v>1390</v>
      </c>
      <c r="J281" s="1" t="s">
        <v>219</v>
      </c>
      <c r="K281" s="15">
        <v>500000</v>
      </c>
      <c r="L281" s="15">
        <v>100000</v>
      </c>
      <c r="M281" s="15">
        <v>600000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600000</v>
      </c>
      <c r="T281" s="15">
        <v>0</v>
      </c>
      <c r="U281" s="15">
        <v>0</v>
      </c>
    </row>
    <row r="282" spans="1:21" x14ac:dyDescent="0.3">
      <c r="A282" s="1" t="s">
        <v>65</v>
      </c>
      <c r="B282" s="1" t="s">
        <v>1200</v>
      </c>
      <c r="C282" s="1" t="s">
        <v>1201</v>
      </c>
      <c r="D282" s="1" t="s">
        <v>1381</v>
      </c>
      <c r="E282" s="1" t="s">
        <v>1382</v>
      </c>
      <c r="F282" s="1" t="s">
        <v>1391</v>
      </c>
      <c r="G282" s="1" t="s">
        <v>1392</v>
      </c>
      <c r="H282" s="1" t="s">
        <v>1393</v>
      </c>
      <c r="I282" s="1" t="s">
        <v>1394</v>
      </c>
      <c r="J282" s="1" t="s">
        <v>66</v>
      </c>
      <c r="K282" s="15">
        <v>0</v>
      </c>
      <c r="L282" s="15">
        <v>4500000</v>
      </c>
      <c r="M282" s="15">
        <v>4500000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4500000</v>
      </c>
      <c r="T282" s="15">
        <v>0</v>
      </c>
      <c r="U282" s="15">
        <v>0</v>
      </c>
    </row>
    <row r="283" spans="1:21" x14ac:dyDescent="0.3">
      <c r="A283" s="1" t="s">
        <v>117</v>
      </c>
      <c r="B283" s="1" t="s">
        <v>1200</v>
      </c>
      <c r="C283" s="1" t="s">
        <v>1201</v>
      </c>
      <c r="D283" s="1" t="s">
        <v>1381</v>
      </c>
      <c r="E283" s="1" t="s">
        <v>1382</v>
      </c>
      <c r="F283" s="1" t="s">
        <v>1391</v>
      </c>
      <c r="G283" s="1" t="s">
        <v>1392</v>
      </c>
      <c r="H283" s="1" t="s">
        <v>1393</v>
      </c>
      <c r="I283" s="1" t="s">
        <v>1394</v>
      </c>
      <c r="J283" s="1" t="s">
        <v>66</v>
      </c>
      <c r="K283" s="15">
        <v>500000</v>
      </c>
      <c r="L283" s="15">
        <v>0</v>
      </c>
      <c r="M283" s="15">
        <v>500000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500000</v>
      </c>
      <c r="T283" s="15">
        <v>0</v>
      </c>
      <c r="U283" s="15">
        <v>0</v>
      </c>
    </row>
    <row r="284" spans="1:21" x14ac:dyDescent="0.3">
      <c r="A284" s="1" t="s">
        <v>312</v>
      </c>
      <c r="B284" s="1" t="s">
        <v>1200</v>
      </c>
      <c r="C284" s="1" t="s">
        <v>1201</v>
      </c>
      <c r="D284" s="1" t="s">
        <v>1381</v>
      </c>
      <c r="E284" s="1" t="s">
        <v>1382</v>
      </c>
      <c r="F284" s="1" t="s">
        <v>1391</v>
      </c>
      <c r="G284" s="1" t="s">
        <v>1392</v>
      </c>
      <c r="H284" s="1" t="s">
        <v>1393</v>
      </c>
      <c r="I284" s="1" t="s">
        <v>1394</v>
      </c>
      <c r="J284" s="1" t="s">
        <v>66</v>
      </c>
      <c r="K284" s="15">
        <v>20000000</v>
      </c>
      <c r="L284" s="15">
        <v>0</v>
      </c>
      <c r="M284" s="15">
        <v>20000000</v>
      </c>
      <c r="N284" s="15">
        <v>0</v>
      </c>
      <c r="O284" s="15">
        <v>0</v>
      </c>
      <c r="P284" s="15">
        <v>1187662.3999999999</v>
      </c>
      <c r="Q284" s="15">
        <v>1274728.55</v>
      </c>
      <c r="R284" s="15">
        <v>593831.19999999995</v>
      </c>
      <c r="S284" s="15">
        <v>18812337.600000001</v>
      </c>
      <c r="T284" s="15">
        <v>1868559.75</v>
      </c>
      <c r="U284" s="15">
        <v>0</v>
      </c>
    </row>
    <row r="285" spans="1:21" x14ac:dyDescent="0.3">
      <c r="A285" s="1" t="s">
        <v>380</v>
      </c>
      <c r="B285" s="1" t="s">
        <v>1200</v>
      </c>
      <c r="C285" s="1" t="s">
        <v>1201</v>
      </c>
      <c r="D285" s="1" t="s">
        <v>1381</v>
      </c>
      <c r="E285" s="1" t="s">
        <v>1382</v>
      </c>
      <c r="F285" s="1" t="s">
        <v>1391</v>
      </c>
      <c r="G285" s="1" t="s">
        <v>1392</v>
      </c>
      <c r="H285" s="1" t="s">
        <v>1393</v>
      </c>
      <c r="I285" s="1" t="s">
        <v>1394</v>
      </c>
      <c r="J285" s="1" t="s">
        <v>66</v>
      </c>
      <c r="K285" s="15">
        <v>70000</v>
      </c>
      <c r="L285" s="15">
        <v>0</v>
      </c>
      <c r="M285" s="15">
        <v>70000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70000</v>
      </c>
      <c r="T285" s="15">
        <v>0</v>
      </c>
      <c r="U285" s="15">
        <v>0</v>
      </c>
    </row>
    <row r="286" spans="1:21" x14ac:dyDescent="0.3">
      <c r="A286" s="1" t="s">
        <v>67</v>
      </c>
      <c r="B286" s="1" t="s">
        <v>1200</v>
      </c>
      <c r="C286" s="1" t="s">
        <v>1201</v>
      </c>
      <c r="D286" s="1" t="s">
        <v>1381</v>
      </c>
      <c r="E286" s="1" t="s">
        <v>1382</v>
      </c>
      <c r="F286" s="1" t="s">
        <v>1391</v>
      </c>
      <c r="G286" s="1" t="s">
        <v>1392</v>
      </c>
      <c r="H286" s="1" t="s">
        <v>1395</v>
      </c>
      <c r="I286" s="1" t="s">
        <v>1396</v>
      </c>
      <c r="J286" s="1" t="s">
        <v>66</v>
      </c>
      <c r="K286" s="15">
        <v>150000</v>
      </c>
      <c r="L286" s="15">
        <v>0</v>
      </c>
      <c r="M286" s="15">
        <v>150000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150000</v>
      </c>
      <c r="T286" s="15">
        <v>0</v>
      </c>
      <c r="U286" s="15">
        <v>0</v>
      </c>
    </row>
    <row r="287" spans="1:21" x14ac:dyDescent="0.3">
      <c r="A287" s="1" t="s">
        <v>118</v>
      </c>
      <c r="B287" s="1" t="s">
        <v>1200</v>
      </c>
      <c r="C287" s="1" t="s">
        <v>1201</v>
      </c>
      <c r="D287" s="1" t="s">
        <v>1381</v>
      </c>
      <c r="E287" s="1" t="s">
        <v>1382</v>
      </c>
      <c r="F287" s="1" t="s">
        <v>1397</v>
      </c>
      <c r="G287" s="1" t="s">
        <v>1398</v>
      </c>
      <c r="H287" s="1" t="s">
        <v>1399</v>
      </c>
      <c r="I287" s="1" t="s">
        <v>1400</v>
      </c>
      <c r="J287" s="1" t="s">
        <v>119</v>
      </c>
      <c r="K287" s="15">
        <v>50000</v>
      </c>
      <c r="L287" s="15">
        <v>0</v>
      </c>
      <c r="M287" s="15">
        <v>50000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50000</v>
      </c>
      <c r="T287" s="15">
        <v>0</v>
      </c>
      <c r="U287" s="15">
        <v>0</v>
      </c>
    </row>
    <row r="288" spans="1:21" x14ac:dyDescent="0.3">
      <c r="A288" s="1" t="s">
        <v>220</v>
      </c>
      <c r="B288" s="1" t="s">
        <v>1200</v>
      </c>
      <c r="C288" s="1" t="s">
        <v>1201</v>
      </c>
      <c r="D288" s="1" t="s">
        <v>1381</v>
      </c>
      <c r="E288" s="1" t="s">
        <v>1382</v>
      </c>
      <c r="F288" s="1" t="s">
        <v>1397</v>
      </c>
      <c r="G288" s="1" t="s">
        <v>1398</v>
      </c>
      <c r="H288" s="1" t="s">
        <v>1401</v>
      </c>
      <c r="I288" s="1" t="s">
        <v>1402</v>
      </c>
      <c r="J288" s="1" t="s">
        <v>119</v>
      </c>
      <c r="K288" s="15">
        <v>25000</v>
      </c>
      <c r="L288" s="15">
        <v>0</v>
      </c>
      <c r="M288" s="15">
        <v>25000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25000</v>
      </c>
      <c r="T288" s="15">
        <v>0</v>
      </c>
      <c r="U288" s="15">
        <v>0</v>
      </c>
    </row>
    <row r="289" spans="1:21" x14ac:dyDescent="0.3">
      <c r="A289" s="1" t="s">
        <v>381</v>
      </c>
      <c r="B289" s="1" t="s">
        <v>1200</v>
      </c>
      <c r="C289" s="1" t="s">
        <v>1201</v>
      </c>
      <c r="D289" s="1" t="s">
        <v>1381</v>
      </c>
      <c r="E289" s="1" t="s">
        <v>1382</v>
      </c>
      <c r="F289" s="1" t="s">
        <v>1397</v>
      </c>
      <c r="G289" s="1" t="s">
        <v>1398</v>
      </c>
      <c r="H289" s="1" t="s">
        <v>1401</v>
      </c>
      <c r="I289" s="1" t="s">
        <v>1402</v>
      </c>
      <c r="J289" s="1" t="s">
        <v>119</v>
      </c>
      <c r="K289" s="15">
        <v>50000</v>
      </c>
      <c r="L289" s="15">
        <v>80000</v>
      </c>
      <c r="M289" s="15">
        <v>130000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130000</v>
      </c>
      <c r="T289" s="15">
        <v>0</v>
      </c>
      <c r="U289" s="15">
        <v>0</v>
      </c>
    </row>
    <row r="290" spans="1:21" x14ac:dyDescent="0.3">
      <c r="A290" s="1" t="s">
        <v>144</v>
      </c>
      <c r="B290" s="1" t="s">
        <v>1403</v>
      </c>
      <c r="C290" s="1" t="s">
        <v>1404</v>
      </c>
      <c r="D290" s="1" t="s">
        <v>1405</v>
      </c>
      <c r="E290" s="1" t="s">
        <v>1406</v>
      </c>
      <c r="F290" s="1" t="s">
        <v>1407</v>
      </c>
      <c r="G290" s="1" t="s">
        <v>1408</v>
      </c>
      <c r="H290" s="1" t="s">
        <v>1409</v>
      </c>
      <c r="I290" s="1" t="s">
        <v>1410</v>
      </c>
      <c r="J290" s="1" t="s">
        <v>145</v>
      </c>
      <c r="K290" s="15">
        <v>2500000</v>
      </c>
      <c r="L290" s="15">
        <v>0</v>
      </c>
      <c r="M290" s="15">
        <v>2500000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2500000</v>
      </c>
      <c r="T290" s="15">
        <v>0</v>
      </c>
      <c r="U290" s="15">
        <v>0</v>
      </c>
    </row>
    <row r="291" spans="1:21" x14ac:dyDescent="0.3">
      <c r="A291" s="1" t="s">
        <v>677</v>
      </c>
      <c r="B291" s="1" t="s">
        <v>1403</v>
      </c>
      <c r="C291" s="1" t="s">
        <v>1404</v>
      </c>
      <c r="D291" s="1" t="s">
        <v>1405</v>
      </c>
      <c r="E291" s="1" t="s">
        <v>1406</v>
      </c>
      <c r="F291" s="1" t="s">
        <v>1407</v>
      </c>
      <c r="G291" s="1" t="s">
        <v>1408</v>
      </c>
      <c r="H291" s="1" t="s">
        <v>1409</v>
      </c>
      <c r="I291" s="1" t="s">
        <v>1410</v>
      </c>
      <c r="J291" s="1" t="s">
        <v>145</v>
      </c>
      <c r="K291" s="15">
        <v>2000000</v>
      </c>
      <c r="L291" s="15">
        <v>0</v>
      </c>
      <c r="M291" s="15">
        <v>2000000</v>
      </c>
      <c r="N291" s="15">
        <v>0</v>
      </c>
      <c r="O291" s="15">
        <v>0</v>
      </c>
      <c r="P291" s="15">
        <v>2000000</v>
      </c>
      <c r="Q291" s="15">
        <v>2000000</v>
      </c>
      <c r="R291" s="15">
        <v>2000000</v>
      </c>
      <c r="S291" s="15">
        <v>0</v>
      </c>
      <c r="T291" s="15">
        <v>2000000</v>
      </c>
      <c r="U291" s="15">
        <v>0</v>
      </c>
    </row>
    <row r="292" spans="1:21" x14ac:dyDescent="0.3">
      <c r="A292" s="1" t="s">
        <v>716</v>
      </c>
      <c r="B292" s="1" t="s">
        <v>1403</v>
      </c>
      <c r="C292" s="1" t="s">
        <v>1404</v>
      </c>
      <c r="D292" s="1" t="s">
        <v>1405</v>
      </c>
      <c r="E292" s="1" t="s">
        <v>1406</v>
      </c>
      <c r="F292" s="1" t="s">
        <v>1407</v>
      </c>
      <c r="G292" s="1" t="s">
        <v>1408</v>
      </c>
      <c r="H292" s="1" t="s">
        <v>1409</v>
      </c>
      <c r="I292" s="1" t="s">
        <v>1410</v>
      </c>
      <c r="J292" s="1" t="s">
        <v>145</v>
      </c>
      <c r="K292" s="15">
        <v>14767344.140000001</v>
      </c>
      <c r="L292" s="15">
        <v>0</v>
      </c>
      <c r="M292" s="15">
        <v>14767344.140000001</v>
      </c>
      <c r="N292" s="15">
        <v>0</v>
      </c>
      <c r="O292" s="15">
        <v>0</v>
      </c>
      <c r="P292" s="15">
        <v>0</v>
      </c>
      <c r="Q292" s="15">
        <v>1230612.01</v>
      </c>
      <c r="R292" s="15">
        <v>1230612.01</v>
      </c>
      <c r="S292" s="15">
        <v>14767344.140000001</v>
      </c>
      <c r="T292" s="15">
        <v>1230612.01</v>
      </c>
      <c r="U292" s="15">
        <v>0</v>
      </c>
    </row>
    <row r="293" spans="1:21" x14ac:dyDescent="0.3">
      <c r="A293" s="1" t="s">
        <v>720</v>
      </c>
      <c r="B293" s="1" t="s">
        <v>1403</v>
      </c>
      <c r="C293" s="1" t="s">
        <v>1404</v>
      </c>
      <c r="D293" s="1" t="s">
        <v>1405</v>
      </c>
      <c r="E293" s="1" t="s">
        <v>1406</v>
      </c>
      <c r="F293" s="1" t="s">
        <v>1407</v>
      </c>
      <c r="G293" s="1" t="s">
        <v>1408</v>
      </c>
      <c r="H293" s="1" t="s">
        <v>1409</v>
      </c>
      <c r="I293" s="1" t="s">
        <v>1410</v>
      </c>
      <c r="J293" s="1" t="s">
        <v>145</v>
      </c>
      <c r="K293" s="15">
        <v>20803650</v>
      </c>
      <c r="L293" s="15">
        <v>0</v>
      </c>
      <c r="M293" s="15">
        <v>20803650</v>
      </c>
      <c r="N293" s="15">
        <v>0</v>
      </c>
      <c r="O293" s="15">
        <v>0</v>
      </c>
      <c r="P293" s="15">
        <v>1778001.05</v>
      </c>
      <c r="Q293" s="15">
        <v>3557160.02</v>
      </c>
      <c r="R293" s="15">
        <v>3557160.02</v>
      </c>
      <c r="S293" s="15">
        <v>19025648.949999999</v>
      </c>
      <c r="T293" s="15">
        <v>3557160.02</v>
      </c>
      <c r="U293" s="15">
        <v>0</v>
      </c>
    </row>
    <row r="294" spans="1:21" x14ac:dyDescent="0.3">
      <c r="A294" s="1" t="s">
        <v>724</v>
      </c>
      <c r="B294" s="1" t="s">
        <v>1403</v>
      </c>
      <c r="C294" s="1" t="s">
        <v>1404</v>
      </c>
      <c r="D294" s="1" t="s">
        <v>1405</v>
      </c>
      <c r="E294" s="1" t="s">
        <v>1406</v>
      </c>
      <c r="F294" s="1" t="s">
        <v>1407</v>
      </c>
      <c r="G294" s="1" t="s">
        <v>1408</v>
      </c>
      <c r="H294" s="1" t="s">
        <v>1409</v>
      </c>
      <c r="I294" s="1" t="s">
        <v>1410</v>
      </c>
      <c r="J294" s="1" t="s">
        <v>145</v>
      </c>
      <c r="K294" s="15">
        <v>9828000</v>
      </c>
      <c r="L294" s="15">
        <v>0</v>
      </c>
      <c r="M294" s="15">
        <v>9828000</v>
      </c>
      <c r="N294" s="15">
        <v>0</v>
      </c>
      <c r="O294" s="15">
        <v>0</v>
      </c>
      <c r="P294" s="15">
        <v>13491.39</v>
      </c>
      <c r="Q294" s="15">
        <v>27334.92</v>
      </c>
      <c r="R294" s="15">
        <v>27334.92</v>
      </c>
      <c r="S294" s="15">
        <v>9814508.6099999994</v>
      </c>
      <c r="T294" s="15">
        <v>27334.92</v>
      </c>
      <c r="U294" s="15">
        <v>0</v>
      </c>
    </row>
    <row r="295" spans="1:21" x14ac:dyDescent="0.3">
      <c r="A295" s="1" t="s">
        <v>728</v>
      </c>
      <c r="B295" s="1" t="s">
        <v>1403</v>
      </c>
      <c r="C295" s="1" t="s">
        <v>1404</v>
      </c>
      <c r="D295" s="1" t="s">
        <v>1405</v>
      </c>
      <c r="E295" s="1" t="s">
        <v>1406</v>
      </c>
      <c r="F295" s="1" t="s">
        <v>1407</v>
      </c>
      <c r="G295" s="1" t="s">
        <v>1408</v>
      </c>
      <c r="H295" s="1" t="s">
        <v>1409</v>
      </c>
      <c r="I295" s="1" t="s">
        <v>1410</v>
      </c>
      <c r="J295" s="1" t="s">
        <v>145</v>
      </c>
      <c r="K295" s="15">
        <v>7750016.75</v>
      </c>
      <c r="L295" s="15">
        <v>0</v>
      </c>
      <c r="M295" s="15">
        <v>7750016.75</v>
      </c>
      <c r="N295" s="15">
        <v>0</v>
      </c>
      <c r="O295" s="15">
        <v>0</v>
      </c>
      <c r="P295" s="15">
        <v>1819459.21</v>
      </c>
      <c r="Q295" s="15">
        <v>1839619.25</v>
      </c>
      <c r="R295" s="15">
        <v>1039619.25</v>
      </c>
      <c r="S295" s="15">
        <v>5930557.54</v>
      </c>
      <c r="T295" s="15">
        <v>1839619.25</v>
      </c>
      <c r="U295" s="15">
        <v>0</v>
      </c>
    </row>
    <row r="296" spans="1:21" x14ac:dyDescent="0.3">
      <c r="A296" s="1" t="s">
        <v>732</v>
      </c>
      <c r="B296" s="1" t="s">
        <v>1403</v>
      </c>
      <c r="C296" s="1" t="s">
        <v>1404</v>
      </c>
      <c r="D296" s="1" t="s">
        <v>1405</v>
      </c>
      <c r="E296" s="1" t="s">
        <v>1406</v>
      </c>
      <c r="F296" s="1" t="s">
        <v>1407</v>
      </c>
      <c r="G296" s="1" t="s">
        <v>1408</v>
      </c>
      <c r="H296" s="1" t="s">
        <v>1409</v>
      </c>
      <c r="I296" s="1" t="s">
        <v>1410</v>
      </c>
      <c r="J296" s="1" t="s">
        <v>145</v>
      </c>
      <c r="K296" s="15">
        <v>99750000</v>
      </c>
      <c r="L296" s="15">
        <v>0</v>
      </c>
      <c r="M296" s="15">
        <v>99750000</v>
      </c>
      <c r="N296" s="15">
        <v>0</v>
      </c>
      <c r="O296" s="15">
        <v>0</v>
      </c>
      <c r="P296" s="15">
        <v>16625000</v>
      </c>
      <c r="Q296" s="15">
        <v>16625000</v>
      </c>
      <c r="R296" s="15">
        <v>16625000</v>
      </c>
      <c r="S296" s="15">
        <v>83125000</v>
      </c>
      <c r="T296" s="15">
        <v>16625000</v>
      </c>
      <c r="U296" s="15">
        <v>0</v>
      </c>
    </row>
    <row r="297" spans="1:21" x14ac:dyDescent="0.3">
      <c r="A297" s="1" t="s">
        <v>146</v>
      </c>
      <c r="B297" s="1" t="s">
        <v>1403</v>
      </c>
      <c r="C297" s="1" t="s">
        <v>1404</v>
      </c>
      <c r="D297" s="1" t="s">
        <v>1405</v>
      </c>
      <c r="E297" s="1" t="s">
        <v>1406</v>
      </c>
      <c r="F297" s="1" t="s">
        <v>1411</v>
      </c>
      <c r="G297" s="1" t="s">
        <v>1412</v>
      </c>
      <c r="H297" s="1" t="s">
        <v>1413</v>
      </c>
      <c r="I297" s="1" t="s">
        <v>1414</v>
      </c>
      <c r="J297" s="1" t="s">
        <v>147</v>
      </c>
      <c r="K297" s="15">
        <v>24999999.989999998</v>
      </c>
      <c r="L297" s="15">
        <v>0</v>
      </c>
      <c r="M297" s="15">
        <v>24999999.989999998</v>
      </c>
      <c r="N297" s="15">
        <v>0</v>
      </c>
      <c r="O297" s="15">
        <v>0</v>
      </c>
      <c r="P297" s="15">
        <v>10195728.67</v>
      </c>
      <c r="Q297" s="15">
        <v>10195728.67</v>
      </c>
      <c r="R297" s="15">
        <v>10195728.67</v>
      </c>
      <c r="S297" s="15">
        <v>14804271.32</v>
      </c>
      <c r="T297" s="15">
        <v>10195728.67</v>
      </c>
      <c r="U297" s="15">
        <v>0</v>
      </c>
    </row>
    <row r="298" spans="1:21" x14ac:dyDescent="0.3">
      <c r="A298" s="1" t="s">
        <v>628</v>
      </c>
      <c r="B298" s="1" t="s">
        <v>1403</v>
      </c>
      <c r="C298" s="1" t="s">
        <v>1404</v>
      </c>
      <c r="D298" s="1" t="s">
        <v>1415</v>
      </c>
      <c r="E298" s="1" t="s">
        <v>1416</v>
      </c>
      <c r="F298" s="1" t="s">
        <v>1417</v>
      </c>
      <c r="G298" s="1" t="s">
        <v>1418</v>
      </c>
      <c r="H298" s="1" t="s">
        <v>1419</v>
      </c>
      <c r="I298" s="1" t="s">
        <v>1420</v>
      </c>
      <c r="J298" s="1" t="s">
        <v>629</v>
      </c>
      <c r="K298" s="15">
        <v>250000</v>
      </c>
      <c r="L298" s="15">
        <v>0</v>
      </c>
      <c r="M298" s="15">
        <v>250000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250000</v>
      </c>
      <c r="T298" s="15">
        <v>0</v>
      </c>
      <c r="U298" s="15">
        <v>0</v>
      </c>
    </row>
    <row r="299" spans="1:21" x14ac:dyDescent="0.3">
      <c r="A299" s="1" t="s">
        <v>632</v>
      </c>
      <c r="B299" s="1" t="s">
        <v>1403</v>
      </c>
      <c r="C299" s="1" t="s">
        <v>1404</v>
      </c>
      <c r="D299" s="1" t="s">
        <v>1415</v>
      </c>
      <c r="E299" s="1" t="s">
        <v>1416</v>
      </c>
      <c r="F299" s="1" t="s">
        <v>1417</v>
      </c>
      <c r="G299" s="1" t="s">
        <v>1418</v>
      </c>
      <c r="H299" s="1" t="s">
        <v>1419</v>
      </c>
      <c r="I299" s="1" t="s">
        <v>1420</v>
      </c>
      <c r="J299" s="1" t="s">
        <v>633</v>
      </c>
      <c r="K299" s="15">
        <v>2800000</v>
      </c>
      <c r="L299" s="15">
        <v>0</v>
      </c>
      <c r="M299" s="15">
        <v>2800000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2800000</v>
      </c>
      <c r="T299" s="15">
        <v>0</v>
      </c>
      <c r="U299" s="15">
        <v>0</v>
      </c>
    </row>
    <row r="300" spans="1:21" x14ac:dyDescent="0.3">
      <c r="A300" s="1" t="s">
        <v>634</v>
      </c>
      <c r="B300" s="1" t="s">
        <v>1403</v>
      </c>
      <c r="C300" s="1" t="s">
        <v>1404</v>
      </c>
      <c r="D300" s="1" t="s">
        <v>1415</v>
      </c>
      <c r="E300" s="1" t="s">
        <v>1416</v>
      </c>
      <c r="F300" s="1" t="s">
        <v>1417</v>
      </c>
      <c r="G300" s="1" t="s">
        <v>1418</v>
      </c>
      <c r="H300" s="1" t="s">
        <v>1419</v>
      </c>
      <c r="I300" s="1" t="s">
        <v>1420</v>
      </c>
      <c r="J300" s="1" t="s">
        <v>635</v>
      </c>
      <c r="K300" s="15">
        <v>260000</v>
      </c>
      <c r="L300" s="15">
        <v>0</v>
      </c>
      <c r="M300" s="15">
        <v>260000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260000</v>
      </c>
      <c r="T300" s="15">
        <v>0</v>
      </c>
      <c r="U300" s="15">
        <v>0</v>
      </c>
    </row>
    <row r="301" spans="1:21" x14ac:dyDescent="0.3">
      <c r="A301" s="1" t="s">
        <v>630</v>
      </c>
      <c r="B301" s="1" t="s">
        <v>1403</v>
      </c>
      <c r="C301" s="1" t="s">
        <v>1404</v>
      </c>
      <c r="D301" s="1" t="s">
        <v>1415</v>
      </c>
      <c r="E301" s="1" t="s">
        <v>1416</v>
      </c>
      <c r="F301" s="1" t="s">
        <v>1417</v>
      </c>
      <c r="G301" s="1" t="s">
        <v>1418</v>
      </c>
      <c r="H301" s="1" t="s">
        <v>1419</v>
      </c>
      <c r="I301" s="1" t="s">
        <v>1420</v>
      </c>
      <c r="J301" s="1" t="s">
        <v>631</v>
      </c>
      <c r="K301" s="15">
        <v>5000000</v>
      </c>
      <c r="L301" s="15">
        <v>0</v>
      </c>
      <c r="M301" s="15">
        <v>5000000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5000000</v>
      </c>
      <c r="T301" s="15">
        <v>0</v>
      </c>
      <c r="U301" s="15">
        <v>0</v>
      </c>
    </row>
    <row r="302" spans="1:21" x14ac:dyDescent="0.3">
      <c r="A302" s="1" t="s">
        <v>641</v>
      </c>
      <c r="B302" s="1" t="s">
        <v>1403</v>
      </c>
      <c r="C302" s="1" t="s">
        <v>1404</v>
      </c>
      <c r="D302" s="1" t="s">
        <v>1415</v>
      </c>
      <c r="E302" s="1" t="s">
        <v>1416</v>
      </c>
      <c r="F302" s="1" t="s">
        <v>1421</v>
      </c>
      <c r="G302" s="1" t="s">
        <v>1422</v>
      </c>
      <c r="H302" s="1" t="s">
        <v>1423</v>
      </c>
      <c r="I302" s="1" t="s">
        <v>1424</v>
      </c>
      <c r="J302" s="1" t="s">
        <v>642</v>
      </c>
      <c r="K302" s="15">
        <v>650000</v>
      </c>
      <c r="L302" s="15">
        <v>550000</v>
      </c>
      <c r="M302" s="15">
        <v>1200000</v>
      </c>
      <c r="N302" s="15">
        <v>0</v>
      </c>
      <c r="O302" s="15">
        <v>0</v>
      </c>
      <c r="P302" s="15">
        <v>0</v>
      </c>
      <c r="Q302" s="15">
        <v>0</v>
      </c>
      <c r="R302" s="15">
        <v>0</v>
      </c>
      <c r="S302" s="15">
        <v>1200000</v>
      </c>
      <c r="T302" s="15">
        <v>0</v>
      </c>
      <c r="U302" s="15">
        <v>0</v>
      </c>
    </row>
    <row r="303" spans="1:21" x14ac:dyDescent="0.3">
      <c r="A303" s="1" t="s">
        <v>643</v>
      </c>
      <c r="B303" s="1" t="s">
        <v>1403</v>
      </c>
      <c r="C303" s="1" t="s">
        <v>1404</v>
      </c>
      <c r="D303" s="1" t="s">
        <v>1415</v>
      </c>
      <c r="E303" s="1" t="s">
        <v>1416</v>
      </c>
      <c r="F303" s="1" t="s">
        <v>1421</v>
      </c>
      <c r="G303" s="1" t="s">
        <v>1422</v>
      </c>
      <c r="H303" s="1" t="s">
        <v>1423</v>
      </c>
      <c r="I303" s="1" t="s">
        <v>1424</v>
      </c>
      <c r="J303" s="1" t="s">
        <v>644</v>
      </c>
      <c r="K303" s="15">
        <v>0</v>
      </c>
      <c r="L303" s="15">
        <v>200000</v>
      </c>
      <c r="M303" s="15">
        <v>200000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200000</v>
      </c>
      <c r="T303" s="15">
        <v>0</v>
      </c>
      <c r="U303" s="15">
        <v>0</v>
      </c>
    </row>
    <row r="304" spans="1:21" x14ac:dyDescent="0.3">
      <c r="A304" s="1" t="s">
        <v>679</v>
      </c>
      <c r="B304" s="1" t="s">
        <v>1403</v>
      </c>
      <c r="C304" s="1" t="s">
        <v>1404</v>
      </c>
      <c r="D304" s="1" t="s">
        <v>1425</v>
      </c>
      <c r="E304" s="1" t="s">
        <v>1426</v>
      </c>
      <c r="F304" s="1" t="s">
        <v>1427</v>
      </c>
      <c r="G304" s="1" t="s">
        <v>1428</v>
      </c>
      <c r="H304" s="1" t="s">
        <v>1429</v>
      </c>
      <c r="I304" s="1" t="s">
        <v>1430</v>
      </c>
      <c r="J304" s="1" t="s">
        <v>680</v>
      </c>
      <c r="K304" s="15">
        <v>100000</v>
      </c>
      <c r="L304" s="15">
        <v>0</v>
      </c>
      <c r="M304" s="15">
        <v>100000</v>
      </c>
      <c r="N304" s="15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v>100000</v>
      </c>
      <c r="T304" s="15">
        <v>0</v>
      </c>
      <c r="U304" s="15">
        <v>0</v>
      </c>
    </row>
    <row r="305" spans="1:21" x14ac:dyDescent="0.3">
      <c r="A305" s="1" t="s">
        <v>636</v>
      </c>
      <c r="B305" s="1" t="s">
        <v>1403</v>
      </c>
      <c r="C305" s="1" t="s">
        <v>1404</v>
      </c>
      <c r="D305" s="1" t="s">
        <v>1425</v>
      </c>
      <c r="E305" s="1" t="s">
        <v>1426</v>
      </c>
      <c r="F305" s="1" t="s">
        <v>1427</v>
      </c>
      <c r="G305" s="1" t="s">
        <v>1428</v>
      </c>
      <c r="H305" s="1" t="s">
        <v>1429</v>
      </c>
      <c r="I305" s="1" t="s">
        <v>1430</v>
      </c>
      <c r="J305" s="1" t="s">
        <v>637</v>
      </c>
      <c r="K305" s="15">
        <v>2200000</v>
      </c>
      <c r="L305" s="15">
        <v>0</v>
      </c>
      <c r="M305" s="15">
        <v>2200000</v>
      </c>
      <c r="N305" s="15">
        <v>0</v>
      </c>
      <c r="O305" s="15">
        <v>0</v>
      </c>
      <c r="P305" s="15">
        <v>150000</v>
      </c>
      <c r="Q305" s="15">
        <v>150000</v>
      </c>
      <c r="R305" s="15">
        <v>150000</v>
      </c>
      <c r="S305" s="15">
        <v>2050000</v>
      </c>
      <c r="T305" s="15">
        <v>150000</v>
      </c>
      <c r="U305" s="15">
        <v>0</v>
      </c>
    </row>
    <row r="306" spans="1:21" x14ac:dyDescent="0.3">
      <c r="A306" s="1" t="s">
        <v>537</v>
      </c>
      <c r="B306" s="1" t="s">
        <v>1403</v>
      </c>
      <c r="C306" s="1" t="s">
        <v>1404</v>
      </c>
      <c r="D306" s="1" t="s">
        <v>1425</v>
      </c>
      <c r="E306" s="1" t="s">
        <v>1426</v>
      </c>
      <c r="F306" s="1" t="s">
        <v>1427</v>
      </c>
      <c r="G306" s="1" t="s">
        <v>1428</v>
      </c>
      <c r="H306" s="1" t="s">
        <v>1429</v>
      </c>
      <c r="I306" s="1" t="s">
        <v>1430</v>
      </c>
      <c r="J306" s="1" t="s">
        <v>538</v>
      </c>
      <c r="K306" s="15">
        <v>0</v>
      </c>
      <c r="L306" s="15">
        <v>6000000</v>
      </c>
      <c r="M306" s="15">
        <v>6000000</v>
      </c>
      <c r="N306" s="15">
        <v>0</v>
      </c>
      <c r="O306" s="15">
        <v>0</v>
      </c>
      <c r="P306" s="15">
        <v>0</v>
      </c>
      <c r="Q306" s="15">
        <v>0</v>
      </c>
      <c r="R306" s="15">
        <v>0</v>
      </c>
      <c r="S306" s="15">
        <v>6000000</v>
      </c>
      <c r="T306" s="15">
        <v>0</v>
      </c>
      <c r="U306" s="15">
        <v>0</v>
      </c>
    </row>
    <row r="307" spans="1:21" x14ac:dyDescent="0.3">
      <c r="A307" s="1" t="s">
        <v>535</v>
      </c>
      <c r="B307" s="1" t="s">
        <v>1403</v>
      </c>
      <c r="C307" s="1" t="s">
        <v>1404</v>
      </c>
      <c r="D307" s="1" t="s">
        <v>1425</v>
      </c>
      <c r="E307" s="1" t="s">
        <v>1426</v>
      </c>
      <c r="F307" s="1" t="s">
        <v>1427</v>
      </c>
      <c r="G307" s="1" t="s">
        <v>1428</v>
      </c>
      <c r="H307" s="1" t="s">
        <v>1429</v>
      </c>
      <c r="I307" s="1" t="s">
        <v>1430</v>
      </c>
      <c r="J307" s="1" t="s">
        <v>536</v>
      </c>
      <c r="K307" s="15">
        <v>12000000</v>
      </c>
      <c r="L307" s="15">
        <v>0</v>
      </c>
      <c r="M307" s="15">
        <v>12000000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12000000</v>
      </c>
      <c r="T307" s="15">
        <v>0</v>
      </c>
      <c r="U307" s="15">
        <v>0</v>
      </c>
    </row>
    <row r="308" spans="1:21" x14ac:dyDescent="0.3">
      <c r="A308" s="1" t="s">
        <v>533</v>
      </c>
      <c r="B308" s="1" t="s">
        <v>1403</v>
      </c>
      <c r="C308" s="1" t="s">
        <v>1404</v>
      </c>
      <c r="D308" s="1" t="s">
        <v>1425</v>
      </c>
      <c r="E308" s="1" t="s">
        <v>1426</v>
      </c>
      <c r="F308" s="1" t="s">
        <v>1427</v>
      </c>
      <c r="G308" s="1" t="s">
        <v>1428</v>
      </c>
      <c r="H308" s="1" t="s">
        <v>1429</v>
      </c>
      <c r="I308" s="1" t="s">
        <v>1430</v>
      </c>
      <c r="J308" s="1" t="s">
        <v>534</v>
      </c>
      <c r="K308" s="15">
        <v>100738501.97</v>
      </c>
      <c r="L308" s="15">
        <v>0</v>
      </c>
      <c r="M308" s="15">
        <v>100738501.97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100738501.97</v>
      </c>
      <c r="T308" s="15">
        <v>0</v>
      </c>
      <c r="U308" s="15">
        <v>0</v>
      </c>
    </row>
    <row r="309" spans="1:21" x14ac:dyDescent="0.3">
      <c r="A309" s="1" t="s">
        <v>578</v>
      </c>
      <c r="B309" s="1" t="s">
        <v>1403</v>
      </c>
      <c r="C309" s="1" t="s">
        <v>1404</v>
      </c>
      <c r="D309" s="1" t="s">
        <v>1425</v>
      </c>
      <c r="E309" s="1" t="s">
        <v>1426</v>
      </c>
      <c r="F309" s="1" t="s">
        <v>1427</v>
      </c>
      <c r="G309" s="1" t="s">
        <v>1428</v>
      </c>
      <c r="H309" s="1" t="s">
        <v>1429</v>
      </c>
      <c r="I309" s="1" t="s">
        <v>1430</v>
      </c>
      <c r="J309" s="1" t="s">
        <v>579</v>
      </c>
      <c r="K309" s="15">
        <v>400000</v>
      </c>
      <c r="L309" s="15">
        <v>70000</v>
      </c>
      <c r="M309" s="15">
        <v>470000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470000</v>
      </c>
      <c r="T309" s="15">
        <v>0</v>
      </c>
      <c r="U309" s="15">
        <v>0</v>
      </c>
    </row>
    <row r="310" spans="1:21" x14ac:dyDescent="0.3">
      <c r="A310" s="1" t="s">
        <v>531</v>
      </c>
      <c r="B310" s="1" t="s">
        <v>1403</v>
      </c>
      <c r="C310" s="1" t="s">
        <v>1404</v>
      </c>
      <c r="D310" s="1" t="s">
        <v>1425</v>
      </c>
      <c r="E310" s="1" t="s">
        <v>1426</v>
      </c>
      <c r="F310" s="1" t="s">
        <v>1427</v>
      </c>
      <c r="G310" s="1" t="s">
        <v>1428</v>
      </c>
      <c r="H310" s="1" t="s">
        <v>1429</v>
      </c>
      <c r="I310" s="1" t="s">
        <v>1430</v>
      </c>
      <c r="J310" s="1" t="s">
        <v>532</v>
      </c>
      <c r="K310" s="15">
        <v>2000000</v>
      </c>
      <c r="L310" s="15">
        <v>0</v>
      </c>
      <c r="M310" s="15">
        <v>2000000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2000000</v>
      </c>
      <c r="T310" s="15">
        <v>0</v>
      </c>
      <c r="U310" s="15">
        <v>0</v>
      </c>
    </row>
    <row r="311" spans="1:21" x14ac:dyDescent="0.3">
      <c r="A311" s="1" t="s">
        <v>22</v>
      </c>
      <c r="B311" s="1" t="s">
        <v>1403</v>
      </c>
      <c r="C311" s="1" t="s">
        <v>1404</v>
      </c>
      <c r="D311" s="1" t="s">
        <v>1425</v>
      </c>
      <c r="E311" s="1" t="s">
        <v>1426</v>
      </c>
      <c r="F311" s="1" t="s">
        <v>1427</v>
      </c>
      <c r="G311" s="1" t="s">
        <v>1428</v>
      </c>
      <c r="H311" s="1" t="s">
        <v>1429</v>
      </c>
      <c r="I311" s="1" t="s">
        <v>1430</v>
      </c>
      <c r="J311" s="1" t="s">
        <v>23</v>
      </c>
      <c r="K311" s="15">
        <v>3800000</v>
      </c>
      <c r="L311" s="15">
        <v>0</v>
      </c>
      <c r="M311" s="15">
        <v>3800000</v>
      </c>
      <c r="N311" s="15">
        <v>0</v>
      </c>
      <c r="O311" s="15">
        <v>0</v>
      </c>
      <c r="P311" s="15">
        <v>180000</v>
      </c>
      <c r="Q311" s="15">
        <v>206000</v>
      </c>
      <c r="R311" s="15">
        <v>206000</v>
      </c>
      <c r="S311" s="15">
        <v>3620000</v>
      </c>
      <c r="T311" s="15">
        <v>206000</v>
      </c>
      <c r="U311" s="15">
        <v>0</v>
      </c>
    </row>
    <row r="312" spans="1:21" x14ac:dyDescent="0.3">
      <c r="A312" s="1" t="s">
        <v>506</v>
      </c>
      <c r="B312" s="1" t="s">
        <v>1403</v>
      </c>
      <c r="C312" s="1" t="s">
        <v>1404</v>
      </c>
      <c r="D312" s="1" t="s">
        <v>1425</v>
      </c>
      <c r="E312" s="1" t="s">
        <v>1426</v>
      </c>
      <c r="F312" s="1" t="s">
        <v>1427</v>
      </c>
      <c r="G312" s="1" t="s">
        <v>1428</v>
      </c>
      <c r="H312" s="1" t="s">
        <v>1429</v>
      </c>
      <c r="I312" s="1" t="s">
        <v>1430</v>
      </c>
      <c r="J312" s="1" t="s">
        <v>23</v>
      </c>
      <c r="K312" s="15">
        <v>2000000</v>
      </c>
      <c r="L312" s="15">
        <v>0</v>
      </c>
      <c r="M312" s="15">
        <v>2000000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2000000</v>
      </c>
      <c r="T312" s="15">
        <v>0</v>
      </c>
      <c r="U312" s="15">
        <v>0</v>
      </c>
    </row>
    <row r="313" spans="1:21" x14ac:dyDescent="0.3">
      <c r="A313" s="1" t="s">
        <v>530</v>
      </c>
      <c r="B313" s="1" t="s">
        <v>1403</v>
      </c>
      <c r="C313" s="1" t="s">
        <v>1404</v>
      </c>
      <c r="D313" s="1" t="s">
        <v>1425</v>
      </c>
      <c r="E313" s="1" t="s">
        <v>1426</v>
      </c>
      <c r="F313" s="1" t="s">
        <v>1427</v>
      </c>
      <c r="G313" s="1" t="s">
        <v>1428</v>
      </c>
      <c r="H313" s="1" t="s">
        <v>1429</v>
      </c>
      <c r="I313" s="1" t="s">
        <v>1430</v>
      </c>
      <c r="J313" s="1" t="s">
        <v>23</v>
      </c>
      <c r="K313" s="15">
        <v>20000000</v>
      </c>
      <c r="L313" s="15">
        <v>0</v>
      </c>
      <c r="M313" s="15">
        <v>20000000</v>
      </c>
      <c r="N313" s="15">
        <v>0</v>
      </c>
      <c r="O313" s="15">
        <v>0</v>
      </c>
      <c r="P313" s="15">
        <v>0</v>
      </c>
      <c r="Q313" s="15">
        <v>0</v>
      </c>
      <c r="R313" s="15">
        <v>0</v>
      </c>
      <c r="S313" s="15">
        <v>20000000</v>
      </c>
      <c r="T313" s="15">
        <v>0</v>
      </c>
      <c r="U313" s="15">
        <v>0</v>
      </c>
    </row>
    <row r="314" spans="1:21" x14ac:dyDescent="0.3">
      <c r="A314" s="1" t="s">
        <v>645</v>
      </c>
      <c r="B314" s="1" t="s">
        <v>1403</v>
      </c>
      <c r="C314" s="1" t="s">
        <v>1404</v>
      </c>
      <c r="D314" s="1" t="s">
        <v>1425</v>
      </c>
      <c r="E314" s="1" t="s">
        <v>1426</v>
      </c>
      <c r="F314" s="1" t="s">
        <v>1427</v>
      </c>
      <c r="G314" s="1" t="s">
        <v>1428</v>
      </c>
      <c r="H314" s="1" t="s">
        <v>1429</v>
      </c>
      <c r="I314" s="1" t="s">
        <v>1430</v>
      </c>
      <c r="J314" s="1" t="s">
        <v>23</v>
      </c>
      <c r="K314" s="15">
        <v>5000000</v>
      </c>
      <c r="L314" s="15">
        <v>-3430000</v>
      </c>
      <c r="M314" s="15">
        <v>1570000</v>
      </c>
      <c r="N314" s="15">
        <v>0</v>
      </c>
      <c r="O314" s="15">
        <v>0</v>
      </c>
      <c r="P314" s="15">
        <v>0</v>
      </c>
      <c r="Q314" s="15">
        <v>0</v>
      </c>
      <c r="R314" s="15">
        <v>0</v>
      </c>
      <c r="S314" s="15">
        <v>1570000</v>
      </c>
      <c r="T314" s="15">
        <v>0</v>
      </c>
      <c r="U314" s="15">
        <v>0</v>
      </c>
    </row>
    <row r="315" spans="1:21" x14ac:dyDescent="0.3">
      <c r="A315" s="1" t="s">
        <v>678</v>
      </c>
      <c r="B315" s="1" t="s">
        <v>1403</v>
      </c>
      <c r="C315" s="1" t="s">
        <v>1404</v>
      </c>
      <c r="D315" s="1" t="s">
        <v>1425</v>
      </c>
      <c r="E315" s="1" t="s">
        <v>1426</v>
      </c>
      <c r="F315" s="1" t="s">
        <v>1427</v>
      </c>
      <c r="G315" s="1" t="s">
        <v>1428</v>
      </c>
      <c r="H315" s="1" t="s">
        <v>1429</v>
      </c>
      <c r="I315" s="1" t="s">
        <v>1430</v>
      </c>
      <c r="J315" s="1" t="s">
        <v>23</v>
      </c>
      <c r="K315" s="15">
        <v>200000</v>
      </c>
      <c r="L315" s="15">
        <v>0</v>
      </c>
      <c r="M315" s="15">
        <v>200000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200000</v>
      </c>
      <c r="T315" s="15">
        <v>0</v>
      </c>
      <c r="U315" s="15">
        <v>0</v>
      </c>
    </row>
    <row r="316" spans="1:21" x14ac:dyDescent="0.3">
      <c r="A316" s="1" t="s">
        <v>539</v>
      </c>
      <c r="B316" s="1" t="s">
        <v>1403</v>
      </c>
      <c r="C316" s="1" t="s">
        <v>1404</v>
      </c>
      <c r="D316" s="1" t="s">
        <v>1425</v>
      </c>
      <c r="E316" s="1" t="s">
        <v>1426</v>
      </c>
      <c r="F316" s="1" t="s">
        <v>1431</v>
      </c>
      <c r="G316" s="1" t="s">
        <v>1432</v>
      </c>
      <c r="H316" s="1" t="s">
        <v>1433</v>
      </c>
      <c r="I316" s="1" t="s">
        <v>1434</v>
      </c>
      <c r="J316" s="1" t="s">
        <v>540</v>
      </c>
      <c r="K316" s="15">
        <v>200000</v>
      </c>
      <c r="L316" s="15">
        <v>0</v>
      </c>
      <c r="M316" s="15">
        <v>200000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200000</v>
      </c>
      <c r="T316" s="15">
        <v>0</v>
      </c>
      <c r="U316" s="15">
        <v>0</v>
      </c>
    </row>
    <row r="317" spans="1:21" x14ac:dyDescent="0.3">
      <c r="A317" s="1" t="s">
        <v>524</v>
      </c>
      <c r="B317" s="1" t="s">
        <v>1403</v>
      </c>
      <c r="C317" s="1" t="s">
        <v>1404</v>
      </c>
      <c r="D317" s="1" t="s">
        <v>1425</v>
      </c>
      <c r="E317" s="1" t="s">
        <v>1426</v>
      </c>
      <c r="F317" s="1" t="s">
        <v>1435</v>
      </c>
      <c r="G317" s="1" t="s">
        <v>1436</v>
      </c>
      <c r="H317" s="1" t="s">
        <v>1437</v>
      </c>
      <c r="I317" s="1" t="s">
        <v>1438</v>
      </c>
      <c r="J317" s="1" t="s">
        <v>525</v>
      </c>
      <c r="K317" s="15">
        <v>3900000</v>
      </c>
      <c r="L317" s="15">
        <v>0</v>
      </c>
      <c r="M317" s="15">
        <v>3900000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3900000</v>
      </c>
      <c r="T317" s="15">
        <v>0</v>
      </c>
      <c r="U317" s="15">
        <v>0</v>
      </c>
    </row>
    <row r="318" spans="1:21" x14ac:dyDescent="0.3">
      <c r="A318" s="1" t="s">
        <v>28</v>
      </c>
      <c r="B318" s="1" t="s">
        <v>1403</v>
      </c>
      <c r="C318" s="1" t="s">
        <v>1404</v>
      </c>
      <c r="D318" s="1" t="s">
        <v>1425</v>
      </c>
      <c r="E318" s="1" t="s">
        <v>1426</v>
      </c>
      <c r="F318" s="1" t="s">
        <v>1439</v>
      </c>
      <c r="G318" s="1" t="s">
        <v>1440</v>
      </c>
      <c r="H318" s="1" t="s">
        <v>1441</v>
      </c>
      <c r="I318" s="1" t="s">
        <v>1442</v>
      </c>
      <c r="J318" s="1" t="s">
        <v>29</v>
      </c>
      <c r="K318" s="15">
        <v>240000</v>
      </c>
      <c r="L318" s="15">
        <v>0</v>
      </c>
      <c r="M318" s="15">
        <v>240000</v>
      </c>
      <c r="N318" s="15">
        <v>0</v>
      </c>
      <c r="O318" s="15">
        <v>0</v>
      </c>
      <c r="P318" s="15">
        <v>0</v>
      </c>
      <c r="Q318" s="15">
        <v>0</v>
      </c>
      <c r="R318" s="15">
        <v>0</v>
      </c>
      <c r="S318" s="15">
        <v>240000</v>
      </c>
      <c r="T318" s="15">
        <v>0</v>
      </c>
      <c r="U318" s="15">
        <v>0</v>
      </c>
    </row>
    <row r="319" spans="1:21" x14ac:dyDescent="0.3">
      <c r="A319" s="1" t="s">
        <v>30</v>
      </c>
      <c r="B319" s="1" t="s">
        <v>1403</v>
      </c>
      <c r="C319" s="1" t="s">
        <v>1404</v>
      </c>
      <c r="D319" s="1" t="s">
        <v>1425</v>
      </c>
      <c r="E319" s="1" t="s">
        <v>1426</v>
      </c>
      <c r="F319" s="1" t="s">
        <v>1439</v>
      </c>
      <c r="G319" s="1" t="s">
        <v>1440</v>
      </c>
      <c r="H319" s="1" t="s">
        <v>1441</v>
      </c>
      <c r="I319" s="1" t="s">
        <v>1442</v>
      </c>
      <c r="J319" s="1" t="s">
        <v>31</v>
      </c>
      <c r="K319" s="15">
        <v>60000</v>
      </c>
      <c r="L319" s="15">
        <v>0</v>
      </c>
      <c r="M319" s="15">
        <v>60000</v>
      </c>
      <c r="N319" s="15">
        <v>0</v>
      </c>
      <c r="O319" s="15">
        <v>0</v>
      </c>
      <c r="P319" s="15">
        <v>0</v>
      </c>
      <c r="Q319" s="15">
        <v>0</v>
      </c>
      <c r="R319" s="15">
        <v>0</v>
      </c>
      <c r="S319" s="15">
        <v>60000</v>
      </c>
      <c r="T319" s="15">
        <v>0</v>
      </c>
      <c r="U319" s="15">
        <v>0</v>
      </c>
    </row>
    <row r="320" spans="1:21" x14ac:dyDescent="0.3">
      <c r="A320" s="1" t="s">
        <v>26</v>
      </c>
      <c r="B320" s="1" t="s">
        <v>1403</v>
      </c>
      <c r="C320" s="1" t="s">
        <v>1404</v>
      </c>
      <c r="D320" s="1" t="s">
        <v>1425</v>
      </c>
      <c r="E320" s="1" t="s">
        <v>1426</v>
      </c>
      <c r="F320" s="1" t="s">
        <v>1439</v>
      </c>
      <c r="G320" s="1" t="s">
        <v>1440</v>
      </c>
      <c r="H320" s="1" t="s">
        <v>1441</v>
      </c>
      <c r="I320" s="1" t="s">
        <v>1442</v>
      </c>
      <c r="J320" s="1" t="s">
        <v>27</v>
      </c>
      <c r="K320" s="15">
        <v>500000</v>
      </c>
      <c r="L320" s="15">
        <v>0</v>
      </c>
      <c r="M320" s="15">
        <v>500000</v>
      </c>
      <c r="N320" s="15">
        <v>0</v>
      </c>
      <c r="O320" s="15">
        <v>0</v>
      </c>
      <c r="P320" s="15">
        <v>0</v>
      </c>
      <c r="Q320" s="15">
        <v>0</v>
      </c>
      <c r="R320" s="15">
        <v>0</v>
      </c>
      <c r="S320" s="15">
        <v>500000</v>
      </c>
      <c r="T320" s="15">
        <v>0</v>
      </c>
      <c r="U320" s="15">
        <v>0</v>
      </c>
    </row>
    <row r="321" spans="1:21" x14ac:dyDescent="0.3">
      <c r="A321" s="1" t="s">
        <v>340</v>
      </c>
      <c r="B321" s="1" t="s">
        <v>1403</v>
      </c>
      <c r="C321" s="1" t="s">
        <v>1404</v>
      </c>
      <c r="D321" s="1" t="s">
        <v>1425</v>
      </c>
      <c r="E321" s="1" t="s">
        <v>1426</v>
      </c>
      <c r="F321" s="1" t="s">
        <v>1439</v>
      </c>
      <c r="G321" s="1" t="s">
        <v>1440</v>
      </c>
      <c r="H321" s="1" t="s">
        <v>1441</v>
      </c>
      <c r="I321" s="1" t="s">
        <v>1442</v>
      </c>
      <c r="J321" s="1" t="s">
        <v>341</v>
      </c>
      <c r="K321" s="15">
        <v>500000</v>
      </c>
      <c r="L321" s="15">
        <v>0</v>
      </c>
      <c r="M321" s="15">
        <v>500000</v>
      </c>
      <c r="N321" s="15">
        <v>0</v>
      </c>
      <c r="O321" s="15">
        <v>0</v>
      </c>
      <c r="P321" s="15">
        <v>0</v>
      </c>
      <c r="Q321" s="15">
        <v>0</v>
      </c>
      <c r="R321" s="15">
        <v>0</v>
      </c>
      <c r="S321" s="15">
        <v>500000</v>
      </c>
      <c r="T321" s="15">
        <v>0</v>
      </c>
      <c r="U321" s="15">
        <v>0</v>
      </c>
    </row>
    <row r="322" spans="1:21" x14ac:dyDescent="0.3">
      <c r="A322" s="1" t="s">
        <v>24</v>
      </c>
      <c r="B322" s="1" t="s">
        <v>1403</v>
      </c>
      <c r="C322" s="1" t="s">
        <v>1404</v>
      </c>
      <c r="D322" s="1" t="s">
        <v>1425</v>
      </c>
      <c r="E322" s="1" t="s">
        <v>1426</v>
      </c>
      <c r="F322" s="1" t="s">
        <v>1439</v>
      </c>
      <c r="G322" s="1" t="s">
        <v>1440</v>
      </c>
      <c r="H322" s="1" t="s">
        <v>1441</v>
      </c>
      <c r="I322" s="1" t="s">
        <v>1442</v>
      </c>
      <c r="J322" s="1" t="s">
        <v>25</v>
      </c>
      <c r="K322" s="15">
        <v>1000000</v>
      </c>
      <c r="L322" s="15">
        <v>0</v>
      </c>
      <c r="M322" s="15">
        <v>1000000</v>
      </c>
      <c r="N322" s="15">
        <v>0</v>
      </c>
      <c r="O322" s="15">
        <v>0</v>
      </c>
      <c r="P322" s="15">
        <v>0</v>
      </c>
      <c r="Q322" s="15">
        <v>0</v>
      </c>
      <c r="R322" s="15">
        <v>0</v>
      </c>
      <c r="S322" s="15">
        <v>1000000</v>
      </c>
      <c r="T322" s="15">
        <v>0</v>
      </c>
      <c r="U322" s="15">
        <v>0</v>
      </c>
    </row>
    <row r="323" spans="1:21" x14ac:dyDescent="0.3">
      <c r="A323" s="1" t="s">
        <v>45</v>
      </c>
      <c r="B323" s="1" t="s">
        <v>1403</v>
      </c>
      <c r="C323" s="1" t="s">
        <v>1404</v>
      </c>
      <c r="D323" s="1" t="s">
        <v>1425</v>
      </c>
      <c r="E323" s="1" t="s">
        <v>1426</v>
      </c>
      <c r="F323" s="1" t="s">
        <v>1443</v>
      </c>
      <c r="G323" s="1" t="s">
        <v>1444</v>
      </c>
      <c r="H323" s="1" t="s">
        <v>1445</v>
      </c>
      <c r="I323" s="1" t="s">
        <v>1446</v>
      </c>
      <c r="J323" s="1" t="s">
        <v>46</v>
      </c>
      <c r="K323" s="15">
        <v>1500000</v>
      </c>
      <c r="L323" s="15">
        <v>0</v>
      </c>
      <c r="M323" s="15">
        <v>1500000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1500000</v>
      </c>
      <c r="T323" s="15">
        <v>0</v>
      </c>
      <c r="U323" s="15">
        <v>0</v>
      </c>
    </row>
    <row r="324" spans="1:21" x14ac:dyDescent="0.3">
      <c r="A324" s="1" t="s">
        <v>43</v>
      </c>
      <c r="B324" s="1" t="s">
        <v>1403</v>
      </c>
      <c r="C324" s="1" t="s">
        <v>1404</v>
      </c>
      <c r="D324" s="1" t="s">
        <v>1425</v>
      </c>
      <c r="E324" s="1" t="s">
        <v>1426</v>
      </c>
      <c r="F324" s="1" t="s">
        <v>1443</v>
      </c>
      <c r="G324" s="1" t="s">
        <v>1444</v>
      </c>
      <c r="H324" s="1" t="s">
        <v>1445</v>
      </c>
      <c r="I324" s="1" t="s">
        <v>1446</v>
      </c>
      <c r="J324" s="1" t="s">
        <v>44</v>
      </c>
      <c r="K324" s="15">
        <v>1600000</v>
      </c>
      <c r="L324" s="15">
        <v>0</v>
      </c>
      <c r="M324" s="15">
        <v>1600000</v>
      </c>
      <c r="N324" s="15">
        <v>0</v>
      </c>
      <c r="O324" s="15">
        <v>0</v>
      </c>
      <c r="P324" s="15">
        <v>0</v>
      </c>
      <c r="Q324" s="15">
        <v>0</v>
      </c>
      <c r="R324" s="15">
        <v>0</v>
      </c>
      <c r="S324" s="15">
        <v>1600000</v>
      </c>
      <c r="T324" s="15">
        <v>0</v>
      </c>
      <c r="U324" s="15">
        <v>0</v>
      </c>
    </row>
    <row r="325" spans="1:21" x14ac:dyDescent="0.3">
      <c r="A325" s="1" t="s">
        <v>221</v>
      </c>
      <c r="B325" s="1" t="s">
        <v>1447</v>
      </c>
      <c r="C325" s="1" t="s">
        <v>1448</v>
      </c>
      <c r="D325" s="1" t="s">
        <v>1449</v>
      </c>
      <c r="E325" s="1" t="s">
        <v>1450</v>
      </c>
      <c r="F325" s="1" t="s">
        <v>1451</v>
      </c>
      <c r="G325" s="1" t="s">
        <v>1452</v>
      </c>
      <c r="H325" s="1" t="s">
        <v>1453</v>
      </c>
      <c r="I325" s="1" t="s">
        <v>1454</v>
      </c>
      <c r="J325" s="1" t="s">
        <v>222</v>
      </c>
      <c r="K325" s="15">
        <v>40000000</v>
      </c>
      <c r="L325" s="15">
        <v>-8121178.75</v>
      </c>
      <c r="M325" s="15">
        <v>31878821.25</v>
      </c>
      <c r="N325" s="15">
        <v>0</v>
      </c>
      <c r="O325" s="15">
        <v>0</v>
      </c>
      <c r="P325" s="15">
        <v>0</v>
      </c>
      <c r="Q325" s="15">
        <v>0</v>
      </c>
      <c r="R325" s="15">
        <v>0</v>
      </c>
      <c r="S325" s="15">
        <v>31878821.25</v>
      </c>
      <c r="T325" s="15">
        <v>0</v>
      </c>
      <c r="U325" s="15">
        <v>0</v>
      </c>
    </row>
    <row r="326" spans="1:21" x14ac:dyDescent="0.3">
      <c r="A326" s="1" t="s">
        <v>328</v>
      </c>
      <c r="B326" s="1" t="s">
        <v>1447</v>
      </c>
      <c r="C326" s="1" t="s">
        <v>1448</v>
      </c>
      <c r="D326" s="1" t="s">
        <v>1449</v>
      </c>
      <c r="E326" s="1" t="s">
        <v>1450</v>
      </c>
      <c r="F326" s="1" t="s">
        <v>1455</v>
      </c>
      <c r="G326" s="1" t="s">
        <v>1456</v>
      </c>
      <c r="H326" s="1" t="s">
        <v>1457</v>
      </c>
      <c r="I326" s="1" t="s">
        <v>1458</v>
      </c>
      <c r="J326" s="1" t="s">
        <v>329</v>
      </c>
      <c r="K326" s="15">
        <v>1000000</v>
      </c>
      <c r="L326" s="15">
        <v>0</v>
      </c>
      <c r="M326" s="15">
        <v>1000000</v>
      </c>
      <c r="N326" s="15">
        <v>0</v>
      </c>
      <c r="O326" s="15">
        <v>0</v>
      </c>
      <c r="P326" s="15">
        <v>0</v>
      </c>
      <c r="Q326" s="15">
        <v>0</v>
      </c>
      <c r="R326" s="15">
        <v>0</v>
      </c>
      <c r="S326" s="15">
        <v>1000000</v>
      </c>
      <c r="T326" s="15">
        <v>0</v>
      </c>
      <c r="U326" s="15">
        <v>0</v>
      </c>
    </row>
    <row r="327" spans="1:21" x14ac:dyDescent="0.3">
      <c r="A327" s="1" t="s">
        <v>225</v>
      </c>
      <c r="B327" s="1" t="s">
        <v>1447</v>
      </c>
      <c r="C327" s="1" t="s">
        <v>1448</v>
      </c>
      <c r="D327" s="1" t="s">
        <v>1449</v>
      </c>
      <c r="E327" s="1" t="s">
        <v>1450</v>
      </c>
      <c r="F327" s="1" t="s">
        <v>1455</v>
      </c>
      <c r="G327" s="1" t="s">
        <v>1456</v>
      </c>
      <c r="H327" s="1" t="s">
        <v>1457</v>
      </c>
      <c r="I327" s="1" t="s">
        <v>1458</v>
      </c>
      <c r="J327" s="1" t="s">
        <v>226</v>
      </c>
      <c r="K327" s="15">
        <v>0</v>
      </c>
      <c r="L327" s="15">
        <v>828438.75</v>
      </c>
      <c r="M327" s="15">
        <v>828438.75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828438.75</v>
      </c>
      <c r="T327" s="15">
        <v>0</v>
      </c>
      <c r="U327" s="15">
        <v>0</v>
      </c>
    </row>
    <row r="328" spans="1:21" x14ac:dyDescent="0.3">
      <c r="A328" s="1" t="s">
        <v>120</v>
      </c>
      <c r="B328" s="1" t="s">
        <v>1447</v>
      </c>
      <c r="C328" s="1" t="s">
        <v>1448</v>
      </c>
      <c r="D328" s="1" t="s">
        <v>1449</v>
      </c>
      <c r="E328" s="1" t="s">
        <v>1450</v>
      </c>
      <c r="F328" s="1" t="s">
        <v>1459</v>
      </c>
      <c r="G328" s="1" t="s">
        <v>1460</v>
      </c>
      <c r="H328" s="1" t="s">
        <v>1461</v>
      </c>
      <c r="I328" s="1" t="s">
        <v>1462</v>
      </c>
      <c r="J328" s="1" t="s">
        <v>121</v>
      </c>
      <c r="K328" s="15">
        <v>200000</v>
      </c>
      <c r="L328" s="15">
        <v>5935240</v>
      </c>
      <c r="M328" s="15">
        <v>6135240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6135240</v>
      </c>
      <c r="T328" s="15">
        <v>0</v>
      </c>
      <c r="U328" s="15">
        <v>0</v>
      </c>
    </row>
    <row r="329" spans="1:21" x14ac:dyDescent="0.3">
      <c r="A329" s="1" t="s">
        <v>122</v>
      </c>
      <c r="B329" s="1" t="s">
        <v>1447</v>
      </c>
      <c r="C329" s="1" t="s">
        <v>1448</v>
      </c>
      <c r="D329" s="1" t="s">
        <v>1449</v>
      </c>
      <c r="E329" s="1" t="s">
        <v>1450</v>
      </c>
      <c r="F329" s="1" t="s">
        <v>1463</v>
      </c>
      <c r="G329" s="1" t="s">
        <v>1464</v>
      </c>
      <c r="H329" s="1" t="s">
        <v>1465</v>
      </c>
      <c r="I329" s="1" t="s">
        <v>1466</v>
      </c>
      <c r="J329" s="1" t="s">
        <v>123</v>
      </c>
      <c r="K329" s="15">
        <v>0</v>
      </c>
      <c r="L329" s="15">
        <v>238000</v>
      </c>
      <c r="M329" s="15">
        <v>238000</v>
      </c>
      <c r="N329" s="15">
        <v>236752.52</v>
      </c>
      <c r="O329" s="15">
        <v>0</v>
      </c>
      <c r="P329" s="15">
        <v>0</v>
      </c>
      <c r="Q329" s="15">
        <v>0</v>
      </c>
      <c r="R329" s="15">
        <v>0</v>
      </c>
      <c r="S329" s="15">
        <v>238000</v>
      </c>
      <c r="T329" s="15">
        <v>0</v>
      </c>
      <c r="U329" s="15">
        <v>0</v>
      </c>
    </row>
    <row r="330" spans="1:21" x14ac:dyDescent="0.3">
      <c r="A330" s="1" t="s">
        <v>227</v>
      </c>
      <c r="B330" s="1" t="s">
        <v>1447</v>
      </c>
      <c r="C330" s="1" t="s">
        <v>1448</v>
      </c>
      <c r="D330" s="1" t="s">
        <v>1449</v>
      </c>
      <c r="E330" s="1" t="s">
        <v>1450</v>
      </c>
      <c r="F330" s="1" t="s">
        <v>1463</v>
      </c>
      <c r="G330" s="1" t="s">
        <v>1464</v>
      </c>
      <c r="H330" s="1" t="s">
        <v>1465</v>
      </c>
      <c r="I330" s="1" t="s">
        <v>1466</v>
      </c>
      <c r="J330" s="1" t="s">
        <v>123</v>
      </c>
      <c r="K330" s="15">
        <v>5000</v>
      </c>
      <c r="L330" s="15">
        <v>292740</v>
      </c>
      <c r="M330" s="15">
        <v>297740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297740</v>
      </c>
      <c r="T330" s="15">
        <v>0</v>
      </c>
      <c r="U330" s="15">
        <v>0</v>
      </c>
    </row>
    <row r="331" spans="1:21" x14ac:dyDescent="0.3">
      <c r="A331" s="1" t="s">
        <v>702</v>
      </c>
      <c r="B331" s="1" t="s">
        <v>1447</v>
      </c>
      <c r="C331" s="1" t="s">
        <v>1448</v>
      </c>
      <c r="D331" s="1" t="s">
        <v>1467</v>
      </c>
      <c r="E331" s="1" t="s">
        <v>1468</v>
      </c>
      <c r="F331" s="1" t="s">
        <v>1469</v>
      </c>
      <c r="G331" s="1" t="s">
        <v>1470</v>
      </c>
      <c r="H331" s="1" t="s">
        <v>1471</v>
      </c>
      <c r="I331" s="1" t="s">
        <v>1472</v>
      </c>
      <c r="J331" s="1" t="s">
        <v>703</v>
      </c>
      <c r="K331" s="15">
        <v>100000</v>
      </c>
      <c r="L331" s="15">
        <v>0</v>
      </c>
      <c r="M331" s="15">
        <v>100000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100000</v>
      </c>
      <c r="T331" s="15">
        <v>0</v>
      </c>
      <c r="U331" s="15">
        <v>0</v>
      </c>
    </row>
    <row r="332" spans="1:21" x14ac:dyDescent="0.3">
      <c r="A332" s="1" t="s">
        <v>427</v>
      </c>
      <c r="B332" s="1" t="s">
        <v>1447</v>
      </c>
      <c r="C332" s="1" t="s">
        <v>1448</v>
      </c>
      <c r="D332" s="1" t="s">
        <v>1473</v>
      </c>
      <c r="E332" s="1" t="s">
        <v>1474</v>
      </c>
      <c r="F332" s="1" t="s">
        <v>1475</v>
      </c>
      <c r="G332" s="1" t="s">
        <v>1476</v>
      </c>
      <c r="H332" s="1" t="s">
        <v>1477</v>
      </c>
      <c r="I332" s="1" t="s">
        <v>1478</v>
      </c>
      <c r="J332" s="1" t="s">
        <v>428</v>
      </c>
      <c r="K332" s="15">
        <v>13000000</v>
      </c>
      <c r="L332" s="15">
        <v>17000000</v>
      </c>
      <c r="M332" s="15">
        <v>30000000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30000000</v>
      </c>
      <c r="T332" s="15">
        <v>0</v>
      </c>
      <c r="U332" s="15">
        <v>0</v>
      </c>
    </row>
    <row r="333" spans="1:21" x14ac:dyDescent="0.3">
      <c r="A333" s="1" t="s">
        <v>496</v>
      </c>
      <c r="B333" s="1" t="s">
        <v>1447</v>
      </c>
      <c r="C333" s="1" t="s">
        <v>1448</v>
      </c>
      <c r="D333" s="1" t="s">
        <v>1473</v>
      </c>
      <c r="E333" s="1" t="s">
        <v>1474</v>
      </c>
      <c r="F333" s="1" t="s">
        <v>1475</v>
      </c>
      <c r="G333" s="1" t="s">
        <v>1476</v>
      </c>
      <c r="H333" s="1" t="s">
        <v>1477</v>
      </c>
      <c r="I333" s="1" t="s">
        <v>1478</v>
      </c>
      <c r="J333" s="1" t="s">
        <v>428</v>
      </c>
      <c r="K333" s="15">
        <v>500000</v>
      </c>
      <c r="L333" s="15">
        <v>0</v>
      </c>
      <c r="M333" s="15">
        <v>500000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500000</v>
      </c>
      <c r="T333" s="15">
        <v>0</v>
      </c>
      <c r="U333" s="15">
        <v>0</v>
      </c>
    </row>
    <row r="334" spans="1:21" x14ac:dyDescent="0.3">
      <c r="A334" s="1" t="s">
        <v>429</v>
      </c>
      <c r="B334" s="1" t="s">
        <v>1447</v>
      </c>
      <c r="C334" s="1" t="s">
        <v>1448</v>
      </c>
      <c r="D334" s="1" t="s">
        <v>1473</v>
      </c>
      <c r="E334" s="1" t="s">
        <v>1474</v>
      </c>
      <c r="F334" s="1" t="s">
        <v>1479</v>
      </c>
      <c r="G334" s="1" t="s">
        <v>1480</v>
      </c>
      <c r="H334" s="1" t="s">
        <v>1481</v>
      </c>
      <c r="I334" s="1" t="s">
        <v>1482</v>
      </c>
      <c r="J334" s="1" t="s">
        <v>430</v>
      </c>
      <c r="K334" s="15">
        <v>300000</v>
      </c>
      <c r="L334" s="15">
        <v>0</v>
      </c>
      <c r="M334" s="15">
        <v>300000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300000</v>
      </c>
      <c r="T334" s="15">
        <v>0</v>
      </c>
      <c r="U334" s="15">
        <v>0</v>
      </c>
    </row>
    <row r="335" spans="1:21" x14ac:dyDescent="0.3">
      <c r="A335" s="1" t="s">
        <v>230</v>
      </c>
      <c r="B335" s="1" t="s">
        <v>1447</v>
      </c>
      <c r="C335" s="1" t="s">
        <v>1448</v>
      </c>
      <c r="D335" s="1" t="s">
        <v>1483</v>
      </c>
      <c r="E335" s="1" t="s">
        <v>1484</v>
      </c>
      <c r="F335" s="1" t="s">
        <v>1485</v>
      </c>
      <c r="G335" s="1" t="s">
        <v>1486</v>
      </c>
      <c r="H335" s="1" t="s">
        <v>1487</v>
      </c>
      <c r="I335" s="1" t="s">
        <v>1488</v>
      </c>
      <c r="J335" s="1" t="s">
        <v>231</v>
      </c>
      <c r="K335" s="15">
        <v>0</v>
      </c>
      <c r="L335" s="15">
        <v>30000000</v>
      </c>
      <c r="M335" s="15">
        <v>30000000</v>
      </c>
      <c r="N335" s="15">
        <v>29977846.09</v>
      </c>
      <c r="O335" s="15">
        <v>0</v>
      </c>
      <c r="P335" s="15">
        <v>0</v>
      </c>
      <c r="Q335" s="15">
        <v>0</v>
      </c>
      <c r="R335" s="15">
        <v>0</v>
      </c>
      <c r="S335" s="15">
        <v>30000000</v>
      </c>
      <c r="T335" s="15">
        <v>0</v>
      </c>
      <c r="U335" s="15">
        <v>0</v>
      </c>
    </row>
    <row r="336" spans="1:21" x14ac:dyDescent="0.3">
      <c r="A336" s="1" t="s">
        <v>228</v>
      </c>
      <c r="B336" s="1" t="s">
        <v>1447</v>
      </c>
      <c r="C336" s="1" t="s">
        <v>1448</v>
      </c>
      <c r="D336" s="1" t="s">
        <v>1483</v>
      </c>
      <c r="E336" s="1" t="s">
        <v>1484</v>
      </c>
      <c r="F336" s="1" t="s">
        <v>1485</v>
      </c>
      <c r="G336" s="1" t="s">
        <v>1486</v>
      </c>
      <c r="H336" s="1" t="s">
        <v>1487</v>
      </c>
      <c r="I336" s="1" t="s">
        <v>1488</v>
      </c>
      <c r="J336" s="1" t="s">
        <v>229</v>
      </c>
      <c r="K336" s="15">
        <v>0</v>
      </c>
      <c r="L336" s="15">
        <v>1700000</v>
      </c>
      <c r="M336" s="15">
        <v>1700000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1700000</v>
      </c>
      <c r="T336" s="15">
        <v>0</v>
      </c>
      <c r="U336" s="15">
        <v>0</v>
      </c>
    </row>
    <row r="337" spans="1:21" x14ac:dyDescent="0.3">
      <c r="A337" s="1" t="s">
        <v>382</v>
      </c>
      <c r="B337" s="1" t="s">
        <v>1447</v>
      </c>
      <c r="C337" s="1" t="s">
        <v>1448</v>
      </c>
      <c r="D337" s="1" t="s">
        <v>1483</v>
      </c>
      <c r="E337" s="1" t="s">
        <v>1484</v>
      </c>
      <c r="F337" s="1" t="s">
        <v>1489</v>
      </c>
      <c r="G337" s="1" t="s">
        <v>1490</v>
      </c>
      <c r="H337" s="1" t="s">
        <v>1491</v>
      </c>
      <c r="I337" s="1" t="s">
        <v>1490</v>
      </c>
      <c r="J337" s="1" t="s">
        <v>383</v>
      </c>
      <c r="K337" s="15">
        <v>3000000</v>
      </c>
      <c r="L337" s="15">
        <v>0</v>
      </c>
      <c r="M337" s="15">
        <v>3000000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3000000</v>
      </c>
      <c r="T337" s="15">
        <v>0</v>
      </c>
      <c r="U337" s="15">
        <v>0</v>
      </c>
    </row>
    <row r="338" spans="1:21" x14ac:dyDescent="0.3">
      <c r="A338" s="1" t="s">
        <v>486</v>
      </c>
      <c r="B338" s="1" t="s">
        <v>1447</v>
      </c>
      <c r="C338" s="1" t="s">
        <v>1448</v>
      </c>
      <c r="D338" s="1" t="s">
        <v>1492</v>
      </c>
      <c r="E338" s="1" t="s">
        <v>1493</v>
      </c>
      <c r="F338" s="1" t="s">
        <v>1494</v>
      </c>
      <c r="G338" s="1" t="s">
        <v>1495</v>
      </c>
      <c r="H338" s="1" t="s">
        <v>1496</v>
      </c>
      <c r="I338" s="1" t="s">
        <v>1497</v>
      </c>
      <c r="J338" s="1" t="s">
        <v>487</v>
      </c>
      <c r="K338" s="15">
        <v>180000</v>
      </c>
      <c r="L338" s="15">
        <v>0</v>
      </c>
      <c r="M338" s="15">
        <v>180000</v>
      </c>
      <c r="N338" s="15">
        <v>0</v>
      </c>
      <c r="O338" s="15">
        <v>0</v>
      </c>
      <c r="P338" s="15">
        <v>0</v>
      </c>
      <c r="Q338" s="15">
        <v>0</v>
      </c>
      <c r="R338" s="15">
        <v>0</v>
      </c>
      <c r="S338" s="15">
        <v>180000</v>
      </c>
      <c r="T338" s="15">
        <v>0</v>
      </c>
      <c r="U338" s="15">
        <v>0</v>
      </c>
    </row>
    <row r="339" spans="1:21" x14ac:dyDescent="0.3">
      <c r="A339" s="1" t="s">
        <v>232</v>
      </c>
      <c r="B339" s="1" t="s">
        <v>1447</v>
      </c>
      <c r="C339" s="1" t="s">
        <v>1448</v>
      </c>
      <c r="D339" s="1" t="s">
        <v>1492</v>
      </c>
      <c r="E339" s="1" t="s">
        <v>1493</v>
      </c>
      <c r="F339" s="1" t="s">
        <v>1498</v>
      </c>
      <c r="G339" s="1" t="s">
        <v>1499</v>
      </c>
      <c r="H339" s="1" t="s">
        <v>1500</v>
      </c>
      <c r="I339" s="1" t="s">
        <v>1501</v>
      </c>
      <c r="J339" s="1" t="s">
        <v>233</v>
      </c>
      <c r="K339" s="15">
        <v>250000</v>
      </c>
      <c r="L339" s="15">
        <v>3500000</v>
      </c>
      <c r="M339" s="15">
        <v>3750000</v>
      </c>
      <c r="N339" s="15">
        <v>534275.43999999994</v>
      </c>
      <c r="O339" s="15">
        <v>0</v>
      </c>
      <c r="P339" s="15">
        <v>0</v>
      </c>
      <c r="Q339" s="15">
        <v>0</v>
      </c>
      <c r="R339" s="15">
        <v>0</v>
      </c>
      <c r="S339" s="15">
        <v>3750000</v>
      </c>
      <c r="T339" s="15">
        <v>0</v>
      </c>
      <c r="U339" s="15">
        <v>0</v>
      </c>
    </row>
    <row r="340" spans="1:21" x14ac:dyDescent="0.3">
      <c r="A340" s="1" t="s">
        <v>705</v>
      </c>
      <c r="B340" s="1" t="s">
        <v>1447</v>
      </c>
      <c r="C340" s="1" t="s">
        <v>1448</v>
      </c>
      <c r="D340" s="1" t="s">
        <v>1492</v>
      </c>
      <c r="E340" s="1" t="s">
        <v>1493</v>
      </c>
      <c r="F340" s="1" t="s">
        <v>1502</v>
      </c>
      <c r="G340" s="1" t="s">
        <v>1503</v>
      </c>
      <c r="H340" s="1" t="s">
        <v>1504</v>
      </c>
      <c r="I340" s="1" t="s">
        <v>1505</v>
      </c>
      <c r="J340" s="1" t="s">
        <v>706</v>
      </c>
      <c r="K340" s="15">
        <v>0</v>
      </c>
      <c r="L340" s="15">
        <v>5000000</v>
      </c>
      <c r="M340" s="15">
        <v>5000000</v>
      </c>
      <c r="N340" s="15">
        <v>0</v>
      </c>
      <c r="O340" s="15">
        <v>0</v>
      </c>
      <c r="P340" s="15">
        <v>0</v>
      </c>
      <c r="Q340" s="15">
        <v>0</v>
      </c>
      <c r="R340" s="15">
        <v>0</v>
      </c>
      <c r="S340" s="15">
        <v>5000000</v>
      </c>
      <c r="T340" s="15">
        <v>0</v>
      </c>
      <c r="U340" s="15">
        <v>0</v>
      </c>
    </row>
    <row r="341" spans="1:21" x14ac:dyDescent="0.3">
      <c r="A341" s="1" t="s">
        <v>408</v>
      </c>
      <c r="B341" s="1" t="s">
        <v>1447</v>
      </c>
      <c r="C341" s="1" t="s">
        <v>1448</v>
      </c>
      <c r="D341" s="1" t="s">
        <v>1492</v>
      </c>
      <c r="E341" s="1" t="s">
        <v>1493</v>
      </c>
      <c r="F341" s="1" t="s">
        <v>1502</v>
      </c>
      <c r="G341" s="1" t="s">
        <v>1503</v>
      </c>
      <c r="H341" s="1" t="s">
        <v>1504</v>
      </c>
      <c r="I341" s="1" t="s">
        <v>1505</v>
      </c>
      <c r="J341" s="1" t="s">
        <v>409</v>
      </c>
      <c r="K341" s="15">
        <v>800000</v>
      </c>
      <c r="L341" s="15">
        <v>0</v>
      </c>
      <c r="M341" s="15">
        <v>800000</v>
      </c>
      <c r="N341" s="15">
        <v>500055.4</v>
      </c>
      <c r="O341" s="15">
        <v>0</v>
      </c>
      <c r="P341" s="15">
        <v>0</v>
      </c>
      <c r="Q341" s="15">
        <v>0</v>
      </c>
      <c r="R341" s="15">
        <v>0</v>
      </c>
      <c r="S341" s="15">
        <v>800000</v>
      </c>
      <c r="T341" s="15">
        <v>0</v>
      </c>
      <c r="U341" s="15">
        <v>0</v>
      </c>
    </row>
    <row r="342" spans="1:21" x14ac:dyDescent="0.3">
      <c r="A342" s="1" t="s">
        <v>704</v>
      </c>
      <c r="B342" s="1" t="s">
        <v>1447</v>
      </c>
      <c r="C342" s="1" t="s">
        <v>1448</v>
      </c>
      <c r="D342" s="1" t="s">
        <v>1492</v>
      </c>
      <c r="E342" s="1" t="s">
        <v>1493</v>
      </c>
      <c r="F342" s="1" t="s">
        <v>1502</v>
      </c>
      <c r="G342" s="1" t="s">
        <v>1503</v>
      </c>
      <c r="H342" s="1" t="s">
        <v>1504</v>
      </c>
      <c r="I342" s="1" t="s">
        <v>1505</v>
      </c>
      <c r="J342" s="1" t="s">
        <v>409</v>
      </c>
      <c r="K342" s="15">
        <v>1500000</v>
      </c>
      <c r="L342" s="15">
        <v>0</v>
      </c>
      <c r="M342" s="15">
        <v>1500000</v>
      </c>
      <c r="N342" s="15">
        <v>0</v>
      </c>
      <c r="O342" s="15">
        <v>0</v>
      </c>
      <c r="P342" s="15">
        <v>0</v>
      </c>
      <c r="Q342" s="15">
        <v>0</v>
      </c>
      <c r="R342" s="15">
        <v>0</v>
      </c>
      <c r="S342" s="15">
        <v>1500000</v>
      </c>
      <c r="T342" s="15">
        <v>0</v>
      </c>
      <c r="U342" s="15">
        <v>0</v>
      </c>
    </row>
    <row r="343" spans="1:21" x14ac:dyDescent="0.3">
      <c r="A343" s="1" t="s">
        <v>431</v>
      </c>
      <c r="B343" s="1" t="s">
        <v>1447</v>
      </c>
      <c r="C343" s="1" t="s">
        <v>1448</v>
      </c>
      <c r="D343" s="1" t="s">
        <v>1492</v>
      </c>
      <c r="E343" s="1" t="s">
        <v>1493</v>
      </c>
      <c r="F343" s="1" t="s">
        <v>1506</v>
      </c>
      <c r="G343" s="1" t="s">
        <v>1507</v>
      </c>
      <c r="H343" s="1" t="s">
        <v>1508</v>
      </c>
      <c r="I343" s="1" t="s">
        <v>1509</v>
      </c>
      <c r="J343" s="1" t="s">
        <v>235</v>
      </c>
      <c r="K343" s="15">
        <v>500000</v>
      </c>
      <c r="L343" s="15">
        <v>0</v>
      </c>
      <c r="M343" s="15">
        <v>500000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v>500000</v>
      </c>
      <c r="T343" s="15">
        <v>0</v>
      </c>
      <c r="U343" s="15">
        <v>0</v>
      </c>
    </row>
    <row r="344" spans="1:21" x14ac:dyDescent="0.3">
      <c r="A344" s="1" t="s">
        <v>575</v>
      </c>
      <c r="B344" s="1" t="s">
        <v>1447</v>
      </c>
      <c r="C344" s="1" t="s">
        <v>1448</v>
      </c>
      <c r="D344" s="1" t="s">
        <v>1492</v>
      </c>
      <c r="E344" s="1" t="s">
        <v>1493</v>
      </c>
      <c r="F344" s="1" t="s">
        <v>1506</v>
      </c>
      <c r="G344" s="1" t="s">
        <v>1507</v>
      </c>
      <c r="H344" s="1" t="s">
        <v>1508</v>
      </c>
      <c r="I344" s="1" t="s">
        <v>1509</v>
      </c>
      <c r="J344" s="1" t="s">
        <v>235</v>
      </c>
      <c r="K344" s="15">
        <v>0</v>
      </c>
      <c r="L344" s="15">
        <v>5000000</v>
      </c>
      <c r="M344" s="15">
        <v>5000000</v>
      </c>
      <c r="N344" s="15">
        <v>4975331.34</v>
      </c>
      <c r="O344" s="15">
        <v>0</v>
      </c>
      <c r="P344" s="15">
        <v>0</v>
      </c>
      <c r="Q344" s="15">
        <v>0</v>
      </c>
      <c r="R344" s="15">
        <v>0</v>
      </c>
      <c r="S344" s="15">
        <v>5000000</v>
      </c>
      <c r="T344" s="15">
        <v>0</v>
      </c>
      <c r="U344" s="15">
        <v>0</v>
      </c>
    </row>
    <row r="345" spans="1:21" x14ac:dyDescent="0.3">
      <c r="A345" s="1" t="s">
        <v>234</v>
      </c>
      <c r="B345" s="1" t="s">
        <v>1447</v>
      </c>
      <c r="C345" s="1" t="s">
        <v>1448</v>
      </c>
      <c r="D345" s="1" t="s">
        <v>1492</v>
      </c>
      <c r="E345" s="1" t="s">
        <v>1493</v>
      </c>
      <c r="F345" s="1" t="s">
        <v>1506</v>
      </c>
      <c r="G345" s="1" t="s">
        <v>1507</v>
      </c>
      <c r="H345" s="1" t="s">
        <v>1510</v>
      </c>
      <c r="I345" s="1" t="s">
        <v>1507</v>
      </c>
      <c r="J345" s="1" t="s">
        <v>235</v>
      </c>
      <c r="K345" s="15">
        <v>5000000</v>
      </c>
      <c r="L345" s="15">
        <v>0</v>
      </c>
      <c r="M345" s="15">
        <v>5000000</v>
      </c>
      <c r="N345" s="15">
        <v>0</v>
      </c>
      <c r="O345" s="15">
        <v>0</v>
      </c>
      <c r="P345" s="15">
        <v>0</v>
      </c>
      <c r="Q345" s="15">
        <v>0</v>
      </c>
      <c r="R345" s="15">
        <v>0</v>
      </c>
      <c r="S345" s="15">
        <v>5000000</v>
      </c>
      <c r="T345" s="15">
        <v>0</v>
      </c>
      <c r="U345" s="15">
        <v>0</v>
      </c>
    </row>
    <row r="346" spans="1:21" x14ac:dyDescent="0.3">
      <c r="A346" s="1" t="s">
        <v>362</v>
      </c>
      <c r="B346" s="1" t="s">
        <v>1447</v>
      </c>
      <c r="C346" s="1" t="s">
        <v>1448</v>
      </c>
      <c r="D346" s="1" t="s">
        <v>1492</v>
      </c>
      <c r="E346" s="1" t="s">
        <v>1493</v>
      </c>
      <c r="F346" s="1" t="s">
        <v>1511</v>
      </c>
      <c r="G346" s="1" t="s">
        <v>1512</v>
      </c>
      <c r="H346" s="1" t="s">
        <v>1513</v>
      </c>
      <c r="I346" s="1" t="s">
        <v>1514</v>
      </c>
      <c r="J346" s="1" t="s">
        <v>363</v>
      </c>
      <c r="K346" s="15">
        <v>200000</v>
      </c>
      <c r="L346" s="15">
        <v>0</v>
      </c>
      <c r="M346" s="15">
        <v>200000</v>
      </c>
      <c r="N346" s="15">
        <v>0</v>
      </c>
      <c r="O346" s="15">
        <v>0</v>
      </c>
      <c r="P346" s="15">
        <v>0</v>
      </c>
      <c r="Q346" s="15">
        <v>0</v>
      </c>
      <c r="R346" s="15">
        <v>0</v>
      </c>
      <c r="S346" s="15">
        <v>200000</v>
      </c>
      <c r="T346" s="15">
        <v>0</v>
      </c>
      <c r="U346" s="15">
        <v>0</v>
      </c>
    </row>
    <row r="347" spans="1:21" x14ac:dyDescent="0.3">
      <c r="A347" s="1" t="s">
        <v>453</v>
      </c>
      <c r="B347" s="1" t="s">
        <v>1447</v>
      </c>
      <c r="C347" s="1" t="s">
        <v>1448</v>
      </c>
      <c r="D347" s="1" t="s">
        <v>1492</v>
      </c>
      <c r="E347" s="1" t="s">
        <v>1493</v>
      </c>
      <c r="F347" s="1" t="s">
        <v>1511</v>
      </c>
      <c r="G347" s="1" t="s">
        <v>1512</v>
      </c>
      <c r="H347" s="1" t="s">
        <v>1513</v>
      </c>
      <c r="I347" s="1" t="s">
        <v>1514</v>
      </c>
      <c r="J347" s="1" t="s">
        <v>454</v>
      </c>
      <c r="K347" s="15">
        <v>1500000</v>
      </c>
      <c r="L347" s="15">
        <v>0</v>
      </c>
      <c r="M347" s="15">
        <v>1500000</v>
      </c>
      <c r="N347" s="15">
        <v>0</v>
      </c>
      <c r="O347" s="15">
        <v>0</v>
      </c>
      <c r="P347" s="15">
        <v>0</v>
      </c>
      <c r="Q347" s="15">
        <v>0</v>
      </c>
      <c r="R347" s="15">
        <v>0</v>
      </c>
      <c r="S347" s="15">
        <v>1500000</v>
      </c>
      <c r="T347" s="15">
        <v>0</v>
      </c>
      <c r="U347" s="15">
        <v>0</v>
      </c>
    </row>
    <row r="348" spans="1:21" x14ac:dyDescent="0.3">
      <c r="A348" s="1" t="s">
        <v>526</v>
      </c>
      <c r="B348" s="1" t="s">
        <v>1447</v>
      </c>
      <c r="C348" s="1" t="s">
        <v>1448</v>
      </c>
      <c r="D348" s="1" t="s">
        <v>1492</v>
      </c>
      <c r="E348" s="1" t="s">
        <v>1493</v>
      </c>
      <c r="F348" s="1" t="s">
        <v>1511</v>
      </c>
      <c r="G348" s="1" t="s">
        <v>1512</v>
      </c>
      <c r="H348" s="1" t="s">
        <v>1513</v>
      </c>
      <c r="I348" s="1" t="s">
        <v>1514</v>
      </c>
      <c r="J348" s="1" t="s">
        <v>454</v>
      </c>
      <c r="K348" s="15">
        <v>50000</v>
      </c>
      <c r="L348" s="15">
        <v>0</v>
      </c>
      <c r="M348" s="15">
        <v>50000</v>
      </c>
      <c r="N348" s="15">
        <v>30488.27</v>
      </c>
      <c r="O348" s="15">
        <v>0</v>
      </c>
      <c r="P348" s="15">
        <v>0</v>
      </c>
      <c r="Q348" s="15">
        <v>0</v>
      </c>
      <c r="R348" s="15">
        <v>0</v>
      </c>
      <c r="S348" s="15">
        <v>50000</v>
      </c>
      <c r="T348" s="15">
        <v>0</v>
      </c>
      <c r="U348" s="15">
        <v>0</v>
      </c>
    </row>
    <row r="349" spans="1:21" x14ac:dyDescent="0.3">
      <c r="A349" s="1" t="s">
        <v>546</v>
      </c>
      <c r="B349" s="1" t="s">
        <v>1447</v>
      </c>
      <c r="C349" s="1" t="s">
        <v>1448</v>
      </c>
      <c r="D349" s="1" t="s">
        <v>1492</v>
      </c>
      <c r="E349" s="1" t="s">
        <v>1493</v>
      </c>
      <c r="F349" s="1" t="s">
        <v>1511</v>
      </c>
      <c r="G349" s="1" t="s">
        <v>1512</v>
      </c>
      <c r="H349" s="1" t="s">
        <v>1513</v>
      </c>
      <c r="I349" s="1" t="s">
        <v>1514</v>
      </c>
      <c r="J349" s="1" t="s">
        <v>454</v>
      </c>
      <c r="K349" s="15">
        <v>150000</v>
      </c>
      <c r="L349" s="15">
        <v>0</v>
      </c>
      <c r="M349" s="15">
        <v>150000</v>
      </c>
      <c r="N349" s="15">
        <v>0</v>
      </c>
      <c r="O349" s="15">
        <v>0</v>
      </c>
      <c r="P349" s="15">
        <v>0</v>
      </c>
      <c r="Q349" s="15">
        <v>0</v>
      </c>
      <c r="R349" s="15">
        <v>0</v>
      </c>
      <c r="S349" s="15">
        <v>150000</v>
      </c>
      <c r="T349" s="15">
        <v>0</v>
      </c>
      <c r="U349" s="15">
        <v>0</v>
      </c>
    </row>
    <row r="350" spans="1:21" x14ac:dyDescent="0.3">
      <c r="A350" s="1" t="s">
        <v>616</v>
      </c>
      <c r="B350" s="1" t="s">
        <v>1447</v>
      </c>
      <c r="C350" s="1" t="s">
        <v>1448</v>
      </c>
      <c r="D350" s="1" t="s">
        <v>1492</v>
      </c>
      <c r="E350" s="1" t="s">
        <v>1493</v>
      </c>
      <c r="F350" s="1" t="s">
        <v>1511</v>
      </c>
      <c r="G350" s="1" t="s">
        <v>1512</v>
      </c>
      <c r="H350" s="1" t="s">
        <v>1513</v>
      </c>
      <c r="I350" s="1" t="s">
        <v>1514</v>
      </c>
      <c r="J350" s="1" t="s">
        <v>454</v>
      </c>
      <c r="K350" s="15">
        <v>50000</v>
      </c>
      <c r="L350" s="15">
        <v>0</v>
      </c>
      <c r="M350" s="15">
        <v>50000</v>
      </c>
      <c r="N350" s="15">
        <v>0</v>
      </c>
      <c r="O350" s="15">
        <v>0</v>
      </c>
      <c r="P350" s="15">
        <v>0</v>
      </c>
      <c r="Q350" s="15">
        <v>0</v>
      </c>
      <c r="R350" s="15">
        <v>0</v>
      </c>
      <c r="S350" s="15">
        <v>50000</v>
      </c>
      <c r="T350" s="15">
        <v>0</v>
      </c>
      <c r="U350" s="15">
        <v>0</v>
      </c>
    </row>
    <row r="351" spans="1:21" x14ac:dyDescent="0.3">
      <c r="A351" s="1" t="s">
        <v>638</v>
      </c>
      <c r="B351" s="1" t="s">
        <v>1447</v>
      </c>
      <c r="C351" s="1" t="s">
        <v>1448</v>
      </c>
      <c r="D351" s="1" t="s">
        <v>1492</v>
      </c>
      <c r="E351" s="1" t="s">
        <v>1493</v>
      </c>
      <c r="F351" s="1" t="s">
        <v>1511</v>
      </c>
      <c r="G351" s="1" t="s">
        <v>1512</v>
      </c>
      <c r="H351" s="1" t="s">
        <v>1513</v>
      </c>
      <c r="I351" s="1" t="s">
        <v>1514</v>
      </c>
      <c r="J351" s="1" t="s">
        <v>454</v>
      </c>
      <c r="K351" s="15">
        <v>50000</v>
      </c>
      <c r="L351" s="15">
        <v>0</v>
      </c>
      <c r="M351" s="15">
        <v>50000</v>
      </c>
      <c r="N351" s="15">
        <v>0</v>
      </c>
      <c r="O351" s="15">
        <v>0</v>
      </c>
      <c r="P351" s="15">
        <v>0</v>
      </c>
      <c r="Q351" s="15">
        <v>0</v>
      </c>
      <c r="R351" s="15">
        <v>0</v>
      </c>
      <c r="S351" s="15">
        <v>50000</v>
      </c>
      <c r="T351" s="15">
        <v>0</v>
      </c>
      <c r="U351" s="15">
        <v>0</v>
      </c>
    </row>
    <row r="352" spans="1:21" x14ac:dyDescent="0.3">
      <c r="A352" s="1" t="s">
        <v>707</v>
      </c>
      <c r="B352" s="1" t="s">
        <v>1447</v>
      </c>
      <c r="C352" s="1" t="s">
        <v>1448</v>
      </c>
      <c r="D352" s="1" t="s">
        <v>1492</v>
      </c>
      <c r="E352" s="1" t="s">
        <v>1493</v>
      </c>
      <c r="F352" s="1" t="s">
        <v>1515</v>
      </c>
      <c r="G352" s="1" t="s">
        <v>1516</v>
      </c>
      <c r="H352" s="1" t="s">
        <v>1517</v>
      </c>
      <c r="I352" s="1" t="s">
        <v>1518</v>
      </c>
      <c r="J352" s="1" t="s">
        <v>708</v>
      </c>
      <c r="K352" s="15">
        <v>145000000</v>
      </c>
      <c r="L352" s="15">
        <v>0</v>
      </c>
      <c r="M352" s="15">
        <v>145000000</v>
      </c>
      <c r="N352" s="15">
        <v>0</v>
      </c>
      <c r="O352" s="15">
        <v>144999999.77000001</v>
      </c>
      <c r="P352" s="15">
        <v>0</v>
      </c>
      <c r="Q352" s="15">
        <v>0</v>
      </c>
      <c r="R352" s="15">
        <v>0</v>
      </c>
      <c r="S352" s="15">
        <v>145000000</v>
      </c>
      <c r="T352" s="15">
        <v>0</v>
      </c>
      <c r="U352" s="15">
        <v>0</v>
      </c>
    </row>
    <row r="353" spans="1:21" x14ac:dyDescent="0.3">
      <c r="A353" s="1" t="s">
        <v>410</v>
      </c>
      <c r="B353" s="1" t="s">
        <v>1447</v>
      </c>
      <c r="C353" s="1" t="s">
        <v>1448</v>
      </c>
      <c r="D353" s="1" t="s">
        <v>1492</v>
      </c>
      <c r="E353" s="1" t="s">
        <v>1493</v>
      </c>
      <c r="F353" s="1" t="s">
        <v>1515</v>
      </c>
      <c r="G353" s="1" t="s">
        <v>1516</v>
      </c>
      <c r="H353" s="1" t="s">
        <v>1517</v>
      </c>
      <c r="I353" s="1" t="s">
        <v>1518</v>
      </c>
      <c r="J353" s="1" t="s">
        <v>411</v>
      </c>
      <c r="K353" s="15">
        <v>2000000</v>
      </c>
      <c r="L353" s="15">
        <v>0</v>
      </c>
      <c r="M353" s="15">
        <v>2000000</v>
      </c>
      <c r="N353" s="15">
        <v>1489952.34</v>
      </c>
      <c r="O353" s="15">
        <v>0</v>
      </c>
      <c r="P353" s="15">
        <v>0</v>
      </c>
      <c r="Q353" s="15">
        <v>0</v>
      </c>
      <c r="R353" s="15">
        <v>0</v>
      </c>
      <c r="S353" s="15">
        <v>2000000</v>
      </c>
      <c r="T353" s="15">
        <v>0</v>
      </c>
      <c r="U353" s="15">
        <v>0</v>
      </c>
    </row>
    <row r="354" spans="1:21" x14ac:dyDescent="0.3">
      <c r="A354" s="1" t="s">
        <v>497</v>
      </c>
      <c r="B354" s="1" t="s">
        <v>1447</v>
      </c>
      <c r="C354" s="1" t="s">
        <v>1448</v>
      </c>
      <c r="D354" s="1" t="s">
        <v>1492</v>
      </c>
      <c r="E354" s="1" t="s">
        <v>1493</v>
      </c>
      <c r="F354" s="1" t="s">
        <v>1515</v>
      </c>
      <c r="G354" s="1" t="s">
        <v>1516</v>
      </c>
      <c r="H354" s="1" t="s">
        <v>1517</v>
      </c>
      <c r="I354" s="1" t="s">
        <v>1518</v>
      </c>
      <c r="J354" s="1" t="s">
        <v>411</v>
      </c>
      <c r="K354" s="15">
        <v>150000</v>
      </c>
      <c r="L354" s="15">
        <v>0</v>
      </c>
      <c r="M354" s="15">
        <v>150000</v>
      </c>
      <c r="N354" s="15">
        <v>0</v>
      </c>
      <c r="O354" s="15">
        <v>0</v>
      </c>
      <c r="P354" s="15">
        <v>0</v>
      </c>
      <c r="Q354" s="15">
        <v>0</v>
      </c>
      <c r="R354" s="15">
        <v>0</v>
      </c>
      <c r="S354" s="15">
        <v>150000</v>
      </c>
      <c r="T354" s="15">
        <v>0</v>
      </c>
      <c r="U354" s="15">
        <v>0</v>
      </c>
    </row>
    <row r="355" spans="1:21" x14ac:dyDescent="0.3">
      <c r="A355" s="1" t="s">
        <v>580</v>
      </c>
      <c r="B355" s="1" t="s">
        <v>1447</v>
      </c>
      <c r="C355" s="1" t="s">
        <v>1448</v>
      </c>
      <c r="D355" s="1" t="s">
        <v>1519</v>
      </c>
      <c r="E355" s="1" t="s">
        <v>1520</v>
      </c>
      <c r="F355" s="1" t="s">
        <v>1521</v>
      </c>
      <c r="G355" s="1" t="s">
        <v>1522</v>
      </c>
      <c r="H355" s="1" t="s">
        <v>1523</v>
      </c>
      <c r="I355" s="1" t="s">
        <v>1524</v>
      </c>
      <c r="J355" s="1" t="s">
        <v>581</v>
      </c>
      <c r="K355" s="15">
        <v>200000</v>
      </c>
      <c r="L355" s="15">
        <v>0</v>
      </c>
      <c r="M355" s="15">
        <v>200000</v>
      </c>
      <c r="N355" s="15">
        <v>0</v>
      </c>
      <c r="O355" s="15">
        <v>0</v>
      </c>
      <c r="P355" s="15">
        <v>0</v>
      </c>
      <c r="Q355" s="15">
        <v>0</v>
      </c>
      <c r="R355" s="15">
        <v>0</v>
      </c>
      <c r="S355" s="15">
        <v>200000</v>
      </c>
      <c r="T355" s="15">
        <v>0</v>
      </c>
      <c r="U355" s="15">
        <v>0</v>
      </c>
    </row>
    <row r="356" spans="1:21" x14ac:dyDescent="0.3">
      <c r="A356" s="1" t="s">
        <v>124</v>
      </c>
      <c r="B356" s="1" t="s">
        <v>1447</v>
      </c>
      <c r="C356" s="1" t="s">
        <v>1448</v>
      </c>
      <c r="D356" s="1" t="s">
        <v>1525</v>
      </c>
      <c r="E356" s="1" t="s">
        <v>1526</v>
      </c>
      <c r="F356" s="1" t="s">
        <v>1527</v>
      </c>
      <c r="G356" s="1" t="s">
        <v>1528</v>
      </c>
      <c r="H356" s="1" t="s">
        <v>1529</v>
      </c>
      <c r="I356" s="1" t="s">
        <v>1530</v>
      </c>
      <c r="J356" s="1" t="s">
        <v>125</v>
      </c>
      <c r="K356" s="15">
        <v>5000000</v>
      </c>
      <c r="L356" s="15">
        <v>0</v>
      </c>
      <c r="M356" s="15">
        <v>5000000</v>
      </c>
      <c r="N356" s="15">
        <v>0</v>
      </c>
      <c r="O356" s="15">
        <v>0</v>
      </c>
      <c r="P356" s="15">
        <v>0</v>
      </c>
      <c r="Q356" s="15">
        <v>0</v>
      </c>
      <c r="R356" s="15">
        <v>0</v>
      </c>
      <c r="S356" s="15">
        <v>5000000</v>
      </c>
      <c r="T356" s="15">
        <v>0</v>
      </c>
      <c r="U356" s="15">
        <v>0</v>
      </c>
    </row>
    <row r="357" spans="1:21" x14ac:dyDescent="0.3">
      <c r="A357" s="1" t="s">
        <v>49</v>
      </c>
      <c r="B357" s="1" t="s">
        <v>1447</v>
      </c>
      <c r="C357" s="1" t="s">
        <v>1448</v>
      </c>
      <c r="D357" s="1" t="s">
        <v>1525</v>
      </c>
      <c r="E357" s="1" t="s">
        <v>1526</v>
      </c>
      <c r="F357" s="1" t="s">
        <v>1527</v>
      </c>
      <c r="G357" s="1" t="s">
        <v>1528</v>
      </c>
      <c r="H357" s="1" t="s">
        <v>1529</v>
      </c>
      <c r="I357" s="1" t="s">
        <v>1530</v>
      </c>
      <c r="J357" s="1" t="s">
        <v>50</v>
      </c>
      <c r="K357" s="15">
        <v>0</v>
      </c>
      <c r="L357" s="15">
        <v>32500000</v>
      </c>
      <c r="M357" s="15">
        <v>32500000</v>
      </c>
      <c r="N357" s="15">
        <v>0</v>
      </c>
      <c r="O357" s="15">
        <v>0</v>
      </c>
      <c r="P357" s="15">
        <v>0</v>
      </c>
      <c r="Q357" s="15">
        <v>0</v>
      </c>
      <c r="R357" s="15">
        <v>0</v>
      </c>
      <c r="S357" s="15">
        <v>32500000</v>
      </c>
      <c r="T357" s="15">
        <v>0</v>
      </c>
      <c r="U357" s="15">
        <v>0</v>
      </c>
    </row>
    <row r="358" spans="1:21" x14ac:dyDescent="0.3">
      <c r="A358" s="1" t="s">
        <v>47</v>
      </c>
      <c r="B358" s="1" t="s">
        <v>1447</v>
      </c>
      <c r="C358" s="1" t="s">
        <v>1448</v>
      </c>
      <c r="D358" s="1" t="s">
        <v>1525</v>
      </c>
      <c r="E358" s="1" t="s">
        <v>1526</v>
      </c>
      <c r="F358" s="1" t="s">
        <v>1527</v>
      </c>
      <c r="G358" s="1" t="s">
        <v>1528</v>
      </c>
      <c r="H358" s="1" t="s">
        <v>1529</v>
      </c>
      <c r="I358" s="1" t="s">
        <v>1530</v>
      </c>
      <c r="J358" s="1" t="s">
        <v>48</v>
      </c>
      <c r="K358" s="15">
        <v>0</v>
      </c>
      <c r="L358" s="15">
        <v>0</v>
      </c>
      <c r="M358" s="15">
        <v>0</v>
      </c>
      <c r="N358" s="15">
        <v>0</v>
      </c>
      <c r="O358" s="15">
        <v>0</v>
      </c>
      <c r="P358" s="15">
        <v>0</v>
      </c>
      <c r="Q358" s="15">
        <v>0</v>
      </c>
      <c r="R358" s="15">
        <v>0</v>
      </c>
      <c r="S358" s="15">
        <v>0</v>
      </c>
      <c r="T358" s="15">
        <v>0</v>
      </c>
      <c r="U358" s="15">
        <v>0</v>
      </c>
    </row>
    <row r="359" spans="1:21" x14ac:dyDescent="0.3">
      <c r="A359" s="1" t="s">
        <v>126</v>
      </c>
      <c r="B359" s="1" t="s">
        <v>1447</v>
      </c>
      <c r="C359" s="1" t="s">
        <v>1448</v>
      </c>
      <c r="D359" s="1" t="s">
        <v>1531</v>
      </c>
      <c r="E359" s="1" t="s">
        <v>1532</v>
      </c>
      <c r="F359" s="1" t="s">
        <v>1533</v>
      </c>
      <c r="G359" s="1" t="s">
        <v>1534</v>
      </c>
      <c r="H359" s="1" t="s">
        <v>1535</v>
      </c>
      <c r="I359" s="1" t="s">
        <v>1536</v>
      </c>
      <c r="J359" s="1" t="s">
        <v>127</v>
      </c>
      <c r="K359" s="15">
        <v>3010000</v>
      </c>
      <c r="L359" s="15">
        <v>0</v>
      </c>
      <c r="M359" s="15">
        <v>3010000</v>
      </c>
      <c r="N359" s="15">
        <v>0</v>
      </c>
      <c r="O359" s="15">
        <v>0</v>
      </c>
      <c r="P359" s="15">
        <v>0</v>
      </c>
      <c r="Q359" s="15">
        <v>0</v>
      </c>
      <c r="R359" s="15">
        <v>0</v>
      </c>
      <c r="S359" s="15">
        <v>3010000</v>
      </c>
      <c r="T359" s="15">
        <v>0</v>
      </c>
      <c r="U359" s="15">
        <v>0</v>
      </c>
    </row>
    <row r="360" spans="1:21" x14ac:dyDescent="0.3">
      <c r="A360" s="1" t="s">
        <v>412</v>
      </c>
      <c r="B360" s="1" t="s">
        <v>1447</v>
      </c>
      <c r="C360" s="1" t="s">
        <v>1448</v>
      </c>
      <c r="D360" s="1" t="s">
        <v>1531</v>
      </c>
      <c r="E360" s="1" t="s">
        <v>1532</v>
      </c>
      <c r="F360" s="1" t="s">
        <v>1533</v>
      </c>
      <c r="G360" s="1" t="s">
        <v>1534</v>
      </c>
      <c r="H360" s="1" t="s">
        <v>1535</v>
      </c>
      <c r="I360" s="1" t="s">
        <v>1536</v>
      </c>
      <c r="J360" s="1" t="s">
        <v>127</v>
      </c>
      <c r="K360" s="15">
        <v>0</v>
      </c>
      <c r="L360" s="15">
        <v>7000000</v>
      </c>
      <c r="M360" s="15">
        <v>7000000</v>
      </c>
      <c r="N360" s="15">
        <v>0</v>
      </c>
      <c r="O360" s="15">
        <v>0</v>
      </c>
      <c r="P360" s="15">
        <v>0</v>
      </c>
      <c r="Q360" s="15">
        <v>0</v>
      </c>
      <c r="R360" s="15">
        <v>0</v>
      </c>
      <c r="S360" s="15">
        <v>7000000</v>
      </c>
      <c r="T360" s="15">
        <v>0</v>
      </c>
      <c r="U360" s="15">
        <v>0</v>
      </c>
    </row>
    <row r="361" spans="1:21" x14ac:dyDescent="0.3">
      <c r="A361" s="1" t="s">
        <v>709</v>
      </c>
      <c r="B361" s="1" t="s">
        <v>1447</v>
      </c>
      <c r="C361" s="1" t="s">
        <v>1448</v>
      </c>
      <c r="D361" s="1" t="s">
        <v>1531</v>
      </c>
      <c r="E361" s="1" t="s">
        <v>1532</v>
      </c>
      <c r="F361" s="1" t="s">
        <v>1533</v>
      </c>
      <c r="G361" s="1" t="s">
        <v>1534</v>
      </c>
      <c r="H361" s="1" t="s">
        <v>1535</v>
      </c>
      <c r="I361" s="1" t="s">
        <v>1536</v>
      </c>
      <c r="J361" s="1" t="s">
        <v>127</v>
      </c>
      <c r="K361" s="15">
        <v>9650000</v>
      </c>
      <c r="L361" s="15">
        <v>0</v>
      </c>
      <c r="M361" s="15">
        <v>9650000</v>
      </c>
      <c r="N361" s="15">
        <v>0</v>
      </c>
      <c r="O361" s="15">
        <v>0</v>
      </c>
      <c r="P361" s="15">
        <v>0</v>
      </c>
      <c r="Q361" s="15">
        <v>0</v>
      </c>
      <c r="R361" s="15">
        <v>0</v>
      </c>
      <c r="S361" s="15">
        <v>9650000</v>
      </c>
      <c r="T361" s="15">
        <v>0</v>
      </c>
      <c r="U361" s="15">
        <v>0</v>
      </c>
    </row>
    <row r="362" spans="1:21" x14ac:dyDescent="0.3">
      <c r="A362" s="1" t="s">
        <v>710</v>
      </c>
      <c r="B362" s="1" t="s">
        <v>1447</v>
      </c>
      <c r="C362" s="1" t="s">
        <v>1448</v>
      </c>
      <c r="D362" s="1" t="s">
        <v>1531</v>
      </c>
      <c r="E362" s="1" t="s">
        <v>1532</v>
      </c>
      <c r="F362" s="1" t="s">
        <v>1533</v>
      </c>
      <c r="G362" s="1" t="s">
        <v>1534</v>
      </c>
      <c r="H362" s="1" t="s">
        <v>1535</v>
      </c>
      <c r="I362" s="1" t="s">
        <v>1536</v>
      </c>
      <c r="J362" s="1" t="s">
        <v>711</v>
      </c>
      <c r="K362" s="15">
        <v>1400000</v>
      </c>
      <c r="L362" s="15">
        <v>0</v>
      </c>
      <c r="M362" s="15">
        <v>1400000</v>
      </c>
      <c r="N362" s="15">
        <v>0</v>
      </c>
      <c r="O362" s="15">
        <v>0</v>
      </c>
      <c r="P362" s="15">
        <v>0</v>
      </c>
      <c r="Q362" s="15">
        <v>0</v>
      </c>
      <c r="R362" s="15">
        <v>0</v>
      </c>
      <c r="S362" s="15">
        <v>1400000</v>
      </c>
      <c r="T362" s="15">
        <v>0</v>
      </c>
      <c r="U362" s="15">
        <v>0</v>
      </c>
    </row>
    <row r="363" spans="1:21" x14ac:dyDescent="0.3">
      <c r="A363" s="1" t="s">
        <v>128</v>
      </c>
      <c r="B363" s="1" t="s">
        <v>1447</v>
      </c>
      <c r="C363" s="1" t="s">
        <v>1448</v>
      </c>
      <c r="D363" s="1" t="s">
        <v>1531</v>
      </c>
      <c r="E363" s="1" t="s">
        <v>1532</v>
      </c>
      <c r="F363" s="1" t="s">
        <v>1537</v>
      </c>
      <c r="G363" s="1" t="s">
        <v>1538</v>
      </c>
      <c r="H363" s="1" t="s">
        <v>1539</v>
      </c>
      <c r="I363" s="1" t="s">
        <v>1540</v>
      </c>
      <c r="J363" s="1" t="s">
        <v>129</v>
      </c>
      <c r="K363" s="15">
        <v>0</v>
      </c>
      <c r="L363" s="15">
        <v>8526</v>
      </c>
      <c r="M363" s="15">
        <v>8526</v>
      </c>
      <c r="N363" s="15">
        <v>0</v>
      </c>
      <c r="O363" s="15">
        <v>0</v>
      </c>
      <c r="P363" s="15">
        <v>8526</v>
      </c>
      <c r="Q363" s="15">
        <v>8526</v>
      </c>
      <c r="R363" s="15">
        <v>8526</v>
      </c>
      <c r="S363" s="15">
        <v>0</v>
      </c>
      <c r="T363" s="15">
        <v>8526</v>
      </c>
      <c r="U363" s="15">
        <v>0</v>
      </c>
    </row>
    <row r="364" spans="1:21" x14ac:dyDescent="0.3">
      <c r="A364" s="1" t="s">
        <v>712</v>
      </c>
      <c r="B364" s="1" t="s">
        <v>1447</v>
      </c>
      <c r="C364" s="1" t="s">
        <v>1448</v>
      </c>
      <c r="D364" s="1" t="s">
        <v>1531</v>
      </c>
      <c r="E364" s="1" t="s">
        <v>1532</v>
      </c>
      <c r="F364" s="1" t="s">
        <v>1537</v>
      </c>
      <c r="G364" s="1" t="s">
        <v>1538</v>
      </c>
      <c r="H364" s="1" t="s">
        <v>1539</v>
      </c>
      <c r="I364" s="1" t="s">
        <v>1540</v>
      </c>
      <c r="J364" s="1" t="s">
        <v>129</v>
      </c>
      <c r="K364" s="15">
        <v>10000000</v>
      </c>
      <c r="L364" s="15">
        <v>0</v>
      </c>
      <c r="M364" s="15">
        <v>10000000</v>
      </c>
      <c r="N364" s="15">
        <v>795735.48</v>
      </c>
      <c r="O364" s="15">
        <v>522000</v>
      </c>
      <c r="P364" s="15">
        <v>0</v>
      </c>
      <c r="Q364" s="15">
        <v>0</v>
      </c>
      <c r="R364" s="15">
        <v>0</v>
      </c>
      <c r="S364" s="15">
        <v>10000000</v>
      </c>
      <c r="T364" s="15">
        <v>0</v>
      </c>
      <c r="U364" s="15">
        <v>0</v>
      </c>
    </row>
    <row r="365" spans="1:21" x14ac:dyDescent="0.3">
      <c r="A365" s="1" t="s">
        <v>590</v>
      </c>
      <c r="B365" s="1" t="s">
        <v>1541</v>
      </c>
      <c r="C365" s="1" t="s">
        <v>1542</v>
      </c>
      <c r="D365" s="1" t="s">
        <v>1543</v>
      </c>
      <c r="E365" s="1" t="s">
        <v>1544</v>
      </c>
      <c r="F365" s="1" t="s">
        <v>1545</v>
      </c>
      <c r="G365" s="1" t="s">
        <v>1546</v>
      </c>
      <c r="H365" s="1" t="s">
        <v>1547</v>
      </c>
      <c r="I365" s="1" t="s">
        <v>1548</v>
      </c>
      <c r="J365" s="1" t="s">
        <v>591</v>
      </c>
      <c r="K365" s="15">
        <v>3110768.37</v>
      </c>
      <c r="L365" s="15">
        <v>24234596.780000001</v>
      </c>
      <c r="M365" s="15">
        <v>27345365.149999999</v>
      </c>
      <c r="N365" s="15">
        <v>0</v>
      </c>
      <c r="O365" s="15">
        <v>0</v>
      </c>
      <c r="P365" s="15">
        <v>0</v>
      </c>
      <c r="Q365" s="15">
        <v>0</v>
      </c>
      <c r="R365" s="15">
        <v>0</v>
      </c>
      <c r="S365" s="15">
        <v>27345365.149999999</v>
      </c>
      <c r="T365" s="15">
        <v>0</v>
      </c>
      <c r="U365" s="15">
        <v>0</v>
      </c>
    </row>
    <row r="366" spans="1:21" x14ac:dyDescent="0.3">
      <c r="A366" s="1" t="s">
        <v>586</v>
      </c>
      <c r="B366" s="1" t="s">
        <v>1541</v>
      </c>
      <c r="C366" s="1" t="s">
        <v>1542</v>
      </c>
      <c r="D366" s="1" t="s">
        <v>1543</v>
      </c>
      <c r="E366" s="1" t="s">
        <v>1544</v>
      </c>
      <c r="F366" s="1" t="s">
        <v>1545</v>
      </c>
      <c r="G366" s="1" t="s">
        <v>1546</v>
      </c>
      <c r="H366" s="1" t="s">
        <v>1547</v>
      </c>
      <c r="I366" s="1" t="s">
        <v>1548</v>
      </c>
      <c r="J366" s="1" t="s">
        <v>587</v>
      </c>
      <c r="K366" s="15">
        <v>37122359.280000001</v>
      </c>
      <c r="L366" s="15">
        <v>0</v>
      </c>
      <c r="M366" s="15">
        <v>37122359.280000001</v>
      </c>
      <c r="N366" s="15">
        <v>37122359.280000001</v>
      </c>
      <c r="O366" s="15">
        <v>0</v>
      </c>
      <c r="P366" s="15">
        <v>0</v>
      </c>
      <c r="Q366" s="15">
        <v>0</v>
      </c>
      <c r="R366" s="15">
        <v>0</v>
      </c>
      <c r="S366" s="15">
        <v>37122359.280000001</v>
      </c>
      <c r="T366" s="15">
        <v>0</v>
      </c>
      <c r="U366" s="15">
        <v>0</v>
      </c>
    </row>
    <row r="367" spans="1:21" x14ac:dyDescent="0.3">
      <c r="A367" s="1" t="s">
        <v>584</v>
      </c>
      <c r="B367" s="1" t="s">
        <v>1541</v>
      </c>
      <c r="C367" s="1" t="s">
        <v>1542</v>
      </c>
      <c r="D367" s="1" t="s">
        <v>1543</v>
      </c>
      <c r="E367" s="1" t="s">
        <v>1544</v>
      </c>
      <c r="F367" s="1" t="s">
        <v>1545</v>
      </c>
      <c r="G367" s="1" t="s">
        <v>1546</v>
      </c>
      <c r="H367" s="1" t="s">
        <v>1547</v>
      </c>
      <c r="I367" s="1" t="s">
        <v>1548</v>
      </c>
      <c r="J367" s="1" t="s">
        <v>585</v>
      </c>
      <c r="K367" s="15">
        <v>221450365.80000001</v>
      </c>
      <c r="L367" s="15">
        <v>0</v>
      </c>
      <c r="M367" s="15">
        <v>221450365.80000001</v>
      </c>
      <c r="N367" s="15">
        <v>0</v>
      </c>
      <c r="O367" s="15">
        <v>221450365.80000001</v>
      </c>
      <c r="P367" s="15">
        <v>0</v>
      </c>
      <c r="Q367" s="15">
        <v>0</v>
      </c>
      <c r="R367" s="15">
        <v>0</v>
      </c>
      <c r="S367" s="15">
        <v>221450365.80000001</v>
      </c>
      <c r="T367" s="15">
        <v>0</v>
      </c>
      <c r="U367" s="15">
        <v>0</v>
      </c>
    </row>
    <row r="368" spans="1:21" x14ac:dyDescent="0.3">
      <c r="A368" s="1" t="s">
        <v>588</v>
      </c>
      <c r="B368" s="1" t="s">
        <v>1541</v>
      </c>
      <c r="C368" s="1" t="s">
        <v>1542</v>
      </c>
      <c r="D368" s="1" t="s">
        <v>1543</v>
      </c>
      <c r="E368" s="1" t="s">
        <v>1544</v>
      </c>
      <c r="F368" s="1" t="s">
        <v>1545</v>
      </c>
      <c r="G368" s="1" t="s">
        <v>1546</v>
      </c>
      <c r="H368" s="1" t="s">
        <v>1547</v>
      </c>
      <c r="I368" s="1" t="s">
        <v>1548</v>
      </c>
      <c r="J368" s="1" t="s">
        <v>585</v>
      </c>
      <c r="K368" s="15">
        <v>24500000</v>
      </c>
      <c r="L368" s="15">
        <v>0</v>
      </c>
      <c r="M368" s="15">
        <v>24500000</v>
      </c>
      <c r="N368" s="15">
        <v>0</v>
      </c>
      <c r="O368" s="15">
        <v>0</v>
      </c>
      <c r="P368" s="15">
        <v>0</v>
      </c>
      <c r="Q368" s="15">
        <v>0</v>
      </c>
      <c r="R368" s="15">
        <v>0</v>
      </c>
      <c r="S368" s="15">
        <v>24500000</v>
      </c>
      <c r="T368" s="15">
        <v>0</v>
      </c>
      <c r="U368" s="15">
        <v>0</v>
      </c>
    </row>
    <row r="369" spans="1:21" x14ac:dyDescent="0.3">
      <c r="A369" s="1" t="s">
        <v>589</v>
      </c>
      <c r="B369" s="1" t="s">
        <v>1541</v>
      </c>
      <c r="C369" s="1" t="s">
        <v>1542</v>
      </c>
      <c r="D369" s="1" t="s">
        <v>1543</v>
      </c>
      <c r="E369" s="1" t="s">
        <v>1544</v>
      </c>
      <c r="F369" s="1" t="s">
        <v>1545</v>
      </c>
      <c r="G369" s="1" t="s">
        <v>1546</v>
      </c>
      <c r="H369" s="1" t="s">
        <v>1547</v>
      </c>
      <c r="I369" s="1" t="s">
        <v>1548</v>
      </c>
      <c r="J369" s="1" t="s">
        <v>585</v>
      </c>
      <c r="K369" s="15">
        <v>0</v>
      </c>
      <c r="L369" s="15">
        <v>57500000</v>
      </c>
      <c r="M369" s="15">
        <v>57500000</v>
      </c>
      <c r="N369" s="15">
        <v>7500000</v>
      </c>
      <c r="O369" s="15">
        <v>0</v>
      </c>
      <c r="P369" s="15">
        <v>0</v>
      </c>
      <c r="Q369" s="15">
        <v>0</v>
      </c>
      <c r="R369" s="15">
        <v>0</v>
      </c>
      <c r="S369" s="15">
        <v>57500000</v>
      </c>
      <c r="T369" s="15">
        <v>0</v>
      </c>
      <c r="U369" s="15">
        <v>0</v>
      </c>
    </row>
    <row r="370" spans="1:21" x14ac:dyDescent="0.3">
      <c r="A370" s="1" t="s">
        <v>599</v>
      </c>
      <c r="B370" s="1" t="s">
        <v>1541</v>
      </c>
      <c r="C370" s="1" t="s">
        <v>1542</v>
      </c>
      <c r="D370" s="1" t="s">
        <v>1543</v>
      </c>
      <c r="E370" s="1" t="s">
        <v>1544</v>
      </c>
      <c r="F370" s="1" t="s">
        <v>1549</v>
      </c>
      <c r="G370" s="1" t="s">
        <v>1550</v>
      </c>
      <c r="H370" s="1" t="s">
        <v>1551</v>
      </c>
      <c r="I370" s="1" t="s">
        <v>1552</v>
      </c>
      <c r="J370" s="1" t="s">
        <v>600</v>
      </c>
      <c r="K370" s="15">
        <v>0</v>
      </c>
      <c r="L370" s="15">
        <v>1065939</v>
      </c>
      <c r="M370" s="15">
        <v>1065939</v>
      </c>
      <c r="N370" s="15">
        <v>0</v>
      </c>
      <c r="O370" s="15">
        <v>0</v>
      </c>
      <c r="P370" s="15">
        <v>0</v>
      </c>
      <c r="Q370" s="15">
        <v>0</v>
      </c>
      <c r="R370" s="15">
        <v>0</v>
      </c>
      <c r="S370" s="15">
        <v>1065939</v>
      </c>
      <c r="T370" s="15">
        <v>0</v>
      </c>
      <c r="U370" s="15">
        <v>0</v>
      </c>
    </row>
    <row r="371" spans="1:21" x14ac:dyDescent="0.3">
      <c r="A371" s="1" t="s">
        <v>597</v>
      </c>
      <c r="B371" s="1" t="s">
        <v>1541</v>
      </c>
      <c r="C371" s="1" t="s">
        <v>1542</v>
      </c>
      <c r="D371" s="1" t="s">
        <v>1543</v>
      </c>
      <c r="E371" s="1" t="s">
        <v>1544</v>
      </c>
      <c r="F371" s="1" t="s">
        <v>1549</v>
      </c>
      <c r="G371" s="1" t="s">
        <v>1550</v>
      </c>
      <c r="H371" s="1" t="s">
        <v>1551</v>
      </c>
      <c r="I371" s="1" t="s">
        <v>1552</v>
      </c>
      <c r="J371" s="1" t="s">
        <v>598</v>
      </c>
      <c r="K371" s="15">
        <v>37975438.600000001</v>
      </c>
      <c r="L371" s="15">
        <v>-1065939</v>
      </c>
      <c r="M371" s="15">
        <v>36909499.600000001</v>
      </c>
      <c r="N371" s="15">
        <v>0</v>
      </c>
      <c r="O371" s="15">
        <v>0</v>
      </c>
      <c r="P371" s="15">
        <v>0</v>
      </c>
      <c r="Q371" s="15">
        <v>0</v>
      </c>
      <c r="R371" s="15">
        <v>0</v>
      </c>
      <c r="S371" s="15">
        <v>36909499.600000001</v>
      </c>
      <c r="T371" s="15">
        <v>0</v>
      </c>
      <c r="U371" s="15">
        <v>0</v>
      </c>
    </row>
    <row r="372" spans="1:21" x14ac:dyDescent="0.3">
      <c r="A372" s="1" t="s">
        <v>594</v>
      </c>
      <c r="B372" s="1" t="s">
        <v>1541</v>
      </c>
      <c r="C372" s="1" t="s">
        <v>1542</v>
      </c>
      <c r="D372" s="1" t="s">
        <v>1543</v>
      </c>
      <c r="E372" s="1" t="s">
        <v>1544</v>
      </c>
      <c r="F372" s="1" t="s">
        <v>1549</v>
      </c>
      <c r="G372" s="1" t="s">
        <v>1550</v>
      </c>
      <c r="H372" s="1" t="s">
        <v>1551</v>
      </c>
      <c r="I372" s="1" t="s">
        <v>1552</v>
      </c>
      <c r="J372" s="1" t="s">
        <v>595</v>
      </c>
      <c r="K372" s="15">
        <v>62500000</v>
      </c>
      <c r="L372" s="15">
        <v>345365.15</v>
      </c>
      <c r="M372" s="15">
        <v>62845365.149999999</v>
      </c>
      <c r="N372" s="15">
        <v>60909672.039999999</v>
      </c>
      <c r="O372" s="15">
        <v>0</v>
      </c>
      <c r="P372" s="15">
        <v>0</v>
      </c>
      <c r="Q372" s="15">
        <v>0</v>
      </c>
      <c r="R372" s="15">
        <v>0</v>
      </c>
      <c r="S372" s="15">
        <v>62845365.149999999</v>
      </c>
      <c r="T372" s="15">
        <v>0</v>
      </c>
      <c r="U372" s="15">
        <v>0</v>
      </c>
    </row>
    <row r="373" spans="1:21" x14ac:dyDescent="0.3">
      <c r="A373" s="1" t="s">
        <v>592</v>
      </c>
      <c r="B373" s="1" t="s">
        <v>1541</v>
      </c>
      <c r="C373" s="1" t="s">
        <v>1542</v>
      </c>
      <c r="D373" s="1" t="s">
        <v>1543</v>
      </c>
      <c r="E373" s="1" t="s">
        <v>1544</v>
      </c>
      <c r="F373" s="1" t="s">
        <v>1549</v>
      </c>
      <c r="G373" s="1" t="s">
        <v>1550</v>
      </c>
      <c r="H373" s="1" t="s">
        <v>1551</v>
      </c>
      <c r="I373" s="1" t="s">
        <v>1552</v>
      </c>
      <c r="J373" s="1" t="s">
        <v>593</v>
      </c>
      <c r="K373" s="15">
        <v>26624817.600000001</v>
      </c>
      <c r="L373" s="15">
        <v>0</v>
      </c>
      <c r="M373" s="15">
        <v>26624817.600000001</v>
      </c>
      <c r="N373" s="15">
        <v>0</v>
      </c>
      <c r="O373" s="15">
        <v>26624817.600000001</v>
      </c>
      <c r="P373" s="15">
        <v>0</v>
      </c>
      <c r="Q373" s="15">
        <v>0</v>
      </c>
      <c r="R373" s="15">
        <v>0</v>
      </c>
      <c r="S373" s="15">
        <v>26624817.600000001</v>
      </c>
      <c r="T373" s="15">
        <v>0</v>
      </c>
      <c r="U373" s="15">
        <v>0</v>
      </c>
    </row>
    <row r="374" spans="1:21" x14ac:dyDescent="0.3">
      <c r="A374" s="1" t="s">
        <v>596</v>
      </c>
      <c r="B374" s="1" t="s">
        <v>1541</v>
      </c>
      <c r="C374" s="1" t="s">
        <v>1542</v>
      </c>
      <c r="D374" s="1" t="s">
        <v>1543</v>
      </c>
      <c r="E374" s="1" t="s">
        <v>1544</v>
      </c>
      <c r="F374" s="1" t="s">
        <v>1549</v>
      </c>
      <c r="G374" s="1" t="s">
        <v>1550</v>
      </c>
      <c r="H374" s="1" t="s">
        <v>1551</v>
      </c>
      <c r="I374" s="1" t="s">
        <v>1552</v>
      </c>
      <c r="J374" s="1" t="s">
        <v>593</v>
      </c>
      <c r="K374" s="15">
        <v>4000000</v>
      </c>
      <c r="L374" s="15">
        <v>75489707.819999993</v>
      </c>
      <c r="M374" s="15">
        <v>79489707.819999993</v>
      </c>
      <c r="N374" s="15">
        <v>4600000</v>
      </c>
      <c r="O374" s="15">
        <v>0</v>
      </c>
      <c r="P374" s="15">
        <v>0</v>
      </c>
      <c r="Q374" s="15">
        <v>0</v>
      </c>
      <c r="R374" s="15">
        <v>0</v>
      </c>
      <c r="S374" s="15">
        <v>79489707.819999993</v>
      </c>
      <c r="T374" s="15">
        <v>0</v>
      </c>
      <c r="U374" s="15">
        <v>0</v>
      </c>
    </row>
    <row r="375" spans="1:21" x14ac:dyDescent="0.3">
      <c r="A375" s="1" t="s">
        <v>605</v>
      </c>
      <c r="B375" s="1" t="s">
        <v>1541</v>
      </c>
      <c r="C375" s="1" t="s">
        <v>1542</v>
      </c>
      <c r="D375" s="1" t="s">
        <v>1543</v>
      </c>
      <c r="E375" s="1" t="s">
        <v>1544</v>
      </c>
      <c r="F375" s="1" t="s">
        <v>1553</v>
      </c>
      <c r="G375" s="1" t="s">
        <v>1554</v>
      </c>
      <c r="H375" s="1" t="s">
        <v>1555</v>
      </c>
      <c r="I375" s="1" t="s">
        <v>1556</v>
      </c>
      <c r="J375" s="1" t="s">
        <v>606</v>
      </c>
      <c r="K375" s="15">
        <v>66730231.399999999</v>
      </c>
      <c r="L375" s="15">
        <v>0</v>
      </c>
      <c r="M375" s="15">
        <v>66730231.399999999</v>
      </c>
      <c r="N375" s="15">
        <v>0</v>
      </c>
      <c r="O375" s="15">
        <v>0</v>
      </c>
      <c r="P375" s="15">
        <v>0</v>
      </c>
      <c r="Q375" s="15">
        <v>0</v>
      </c>
      <c r="R375" s="15">
        <v>0</v>
      </c>
      <c r="S375" s="15">
        <v>66730231.399999999</v>
      </c>
      <c r="T375" s="15">
        <v>0</v>
      </c>
      <c r="U375" s="15">
        <v>0</v>
      </c>
    </row>
    <row r="376" spans="1:21" x14ac:dyDescent="0.3">
      <c r="A376" s="1" t="s">
        <v>607</v>
      </c>
      <c r="B376" s="1" t="s">
        <v>1541</v>
      </c>
      <c r="C376" s="1" t="s">
        <v>1542</v>
      </c>
      <c r="D376" s="1" t="s">
        <v>1543</v>
      </c>
      <c r="E376" s="1" t="s">
        <v>1544</v>
      </c>
      <c r="F376" s="1" t="s">
        <v>1553</v>
      </c>
      <c r="G376" s="1" t="s">
        <v>1554</v>
      </c>
      <c r="H376" s="1" t="s">
        <v>1555</v>
      </c>
      <c r="I376" s="1" t="s">
        <v>1556</v>
      </c>
      <c r="J376" s="1" t="s">
        <v>606</v>
      </c>
      <c r="K376" s="15">
        <v>0</v>
      </c>
      <c r="L376" s="15">
        <v>188559257.03</v>
      </c>
      <c r="M376" s="15">
        <v>188559257.03</v>
      </c>
      <c r="N376" s="15">
        <v>3110768.25</v>
      </c>
      <c r="O376" s="15">
        <v>0</v>
      </c>
      <c r="P376" s="15">
        <v>0</v>
      </c>
      <c r="Q376" s="15">
        <v>0</v>
      </c>
      <c r="R376" s="15">
        <v>0</v>
      </c>
      <c r="S376" s="15">
        <v>188559257.03</v>
      </c>
      <c r="T376" s="15">
        <v>0</v>
      </c>
      <c r="U376" s="15">
        <v>0</v>
      </c>
    </row>
    <row r="377" spans="1:21" x14ac:dyDescent="0.3">
      <c r="A377" s="1" t="s">
        <v>601</v>
      </c>
      <c r="B377" s="1" t="s">
        <v>1541</v>
      </c>
      <c r="C377" s="1" t="s">
        <v>1542</v>
      </c>
      <c r="D377" s="1" t="s">
        <v>1543</v>
      </c>
      <c r="E377" s="1" t="s">
        <v>1544</v>
      </c>
      <c r="F377" s="1" t="s">
        <v>1553</v>
      </c>
      <c r="G377" s="1" t="s">
        <v>1554</v>
      </c>
      <c r="H377" s="1" t="s">
        <v>1555</v>
      </c>
      <c r="I377" s="1" t="s">
        <v>1556</v>
      </c>
      <c r="J377" s="1" t="s">
        <v>602</v>
      </c>
      <c r="K377" s="15">
        <v>270180971.16000003</v>
      </c>
      <c r="L377" s="15">
        <v>0</v>
      </c>
      <c r="M377" s="15">
        <v>270180971.16000003</v>
      </c>
      <c r="N377" s="15">
        <v>0</v>
      </c>
      <c r="O377" s="15">
        <v>266523929.02000001</v>
      </c>
      <c r="P377" s="15">
        <v>3657042.14</v>
      </c>
      <c r="Q377" s="15">
        <v>3657042.14</v>
      </c>
      <c r="R377" s="15">
        <v>3657042.14</v>
      </c>
      <c r="S377" s="15">
        <v>266523929.02000001</v>
      </c>
      <c r="T377" s="15">
        <v>3657042.14</v>
      </c>
      <c r="U377" s="15">
        <v>0</v>
      </c>
    </row>
    <row r="378" spans="1:21" x14ac:dyDescent="0.3">
      <c r="A378" s="1" t="s">
        <v>603</v>
      </c>
      <c r="B378" s="1" t="s">
        <v>1541</v>
      </c>
      <c r="C378" s="1" t="s">
        <v>1542</v>
      </c>
      <c r="D378" s="1" t="s">
        <v>1543</v>
      </c>
      <c r="E378" s="1" t="s">
        <v>1544</v>
      </c>
      <c r="F378" s="1" t="s">
        <v>1553</v>
      </c>
      <c r="G378" s="1" t="s">
        <v>1554</v>
      </c>
      <c r="H378" s="1" t="s">
        <v>1555</v>
      </c>
      <c r="I378" s="1" t="s">
        <v>1556</v>
      </c>
      <c r="J378" s="1" t="s">
        <v>602</v>
      </c>
      <c r="K378" s="15">
        <v>35000000</v>
      </c>
      <c r="L378" s="15">
        <v>0</v>
      </c>
      <c r="M378" s="15">
        <v>35000000</v>
      </c>
      <c r="N378" s="15">
        <v>0</v>
      </c>
      <c r="O378" s="15">
        <v>0</v>
      </c>
      <c r="P378" s="15">
        <v>0</v>
      </c>
      <c r="Q378" s="15">
        <v>0</v>
      </c>
      <c r="R378" s="15">
        <v>0</v>
      </c>
      <c r="S378" s="15">
        <v>35000000</v>
      </c>
      <c r="T378" s="15">
        <v>0</v>
      </c>
      <c r="U378" s="15">
        <v>0</v>
      </c>
    </row>
    <row r="379" spans="1:21" x14ac:dyDescent="0.3">
      <c r="A379" s="1" t="s">
        <v>604</v>
      </c>
      <c r="B379" s="1" t="s">
        <v>1541</v>
      </c>
      <c r="C379" s="1" t="s">
        <v>1542</v>
      </c>
      <c r="D379" s="1" t="s">
        <v>1543</v>
      </c>
      <c r="E379" s="1" t="s">
        <v>1544</v>
      </c>
      <c r="F379" s="1" t="s">
        <v>1553</v>
      </c>
      <c r="G379" s="1" t="s">
        <v>1554</v>
      </c>
      <c r="H379" s="1" t="s">
        <v>1555</v>
      </c>
      <c r="I379" s="1" t="s">
        <v>1556</v>
      </c>
      <c r="J379" s="1" t="s">
        <v>602</v>
      </c>
      <c r="K379" s="15">
        <v>46000000</v>
      </c>
      <c r="L379" s="15">
        <v>241900000</v>
      </c>
      <c r="M379" s="15">
        <v>287900000</v>
      </c>
      <c r="N379" s="15">
        <v>22250000</v>
      </c>
      <c r="O379" s="15">
        <v>15471074.189999999</v>
      </c>
      <c r="P379" s="15">
        <v>0</v>
      </c>
      <c r="Q379" s="15">
        <v>0</v>
      </c>
      <c r="R379" s="15">
        <v>0</v>
      </c>
      <c r="S379" s="15">
        <v>287900000</v>
      </c>
      <c r="T379" s="15">
        <v>0</v>
      </c>
      <c r="U379" s="15">
        <v>0</v>
      </c>
    </row>
    <row r="380" spans="1:21" x14ac:dyDescent="0.3">
      <c r="A380" s="1" t="s">
        <v>130</v>
      </c>
      <c r="B380" s="1" t="s">
        <v>1541</v>
      </c>
      <c r="C380" s="1" t="s">
        <v>1542</v>
      </c>
      <c r="D380" s="1" t="s">
        <v>1557</v>
      </c>
      <c r="E380" s="1" t="s">
        <v>1558</v>
      </c>
      <c r="F380" s="1" t="s">
        <v>1559</v>
      </c>
      <c r="G380" s="1" t="s">
        <v>1560</v>
      </c>
      <c r="H380" s="1" t="s">
        <v>1561</v>
      </c>
      <c r="I380" s="1" t="s">
        <v>1562</v>
      </c>
      <c r="J380" s="1" t="s">
        <v>131</v>
      </c>
      <c r="K380" s="15">
        <v>95100000</v>
      </c>
      <c r="L380" s="15">
        <v>0</v>
      </c>
      <c r="M380" s="15">
        <v>95100000</v>
      </c>
      <c r="N380" s="15">
        <v>0</v>
      </c>
      <c r="O380" s="15">
        <v>0</v>
      </c>
      <c r="P380" s="15">
        <v>7054293.6900000004</v>
      </c>
      <c r="Q380" s="15">
        <v>14103313.02</v>
      </c>
      <c r="R380" s="15">
        <v>14103313.02</v>
      </c>
      <c r="S380" s="15">
        <v>88045706.310000002</v>
      </c>
      <c r="T380" s="15">
        <v>14103313.02</v>
      </c>
      <c r="U380" s="15">
        <v>0</v>
      </c>
    </row>
    <row r="381" spans="1:21" x14ac:dyDescent="0.3">
      <c r="A381" s="1" t="s">
        <v>132</v>
      </c>
      <c r="B381" s="1" t="s">
        <v>1541</v>
      </c>
      <c r="C381" s="1" t="s">
        <v>1542</v>
      </c>
      <c r="D381" s="1" t="s">
        <v>1557</v>
      </c>
      <c r="E381" s="1" t="s">
        <v>1558</v>
      </c>
      <c r="F381" s="1" t="s">
        <v>1559</v>
      </c>
      <c r="G381" s="1" t="s">
        <v>1560</v>
      </c>
      <c r="H381" s="1" t="s">
        <v>1561</v>
      </c>
      <c r="I381" s="1" t="s">
        <v>1562</v>
      </c>
      <c r="J381" s="1" t="s">
        <v>133</v>
      </c>
      <c r="K381" s="15">
        <v>23580360</v>
      </c>
      <c r="L381" s="15">
        <v>0</v>
      </c>
      <c r="M381" s="15">
        <v>23580360</v>
      </c>
      <c r="N381" s="15">
        <v>0</v>
      </c>
      <c r="O381" s="15">
        <v>0</v>
      </c>
      <c r="P381" s="15">
        <v>1965030</v>
      </c>
      <c r="Q381" s="15">
        <v>3930060</v>
      </c>
      <c r="R381" s="15">
        <v>3930060</v>
      </c>
      <c r="S381" s="15">
        <v>21615330</v>
      </c>
      <c r="T381" s="15">
        <v>3930060</v>
      </c>
      <c r="U381" s="15">
        <v>0</v>
      </c>
    </row>
    <row r="382" spans="1:21" x14ac:dyDescent="0.3">
      <c r="A382" s="1" t="s">
        <v>134</v>
      </c>
      <c r="B382" s="1" t="s">
        <v>1563</v>
      </c>
      <c r="C382" s="1" t="s">
        <v>1564</v>
      </c>
      <c r="D382" s="1" t="s">
        <v>1565</v>
      </c>
      <c r="E382" s="1" t="s">
        <v>1566</v>
      </c>
      <c r="F382" s="1" t="s">
        <v>1567</v>
      </c>
      <c r="G382" s="1" t="s">
        <v>1568</v>
      </c>
      <c r="H382" s="1" t="s">
        <v>1569</v>
      </c>
      <c r="I382" s="1" t="s">
        <v>1568</v>
      </c>
      <c r="J382" s="1" t="s">
        <v>135</v>
      </c>
      <c r="K382" s="15">
        <v>5000000</v>
      </c>
      <c r="L382" s="15">
        <v>0</v>
      </c>
      <c r="M382" s="15">
        <v>5000000</v>
      </c>
      <c r="N382" s="15">
        <v>0</v>
      </c>
      <c r="O382" s="15">
        <v>0</v>
      </c>
      <c r="P382" s="15">
        <v>0</v>
      </c>
      <c r="Q382" s="15">
        <v>0</v>
      </c>
      <c r="R382" s="15">
        <v>0</v>
      </c>
      <c r="S382" s="15">
        <v>5000000</v>
      </c>
      <c r="T382" s="15">
        <v>0</v>
      </c>
      <c r="U382" s="15">
        <v>0</v>
      </c>
    </row>
    <row r="383" spans="1:21" x14ac:dyDescent="0.3">
      <c r="A383" s="1" t="s">
        <v>148</v>
      </c>
      <c r="B383" s="1" t="s">
        <v>1570</v>
      </c>
      <c r="C383" s="1" t="s">
        <v>1571</v>
      </c>
      <c r="D383" s="1" t="s">
        <v>1572</v>
      </c>
      <c r="E383" s="1" t="s">
        <v>1573</v>
      </c>
      <c r="F383" s="1" t="s">
        <v>1574</v>
      </c>
      <c r="G383" s="1" t="s">
        <v>1575</v>
      </c>
      <c r="H383" s="1" t="s">
        <v>1576</v>
      </c>
      <c r="I383" s="1" t="s">
        <v>1577</v>
      </c>
      <c r="J383" s="1" t="s">
        <v>149</v>
      </c>
      <c r="K383" s="15">
        <v>0</v>
      </c>
      <c r="L383" s="15">
        <v>20846425</v>
      </c>
      <c r="M383" s="15">
        <v>20846425</v>
      </c>
      <c r="N383" s="15">
        <v>0</v>
      </c>
      <c r="O383" s="15">
        <v>0</v>
      </c>
      <c r="P383" s="15">
        <v>0</v>
      </c>
      <c r="Q383" s="15">
        <v>0</v>
      </c>
      <c r="R383" s="15">
        <v>0</v>
      </c>
      <c r="S383" s="15">
        <v>20846425</v>
      </c>
      <c r="T383" s="15">
        <v>0</v>
      </c>
      <c r="U383" s="15">
        <v>0</v>
      </c>
    </row>
    <row r="384" spans="1:21" x14ac:dyDescent="0.3">
      <c r="A384" s="1" t="s">
        <v>150</v>
      </c>
      <c r="B384" s="1" t="s">
        <v>1570</v>
      </c>
      <c r="C384" s="1" t="s">
        <v>1571</v>
      </c>
      <c r="D384" s="1" t="s">
        <v>1572</v>
      </c>
      <c r="E384" s="1" t="s">
        <v>1573</v>
      </c>
      <c r="F384" s="1" t="s">
        <v>1574</v>
      </c>
      <c r="G384" s="1" t="s">
        <v>1575</v>
      </c>
      <c r="H384" s="1" t="s">
        <v>1576</v>
      </c>
      <c r="I384" s="1" t="s">
        <v>1577</v>
      </c>
      <c r="J384" s="1" t="s">
        <v>149</v>
      </c>
      <c r="K384" s="15">
        <v>24713862.890000001</v>
      </c>
      <c r="L384" s="15">
        <v>-20846425</v>
      </c>
      <c r="M384" s="15">
        <v>3867437.89</v>
      </c>
      <c r="N384" s="15">
        <v>0</v>
      </c>
      <c r="O384" s="15">
        <v>0</v>
      </c>
      <c r="P384" s="15">
        <v>3867437.89</v>
      </c>
      <c r="Q384" s="15">
        <v>3867437.89</v>
      </c>
      <c r="R384" s="15">
        <v>3867437.89</v>
      </c>
      <c r="S384" s="15">
        <v>0</v>
      </c>
      <c r="T384" s="15">
        <v>3867437.89</v>
      </c>
      <c r="U384" s="15">
        <v>0</v>
      </c>
    </row>
    <row r="385" spans="1:21" x14ac:dyDescent="0.3">
      <c r="A385" s="1" t="s">
        <v>151</v>
      </c>
      <c r="B385" s="1" t="s">
        <v>1570</v>
      </c>
      <c r="C385" s="1" t="s">
        <v>1571</v>
      </c>
      <c r="D385" s="1" t="s">
        <v>1578</v>
      </c>
      <c r="E385" s="1" t="s">
        <v>1579</v>
      </c>
      <c r="F385" s="1" t="s">
        <v>1580</v>
      </c>
      <c r="G385" s="1" t="s">
        <v>1581</v>
      </c>
      <c r="H385" s="1" t="s">
        <v>1582</v>
      </c>
      <c r="I385" s="1" t="s">
        <v>1583</v>
      </c>
      <c r="J385" s="1" t="s">
        <v>152</v>
      </c>
      <c r="K385" s="15">
        <v>0</v>
      </c>
      <c r="L385" s="15">
        <v>9761086.3900000006</v>
      </c>
      <c r="M385" s="15">
        <v>9761086.3900000006</v>
      </c>
      <c r="N385" s="15">
        <v>0</v>
      </c>
      <c r="O385" s="15">
        <v>0</v>
      </c>
      <c r="P385" s="15">
        <v>0</v>
      </c>
      <c r="Q385" s="15">
        <v>0</v>
      </c>
      <c r="R385" s="15">
        <v>0</v>
      </c>
      <c r="S385" s="15">
        <v>9761086.3900000006</v>
      </c>
      <c r="T385" s="15">
        <v>0</v>
      </c>
      <c r="U385" s="15">
        <v>0</v>
      </c>
    </row>
    <row r="386" spans="1:21" x14ac:dyDescent="0.3">
      <c r="A386" s="1" t="s">
        <v>153</v>
      </c>
      <c r="B386" s="1" t="s">
        <v>1570</v>
      </c>
      <c r="C386" s="1" t="s">
        <v>1571</v>
      </c>
      <c r="D386" s="1" t="s">
        <v>1578</v>
      </c>
      <c r="E386" s="1" t="s">
        <v>1579</v>
      </c>
      <c r="F386" s="1" t="s">
        <v>1580</v>
      </c>
      <c r="G386" s="1" t="s">
        <v>1581</v>
      </c>
      <c r="H386" s="1" t="s">
        <v>1582</v>
      </c>
      <c r="I386" s="1" t="s">
        <v>1583</v>
      </c>
      <c r="J386" s="1" t="s">
        <v>152</v>
      </c>
      <c r="K386" s="15">
        <v>11000000</v>
      </c>
      <c r="L386" s="15">
        <v>-9761086.3900000006</v>
      </c>
      <c r="M386" s="15">
        <v>1238913.6100000001</v>
      </c>
      <c r="N386" s="15">
        <v>0</v>
      </c>
      <c r="O386" s="15">
        <v>0</v>
      </c>
      <c r="P386" s="15">
        <v>1238913.6100000001</v>
      </c>
      <c r="Q386" s="15">
        <v>1238913.6100000001</v>
      </c>
      <c r="R386" s="15">
        <v>1238913.6100000001</v>
      </c>
      <c r="S386" s="15">
        <v>0</v>
      </c>
      <c r="T386" s="15">
        <v>1238913.6100000001</v>
      </c>
      <c r="U386" s="15">
        <v>0</v>
      </c>
    </row>
  </sheetData>
  <autoFilter ref="A1:U386" xr:uid="{1DB60E81-168C-4076-BF3A-1D1C3072B64C}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B7A2C-3CFA-4185-9492-E8F0FE7E5246}">
  <sheetPr filterMode="1"/>
  <dimension ref="A1:AC394"/>
  <sheetViews>
    <sheetView topLeftCell="M1" workbookViewId="0">
      <selection activeCell="AA1" sqref="AA1"/>
    </sheetView>
  </sheetViews>
  <sheetFormatPr baseColWidth="10" defaultRowHeight="14.4" x14ac:dyDescent="0.3"/>
  <sheetData>
    <row r="1" spans="1:29" x14ac:dyDescent="0.3">
      <c r="A1" s="21" t="s">
        <v>1679</v>
      </c>
      <c r="B1" s="18" t="s">
        <v>1680</v>
      </c>
      <c r="C1" s="18" t="s">
        <v>1681</v>
      </c>
      <c r="D1" s="18" t="s">
        <v>1682</v>
      </c>
      <c r="E1" s="18" t="s">
        <v>1683</v>
      </c>
      <c r="F1" s="18" t="s">
        <v>1684</v>
      </c>
      <c r="G1" s="18" t="s">
        <v>1685</v>
      </c>
      <c r="H1" s="18" t="s">
        <v>1686</v>
      </c>
      <c r="I1" t="s">
        <v>1687</v>
      </c>
      <c r="J1" t="s">
        <v>1688</v>
      </c>
      <c r="K1" t="s">
        <v>1689</v>
      </c>
      <c r="L1" t="s">
        <v>1690</v>
      </c>
      <c r="M1" t="s">
        <v>1691</v>
      </c>
      <c r="N1" t="s">
        <v>1692</v>
      </c>
      <c r="O1" t="s">
        <v>1693</v>
      </c>
      <c r="P1" t="s">
        <v>1694</v>
      </c>
      <c r="Q1" t="s">
        <v>1695</v>
      </c>
      <c r="R1" s="22" t="s">
        <v>1696</v>
      </c>
      <c r="S1" t="s">
        <v>1697</v>
      </c>
      <c r="T1" t="s">
        <v>1698</v>
      </c>
      <c r="U1" t="s">
        <v>1699</v>
      </c>
      <c r="V1" s="22" t="s">
        <v>1700</v>
      </c>
      <c r="W1" t="s">
        <v>1701</v>
      </c>
      <c r="X1" t="s">
        <v>1702</v>
      </c>
      <c r="Y1" t="s">
        <v>1703</v>
      </c>
      <c r="Z1" t="s">
        <v>741</v>
      </c>
      <c r="AA1" t="s">
        <v>1704</v>
      </c>
      <c r="AB1" t="s">
        <v>1705</v>
      </c>
      <c r="AC1" t="s">
        <v>1706</v>
      </c>
    </row>
    <row r="2" spans="1:29" hidden="1" x14ac:dyDescent="0.3">
      <c r="A2" t="s">
        <v>691</v>
      </c>
      <c r="B2" s="7">
        <v>5</v>
      </c>
      <c r="C2" s="7" t="s">
        <v>1216</v>
      </c>
      <c r="D2" s="7" t="s">
        <v>951</v>
      </c>
      <c r="E2" t="s">
        <v>953</v>
      </c>
      <c r="F2" s="20">
        <v>66</v>
      </c>
      <c r="G2" s="20">
        <v>64</v>
      </c>
      <c r="H2" s="7">
        <v>25</v>
      </c>
      <c r="I2" t="s">
        <v>1707</v>
      </c>
      <c r="J2" t="s">
        <v>1708</v>
      </c>
      <c r="K2" t="s">
        <v>1709</v>
      </c>
      <c r="L2" t="s">
        <v>1710</v>
      </c>
      <c r="M2" t="s">
        <v>1711</v>
      </c>
      <c r="N2" t="s">
        <v>1712</v>
      </c>
      <c r="O2" t="s">
        <v>1713</v>
      </c>
      <c r="P2" t="s">
        <v>681</v>
      </c>
      <c r="Q2">
        <v>4</v>
      </c>
      <c r="R2" t="s">
        <v>1714</v>
      </c>
      <c r="S2" s="17">
        <v>66</v>
      </c>
      <c r="T2" t="s">
        <v>683</v>
      </c>
      <c r="U2" t="s">
        <v>1715</v>
      </c>
      <c r="V2" t="s">
        <v>1716</v>
      </c>
      <c r="W2">
        <v>3000</v>
      </c>
      <c r="X2" t="s">
        <v>1717</v>
      </c>
      <c r="Y2" t="s">
        <v>1216</v>
      </c>
      <c r="Z2">
        <v>3171</v>
      </c>
      <c r="AA2" t="s">
        <v>1718</v>
      </c>
      <c r="AB2" s="17">
        <v>64</v>
      </c>
      <c r="AC2" t="s">
        <v>1719</v>
      </c>
    </row>
    <row r="3" spans="1:29" hidden="1" x14ac:dyDescent="0.3">
      <c r="A3" t="s">
        <v>472</v>
      </c>
      <c r="B3" s="7">
        <v>5</v>
      </c>
      <c r="C3" s="7" t="s">
        <v>1327</v>
      </c>
      <c r="D3" s="7" t="s">
        <v>951</v>
      </c>
      <c r="E3" t="s">
        <v>953</v>
      </c>
      <c r="F3" s="20">
        <v>27</v>
      </c>
      <c r="G3" s="20" t="s">
        <v>1586</v>
      </c>
      <c r="H3" s="7">
        <v>25</v>
      </c>
      <c r="I3" t="s">
        <v>1707</v>
      </c>
      <c r="J3" t="s">
        <v>1708</v>
      </c>
      <c r="K3" t="s">
        <v>1720</v>
      </c>
      <c r="L3" t="s">
        <v>1721</v>
      </c>
      <c r="M3" t="s">
        <v>1722</v>
      </c>
      <c r="N3" t="s">
        <v>1723</v>
      </c>
      <c r="O3" t="s">
        <v>1724</v>
      </c>
      <c r="P3" t="s">
        <v>436</v>
      </c>
      <c r="Q3">
        <v>3</v>
      </c>
      <c r="R3" t="s">
        <v>1725</v>
      </c>
      <c r="S3" s="17">
        <v>27</v>
      </c>
      <c r="T3" t="s">
        <v>1726</v>
      </c>
      <c r="U3" t="s">
        <v>1727</v>
      </c>
      <c r="V3" t="s">
        <v>468</v>
      </c>
      <c r="W3">
        <v>3000</v>
      </c>
      <c r="X3" t="s">
        <v>1717</v>
      </c>
      <c r="Y3" t="s">
        <v>1327</v>
      </c>
      <c r="Z3">
        <v>3581</v>
      </c>
      <c r="AA3" t="s">
        <v>1330</v>
      </c>
      <c r="AB3" s="17" t="s">
        <v>1586</v>
      </c>
      <c r="AC3" t="s">
        <v>1728</v>
      </c>
    </row>
    <row r="4" spans="1:29" hidden="1" x14ac:dyDescent="0.3">
      <c r="A4" t="s">
        <v>372</v>
      </c>
      <c r="B4" s="7">
        <v>5</v>
      </c>
      <c r="C4" s="7" t="s">
        <v>1174</v>
      </c>
      <c r="D4" s="7" t="s">
        <v>951</v>
      </c>
      <c r="E4" t="s">
        <v>953</v>
      </c>
      <c r="F4" s="20">
        <v>20</v>
      </c>
      <c r="G4" s="20" t="s">
        <v>1586</v>
      </c>
      <c r="H4" s="7">
        <v>25</v>
      </c>
      <c r="I4" t="s">
        <v>1707</v>
      </c>
      <c r="J4" t="s">
        <v>1708</v>
      </c>
      <c r="K4" t="s">
        <v>1729</v>
      </c>
      <c r="L4" t="s">
        <v>1730</v>
      </c>
      <c r="M4" t="s">
        <v>1722</v>
      </c>
      <c r="N4" t="s">
        <v>1723</v>
      </c>
      <c r="O4" t="s">
        <v>1731</v>
      </c>
      <c r="P4" t="s">
        <v>364</v>
      </c>
      <c r="Q4">
        <v>1</v>
      </c>
      <c r="R4" t="s">
        <v>1732</v>
      </c>
      <c r="S4" s="17">
        <v>20</v>
      </c>
      <c r="T4" t="s">
        <v>1733</v>
      </c>
      <c r="U4" t="s">
        <v>1734</v>
      </c>
      <c r="V4" t="s">
        <v>366</v>
      </c>
      <c r="W4">
        <v>2000</v>
      </c>
      <c r="X4" t="s">
        <v>1735</v>
      </c>
      <c r="Y4" t="s">
        <v>1174</v>
      </c>
      <c r="Z4">
        <v>2831</v>
      </c>
      <c r="AA4" t="s">
        <v>1736</v>
      </c>
      <c r="AB4" s="17" t="s">
        <v>1586</v>
      </c>
      <c r="AC4" t="s">
        <v>1728</v>
      </c>
    </row>
    <row r="5" spans="1:29" hidden="1" x14ac:dyDescent="0.3">
      <c r="A5" t="s">
        <v>375</v>
      </c>
      <c r="B5" s="7">
        <v>5</v>
      </c>
      <c r="C5" s="7" t="s">
        <v>1260</v>
      </c>
      <c r="D5" s="7" t="s">
        <v>951</v>
      </c>
      <c r="E5" t="s">
        <v>953</v>
      </c>
      <c r="F5" s="20">
        <v>20</v>
      </c>
      <c r="G5" s="20" t="s">
        <v>1586</v>
      </c>
      <c r="H5" s="7">
        <v>25</v>
      </c>
      <c r="I5" t="s">
        <v>1707</v>
      </c>
      <c r="J5" t="s">
        <v>1708</v>
      </c>
      <c r="K5" t="s">
        <v>1729</v>
      </c>
      <c r="L5" t="s">
        <v>1730</v>
      </c>
      <c r="M5" t="s">
        <v>1722</v>
      </c>
      <c r="N5" t="s">
        <v>1723</v>
      </c>
      <c r="O5" t="s">
        <v>1731</v>
      </c>
      <c r="P5" t="s">
        <v>364</v>
      </c>
      <c r="Q5">
        <v>1</v>
      </c>
      <c r="R5" t="s">
        <v>1732</v>
      </c>
      <c r="S5" s="17">
        <v>20</v>
      </c>
      <c r="T5" t="s">
        <v>1733</v>
      </c>
      <c r="U5" t="s">
        <v>1734</v>
      </c>
      <c r="V5" t="s">
        <v>366</v>
      </c>
      <c r="W5">
        <v>3000</v>
      </c>
      <c r="X5" t="s">
        <v>1717</v>
      </c>
      <c r="Y5" t="s">
        <v>1260</v>
      </c>
      <c r="Z5">
        <v>3341</v>
      </c>
      <c r="AA5" t="s">
        <v>1737</v>
      </c>
      <c r="AB5" s="17" t="s">
        <v>1586</v>
      </c>
      <c r="AC5" t="s">
        <v>1728</v>
      </c>
    </row>
    <row r="6" spans="1:29" hidden="1" x14ac:dyDescent="0.3">
      <c r="A6" t="s">
        <v>382</v>
      </c>
      <c r="B6" s="7">
        <v>5</v>
      </c>
      <c r="C6" s="7" t="s">
        <v>1489</v>
      </c>
      <c r="D6" s="7" t="s">
        <v>951</v>
      </c>
      <c r="E6" t="s">
        <v>953</v>
      </c>
      <c r="F6" s="20">
        <v>21</v>
      </c>
      <c r="G6" s="20">
        <v>23</v>
      </c>
      <c r="H6" s="7">
        <v>25</v>
      </c>
      <c r="I6" t="s">
        <v>1707</v>
      </c>
      <c r="J6" t="s">
        <v>1708</v>
      </c>
      <c r="K6" t="s">
        <v>1729</v>
      </c>
      <c r="L6" t="s">
        <v>1730</v>
      </c>
      <c r="M6" t="s">
        <v>1722</v>
      </c>
      <c r="N6" t="s">
        <v>1723</v>
      </c>
      <c r="O6" t="s">
        <v>1731</v>
      </c>
      <c r="P6" t="s">
        <v>364</v>
      </c>
      <c r="Q6">
        <v>1</v>
      </c>
      <c r="R6" t="s">
        <v>1732</v>
      </c>
      <c r="S6" s="17">
        <v>21</v>
      </c>
      <c r="T6" t="s">
        <v>1738</v>
      </c>
      <c r="U6" t="s">
        <v>1734</v>
      </c>
      <c r="V6" t="s">
        <v>366</v>
      </c>
      <c r="W6">
        <v>5000</v>
      </c>
      <c r="X6" t="s">
        <v>1739</v>
      </c>
      <c r="Y6" t="s">
        <v>1489</v>
      </c>
      <c r="Z6">
        <v>5491</v>
      </c>
      <c r="AA6" t="s">
        <v>1740</v>
      </c>
      <c r="AB6" s="17">
        <v>23</v>
      </c>
      <c r="AC6" t="s">
        <v>1741</v>
      </c>
    </row>
    <row r="7" spans="1:29" hidden="1" x14ac:dyDescent="0.3">
      <c r="A7" t="s">
        <v>401</v>
      </c>
      <c r="B7" s="7">
        <v>5</v>
      </c>
      <c r="C7" s="7" t="s">
        <v>1234</v>
      </c>
      <c r="D7" s="7" t="s">
        <v>951</v>
      </c>
      <c r="E7" t="s">
        <v>953</v>
      </c>
      <c r="F7" s="20">
        <v>23</v>
      </c>
      <c r="G7" s="20">
        <v>22</v>
      </c>
      <c r="H7" s="7">
        <v>25</v>
      </c>
      <c r="I7" t="s">
        <v>1707</v>
      </c>
      <c r="J7" t="s">
        <v>1708</v>
      </c>
      <c r="K7" t="s">
        <v>1742</v>
      </c>
      <c r="L7" t="s">
        <v>1743</v>
      </c>
      <c r="M7" t="s">
        <v>1722</v>
      </c>
      <c r="N7" t="s">
        <v>1723</v>
      </c>
      <c r="O7" t="s">
        <v>1731</v>
      </c>
      <c r="P7" t="s">
        <v>364</v>
      </c>
      <c r="Q7">
        <v>6</v>
      </c>
      <c r="R7" t="s">
        <v>1744</v>
      </c>
      <c r="S7" s="17">
        <v>23</v>
      </c>
      <c r="T7" t="s">
        <v>1745</v>
      </c>
      <c r="U7" t="s">
        <v>1746</v>
      </c>
      <c r="V7" t="s">
        <v>388</v>
      </c>
      <c r="W7">
        <v>3000</v>
      </c>
      <c r="X7" t="s">
        <v>1717</v>
      </c>
      <c r="Y7" t="s">
        <v>1234</v>
      </c>
      <c r="Z7">
        <v>3251</v>
      </c>
      <c r="AA7" t="s">
        <v>1237</v>
      </c>
      <c r="AB7" s="17">
        <v>22</v>
      </c>
      <c r="AC7" t="s">
        <v>1747</v>
      </c>
    </row>
    <row r="8" spans="1:29" hidden="1" x14ac:dyDescent="0.3">
      <c r="A8" t="s">
        <v>150</v>
      </c>
      <c r="B8" s="7">
        <v>5</v>
      </c>
      <c r="C8" s="7" t="s">
        <v>1574</v>
      </c>
      <c r="D8" s="7" t="s">
        <v>951</v>
      </c>
      <c r="E8" t="s">
        <v>953</v>
      </c>
      <c r="F8" s="20" t="s">
        <v>1591</v>
      </c>
      <c r="G8" s="20" t="s">
        <v>1586</v>
      </c>
      <c r="H8" s="7">
        <v>25</v>
      </c>
      <c r="I8" t="s">
        <v>1707</v>
      </c>
      <c r="J8" t="s">
        <v>1708</v>
      </c>
      <c r="K8" t="s">
        <v>1748</v>
      </c>
      <c r="L8" t="s">
        <v>1749</v>
      </c>
      <c r="M8" t="s">
        <v>1722</v>
      </c>
      <c r="N8" t="s">
        <v>1723</v>
      </c>
      <c r="O8" t="s">
        <v>1750</v>
      </c>
      <c r="P8" t="s">
        <v>61</v>
      </c>
      <c r="Q8">
        <v>4</v>
      </c>
      <c r="R8" t="s">
        <v>1714</v>
      </c>
      <c r="S8" s="17" t="s">
        <v>1591</v>
      </c>
      <c r="T8" t="s">
        <v>1751</v>
      </c>
      <c r="U8" t="s">
        <v>1752</v>
      </c>
      <c r="V8" t="s">
        <v>137</v>
      </c>
      <c r="W8">
        <v>9000</v>
      </c>
      <c r="X8" t="s">
        <v>1753</v>
      </c>
      <c r="Y8" t="s">
        <v>1574</v>
      </c>
      <c r="Z8">
        <v>9111</v>
      </c>
      <c r="AA8" t="s">
        <v>1754</v>
      </c>
      <c r="AB8" s="17" t="s">
        <v>1586</v>
      </c>
      <c r="AC8" t="s">
        <v>1728</v>
      </c>
    </row>
    <row r="9" spans="1:29" hidden="1" x14ac:dyDescent="0.3">
      <c r="A9" t="s">
        <v>153</v>
      </c>
      <c r="B9" s="7">
        <v>5</v>
      </c>
      <c r="C9" s="7" t="s">
        <v>1580</v>
      </c>
      <c r="D9" s="7" t="s">
        <v>951</v>
      </c>
      <c r="E9" t="s">
        <v>953</v>
      </c>
      <c r="F9" s="20" t="s">
        <v>1591</v>
      </c>
      <c r="G9" s="20" t="s">
        <v>1586</v>
      </c>
      <c r="H9" s="7">
        <v>25</v>
      </c>
      <c r="I9" t="s">
        <v>1707</v>
      </c>
      <c r="J9" t="s">
        <v>1708</v>
      </c>
      <c r="K9" t="s">
        <v>1748</v>
      </c>
      <c r="L9" t="s">
        <v>1749</v>
      </c>
      <c r="M9" t="s">
        <v>1722</v>
      </c>
      <c r="N9" t="s">
        <v>1723</v>
      </c>
      <c r="O9" t="s">
        <v>1750</v>
      </c>
      <c r="P9" t="s">
        <v>61</v>
      </c>
      <c r="Q9">
        <v>4</v>
      </c>
      <c r="R9" t="s">
        <v>1714</v>
      </c>
      <c r="S9" s="17" t="s">
        <v>1591</v>
      </c>
      <c r="T9" t="s">
        <v>1751</v>
      </c>
      <c r="U9" t="s">
        <v>1752</v>
      </c>
      <c r="V9" t="s">
        <v>137</v>
      </c>
      <c r="W9">
        <v>9000</v>
      </c>
      <c r="X9" t="s">
        <v>1753</v>
      </c>
      <c r="Y9" t="s">
        <v>1580</v>
      </c>
      <c r="Z9">
        <v>9211</v>
      </c>
      <c r="AA9" t="s">
        <v>1583</v>
      </c>
      <c r="AB9" s="17" t="s">
        <v>1586</v>
      </c>
      <c r="AC9" t="s">
        <v>1728</v>
      </c>
    </row>
    <row r="10" spans="1:29" hidden="1" x14ac:dyDescent="0.3">
      <c r="A10" t="s">
        <v>173</v>
      </c>
      <c r="B10" s="7">
        <v>5</v>
      </c>
      <c r="C10" s="7" t="s">
        <v>1155</v>
      </c>
      <c r="D10" s="7" t="s">
        <v>951</v>
      </c>
      <c r="E10" t="s">
        <v>953</v>
      </c>
      <c r="F10" s="20">
        <v>10</v>
      </c>
      <c r="G10" s="20" t="s">
        <v>1586</v>
      </c>
      <c r="H10" s="7">
        <v>25</v>
      </c>
      <c r="I10" t="s">
        <v>1707</v>
      </c>
      <c r="J10" t="s">
        <v>1708</v>
      </c>
      <c r="K10" t="s">
        <v>1748</v>
      </c>
      <c r="L10" t="s">
        <v>1749</v>
      </c>
      <c r="M10" t="s">
        <v>1722</v>
      </c>
      <c r="N10" t="s">
        <v>1723</v>
      </c>
      <c r="O10" t="s">
        <v>1755</v>
      </c>
      <c r="P10" t="s">
        <v>154</v>
      </c>
      <c r="Q10">
        <v>1</v>
      </c>
      <c r="R10" t="s">
        <v>1732</v>
      </c>
      <c r="S10" s="17">
        <v>10</v>
      </c>
      <c r="T10" t="s">
        <v>1756</v>
      </c>
      <c r="U10" t="s">
        <v>1757</v>
      </c>
      <c r="V10" t="s">
        <v>156</v>
      </c>
      <c r="W10">
        <v>2000</v>
      </c>
      <c r="X10" t="s">
        <v>1735</v>
      </c>
      <c r="Y10" t="s">
        <v>1155</v>
      </c>
      <c r="Z10">
        <v>2611</v>
      </c>
      <c r="AA10" t="s">
        <v>1158</v>
      </c>
      <c r="AB10" s="17" t="s">
        <v>1586</v>
      </c>
      <c r="AC10" t="s">
        <v>1728</v>
      </c>
    </row>
    <row r="11" spans="1:29" hidden="1" x14ac:dyDescent="0.3">
      <c r="A11" s="26" t="s">
        <v>190</v>
      </c>
      <c r="B11" s="7">
        <v>5</v>
      </c>
      <c r="C11" s="7" t="s">
        <v>1234</v>
      </c>
      <c r="D11" s="7" t="s">
        <v>951</v>
      </c>
      <c r="E11" t="s">
        <v>953</v>
      </c>
      <c r="F11" s="20">
        <v>10</v>
      </c>
      <c r="G11" s="20" t="s">
        <v>1586</v>
      </c>
      <c r="H11" s="7">
        <v>25</v>
      </c>
      <c r="I11" t="s">
        <v>1707</v>
      </c>
      <c r="J11" t="s">
        <v>1708</v>
      </c>
      <c r="K11" t="s">
        <v>1748</v>
      </c>
      <c r="L11" t="s">
        <v>1749</v>
      </c>
      <c r="M11" t="s">
        <v>1722</v>
      </c>
      <c r="N11" t="s">
        <v>1723</v>
      </c>
      <c r="O11" t="s">
        <v>1755</v>
      </c>
      <c r="P11" t="s">
        <v>154</v>
      </c>
      <c r="Q11">
        <v>1</v>
      </c>
      <c r="R11" t="s">
        <v>1732</v>
      </c>
      <c r="S11" s="17">
        <v>10</v>
      </c>
      <c r="T11" t="s">
        <v>1756</v>
      </c>
      <c r="U11" t="s">
        <v>1757</v>
      </c>
      <c r="V11" t="s">
        <v>156</v>
      </c>
      <c r="W11">
        <v>3000</v>
      </c>
      <c r="X11" t="s">
        <v>1717</v>
      </c>
      <c r="Y11" t="s">
        <v>1234</v>
      </c>
      <c r="Z11">
        <v>3251</v>
      </c>
      <c r="AA11" t="s">
        <v>1237</v>
      </c>
      <c r="AB11" s="17" t="s">
        <v>1586</v>
      </c>
      <c r="AC11" t="s">
        <v>1728</v>
      </c>
    </row>
    <row r="12" spans="1:29" hidden="1" x14ac:dyDescent="0.3">
      <c r="A12" s="26" t="s">
        <v>188</v>
      </c>
      <c r="B12" s="7">
        <v>5</v>
      </c>
      <c r="C12" s="7" t="s">
        <v>1234</v>
      </c>
      <c r="D12" s="7" t="s">
        <v>951</v>
      </c>
      <c r="E12" t="s">
        <v>953</v>
      </c>
      <c r="F12" s="20" t="s">
        <v>1592</v>
      </c>
      <c r="G12" s="20" t="s">
        <v>1586</v>
      </c>
      <c r="H12" s="7">
        <v>25</v>
      </c>
      <c r="I12" t="s">
        <v>1707</v>
      </c>
      <c r="J12" t="s">
        <v>1708</v>
      </c>
      <c r="K12" t="s">
        <v>1748</v>
      </c>
      <c r="L12" t="s">
        <v>1749</v>
      </c>
      <c r="M12" t="s">
        <v>1722</v>
      </c>
      <c r="N12" t="s">
        <v>1723</v>
      </c>
      <c r="O12" t="s">
        <v>1755</v>
      </c>
      <c r="P12" t="s">
        <v>154</v>
      </c>
      <c r="Q12">
        <v>4</v>
      </c>
      <c r="R12" t="s">
        <v>1714</v>
      </c>
      <c r="S12" s="17" t="s">
        <v>1592</v>
      </c>
      <c r="T12" t="s">
        <v>1758</v>
      </c>
      <c r="U12" t="s">
        <v>1757</v>
      </c>
      <c r="V12" t="s">
        <v>156</v>
      </c>
      <c r="W12">
        <v>3000</v>
      </c>
      <c r="X12" t="s">
        <v>1717</v>
      </c>
      <c r="Y12" t="s">
        <v>1234</v>
      </c>
      <c r="Z12">
        <v>3251</v>
      </c>
      <c r="AA12" t="s">
        <v>1237</v>
      </c>
      <c r="AB12" s="17" t="s">
        <v>1586</v>
      </c>
      <c r="AC12" t="s">
        <v>1728</v>
      </c>
    </row>
    <row r="13" spans="1:29" hidden="1" x14ac:dyDescent="0.3">
      <c r="A13" s="19" t="s">
        <v>214</v>
      </c>
      <c r="B13" s="7">
        <v>5</v>
      </c>
      <c r="C13" s="7">
        <v>358</v>
      </c>
      <c r="D13" s="7" t="s">
        <v>951</v>
      </c>
      <c r="E13" t="s">
        <v>1759</v>
      </c>
      <c r="F13" s="20" t="s">
        <v>1592</v>
      </c>
      <c r="G13" s="20" t="s">
        <v>1586</v>
      </c>
      <c r="H13" s="7">
        <v>11</v>
      </c>
      <c r="I13" t="s">
        <v>1760</v>
      </c>
      <c r="J13" t="s">
        <v>878</v>
      </c>
      <c r="K13" t="s">
        <v>1748</v>
      </c>
      <c r="L13" t="s">
        <v>1749</v>
      </c>
      <c r="M13" t="s">
        <v>1722</v>
      </c>
      <c r="N13" t="s">
        <v>1723</v>
      </c>
      <c r="O13" t="s">
        <v>1755</v>
      </c>
      <c r="P13" t="s">
        <v>154</v>
      </c>
      <c r="Q13">
        <v>4</v>
      </c>
      <c r="R13" t="s">
        <v>1714</v>
      </c>
      <c r="S13" s="17" t="s">
        <v>1592</v>
      </c>
      <c r="T13" t="s">
        <v>1758</v>
      </c>
      <c r="U13" t="s">
        <v>1757</v>
      </c>
      <c r="V13" t="s">
        <v>156</v>
      </c>
      <c r="W13">
        <v>3000</v>
      </c>
      <c r="X13" t="s">
        <v>1717</v>
      </c>
      <c r="Y13">
        <v>358</v>
      </c>
      <c r="Z13">
        <v>3581</v>
      </c>
      <c r="AA13" t="s">
        <v>1330</v>
      </c>
      <c r="AB13" s="17" t="s">
        <v>1586</v>
      </c>
      <c r="AC13" t="s">
        <v>1728</v>
      </c>
    </row>
    <row r="14" spans="1:29" hidden="1" x14ac:dyDescent="0.3">
      <c r="A14" t="s">
        <v>223</v>
      </c>
      <c r="B14" s="7">
        <v>5</v>
      </c>
      <c r="C14" s="7" t="s">
        <v>1451</v>
      </c>
      <c r="D14" s="7" t="s">
        <v>951</v>
      </c>
      <c r="E14" t="s">
        <v>953</v>
      </c>
      <c r="F14" s="20" t="s">
        <v>1592</v>
      </c>
      <c r="G14" s="20">
        <v>76</v>
      </c>
      <c r="H14" s="7">
        <v>25</v>
      </c>
      <c r="I14" t="s">
        <v>1707</v>
      </c>
      <c r="J14" t="s">
        <v>1708</v>
      </c>
      <c r="K14" t="s">
        <v>1748</v>
      </c>
      <c r="L14" t="s">
        <v>1749</v>
      </c>
      <c r="M14" t="s">
        <v>1722</v>
      </c>
      <c r="N14" t="s">
        <v>1723</v>
      </c>
      <c r="O14" t="s">
        <v>1755</v>
      </c>
      <c r="P14" t="s">
        <v>154</v>
      </c>
      <c r="Q14">
        <v>4</v>
      </c>
      <c r="R14" t="s">
        <v>1714</v>
      </c>
      <c r="S14" s="17" t="s">
        <v>1592</v>
      </c>
      <c r="T14" t="s">
        <v>1758</v>
      </c>
      <c r="U14" t="s">
        <v>1757</v>
      </c>
      <c r="V14" t="s">
        <v>156</v>
      </c>
      <c r="W14">
        <v>5000</v>
      </c>
      <c r="X14" t="s">
        <v>1739</v>
      </c>
      <c r="Y14" t="s">
        <v>1451</v>
      </c>
      <c r="Z14">
        <v>5111</v>
      </c>
      <c r="AA14" t="s">
        <v>1761</v>
      </c>
      <c r="AB14" s="17">
        <v>76</v>
      </c>
      <c r="AC14" t="s">
        <v>1668</v>
      </c>
    </row>
    <row r="15" spans="1:29" hidden="1" x14ac:dyDescent="0.3">
      <c r="A15" t="s">
        <v>228</v>
      </c>
      <c r="B15" s="7">
        <v>5</v>
      </c>
      <c r="C15" s="7" t="s">
        <v>1485</v>
      </c>
      <c r="D15" s="7" t="s">
        <v>951</v>
      </c>
      <c r="E15" t="s">
        <v>953</v>
      </c>
      <c r="F15" s="20" t="s">
        <v>1592</v>
      </c>
      <c r="G15" s="20">
        <v>76</v>
      </c>
      <c r="H15" s="7">
        <v>25</v>
      </c>
      <c r="I15" t="s">
        <v>1707</v>
      </c>
      <c r="J15" t="s">
        <v>1708</v>
      </c>
      <c r="K15" t="s">
        <v>1748</v>
      </c>
      <c r="L15" t="s">
        <v>1749</v>
      </c>
      <c r="M15" t="s">
        <v>1722</v>
      </c>
      <c r="N15" t="s">
        <v>1723</v>
      </c>
      <c r="O15" t="s">
        <v>1755</v>
      </c>
      <c r="P15" t="s">
        <v>154</v>
      </c>
      <c r="Q15">
        <v>4</v>
      </c>
      <c r="R15" t="s">
        <v>1714</v>
      </c>
      <c r="S15" s="17" t="s">
        <v>1592</v>
      </c>
      <c r="T15" t="s">
        <v>1758</v>
      </c>
      <c r="U15" t="s">
        <v>1757</v>
      </c>
      <c r="V15" t="s">
        <v>156</v>
      </c>
      <c r="W15">
        <v>5000</v>
      </c>
      <c r="X15" t="s">
        <v>1739</v>
      </c>
      <c r="Y15" t="s">
        <v>1485</v>
      </c>
      <c r="Z15">
        <v>5411</v>
      </c>
      <c r="AA15" t="s">
        <v>1488</v>
      </c>
      <c r="AB15" s="17">
        <v>76</v>
      </c>
      <c r="AC15" t="s">
        <v>1668</v>
      </c>
    </row>
    <row r="16" spans="1:29" hidden="1" x14ac:dyDescent="0.3">
      <c r="A16" t="s">
        <v>230</v>
      </c>
      <c r="B16" s="7">
        <v>5</v>
      </c>
      <c r="C16" s="7" t="s">
        <v>1485</v>
      </c>
      <c r="D16" s="7" t="s">
        <v>951</v>
      </c>
      <c r="E16" t="s">
        <v>953</v>
      </c>
      <c r="F16" s="20" t="s">
        <v>1592</v>
      </c>
      <c r="G16" s="20">
        <v>77</v>
      </c>
      <c r="H16" s="7">
        <v>25</v>
      </c>
      <c r="I16" t="s">
        <v>1707</v>
      </c>
      <c r="J16" t="s">
        <v>1708</v>
      </c>
      <c r="K16" t="s">
        <v>1748</v>
      </c>
      <c r="L16" t="s">
        <v>1749</v>
      </c>
      <c r="M16" t="s">
        <v>1722</v>
      </c>
      <c r="N16" t="s">
        <v>1723</v>
      </c>
      <c r="O16" t="s">
        <v>1755</v>
      </c>
      <c r="P16" t="s">
        <v>154</v>
      </c>
      <c r="Q16">
        <v>4</v>
      </c>
      <c r="R16" t="s">
        <v>1714</v>
      </c>
      <c r="S16" s="17" t="s">
        <v>1592</v>
      </c>
      <c r="T16" t="s">
        <v>1758</v>
      </c>
      <c r="U16" t="s">
        <v>1757</v>
      </c>
      <c r="V16" t="s">
        <v>156</v>
      </c>
      <c r="W16">
        <v>5000</v>
      </c>
      <c r="X16" t="s">
        <v>1739</v>
      </c>
      <c r="Y16" t="s">
        <v>1485</v>
      </c>
      <c r="Z16">
        <v>5411</v>
      </c>
      <c r="AA16" t="s">
        <v>1488</v>
      </c>
      <c r="AB16" s="17">
        <v>77</v>
      </c>
      <c r="AC16" t="s">
        <v>1669</v>
      </c>
    </row>
    <row r="17" spans="1:29" hidden="1" x14ac:dyDescent="0.3">
      <c r="A17" t="s">
        <v>590</v>
      </c>
      <c r="B17" s="7">
        <v>5</v>
      </c>
      <c r="C17" s="7" t="s">
        <v>1545</v>
      </c>
      <c r="D17" s="7" t="s">
        <v>951</v>
      </c>
      <c r="E17" t="s">
        <v>953</v>
      </c>
      <c r="F17" s="20">
        <v>48</v>
      </c>
      <c r="G17" s="20" t="s">
        <v>1586</v>
      </c>
      <c r="H17" s="7">
        <v>25</v>
      </c>
      <c r="I17" t="s">
        <v>1707</v>
      </c>
      <c r="J17" t="s">
        <v>1708</v>
      </c>
      <c r="K17" t="s">
        <v>1748</v>
      </c>
      <c r="L17" t="s">
        <v>1749</v>
      </c>
      <c r="M17" t="s">
        <v>1762</v>
      </c>
      <c r="N17" t="s">
        <v>1763</v>
      </c>
      <c r="O17" t="s">
        <v>1764</v>
      </c>
      <c r="P17" t="s">
        <v>547</v>
      </c>
      <c r="Q17">
        <v>1</v>
      </c>
      <c r="R17" t="s">
        <v>1732</v>
      </c>
      <c r="S17" s="17">
        <v>48</v>
      </c>
      <c r="T17" t="s">
        <v>1765</v>
      </c>
      <c r="U17" t="s">
        <v>1766</v>
      </c>
      <c r="V17" t="s">
        <v>583</v>
      </c>
      <c r="W17">
        <v>6000</v>
      </c>
      <c r="X17" t="s">
        <v>1767</v>
      </c>
      <c r="Y17" t="s">
        <v>1545</v>
      </c>
      <c r="Z17">
        <v>6121</v>
      </c>
      <c r="AA17" t="s">
        <v>1768</v>
      </c>
      <c r="AB17" s="17" t="s">
        <v>1586</v>
      </c>
      <c r="AC17" t="s">
        <v>1728</v>
      </c>
    </row>
    <row r="18" spans="1:29" hidden="1" x14ac:dyDescent="0.3">
      <c r="A18" s="25" t="s">
        <v>607</v>
      </c>
      <c r="B18" s="7">
        <v>5</v>
      </c>
      <c r="C18" s="7" t="s">
        <v>1553</v>
      </c>
      <c r="D18" s="7" t="s">
        <v>951</v>
      </c>
      <c r="E18" t="s">
        <v>953</v>
      </c>
      <c r="F18" s="20">
        <v>48</v>
      </c>
      <c r="G18" s="20" t="s">
        <v>1586</v>
      </c>
      <c r="H18" s="7">
        <v>25</v>
      </c>
      <c r="I18" t="s">
        <v>1707</v>
      </c>
      <c r="J18" t="s">
        <v>1708</v>
      </c>
      <c r="K18" t="s">
        <v>1748</v>
      </c>
      <c r="L18" t="s">
        <v>1749</v>
      </c>
      <c r="M18" t="s">
        <v>1762</v>
      </c>
      <c r="N18" t="s">
        <v>1763</v>
      </c>
      <c r="O18" t="s">
        <v>1764</v>
      </c>
      <c r="P18" t="s">
        <v>547</v>
      </c>
      <c r="Q18">
        <v>1</v>
      </c>
      <c r="R18" t="s">
        <v>1732</v>
      </c>
      <c r="S18" s="17">
        <v>48</v>
      </c>
      <c r="T18" t="s">
        <v>1765</v>
      </c>
      <c r="U18" t="s">
        <v>1766</v>
      </c>
      <c r="V18" t="s">
        <v>583</v>
      </c>
      <c r="W18">
        <v>6000</v>
      </c>
      <c r="X18" t="s">
        <v>1767</v>
      </c>
      <c r="Y18" t="s">
        <v>1553</v>
      </c>
      <c r="Z18">
        <v>6151</v>
      </c>
      <c r="AA18" t="s">
        <v>1769</v>
      </c>
      <c r="AB18" s="17" t="s">
        <v>1586</v>
      </c>
      <c r="AC18" t="s">
        <v>1728</v>
      </c>
    </row>
    <row r="19" spans="1:29" hidden="1" x14ac:dyDescent="0.3">
      <c r="A19" t="s">
        <v>550</v>
      </c>
      <c r="B19" s="7">
        <v>5</v>
      </c>
      <c r="C19" s="7" t="s">
        <v>1099</v>
      </c>
      <c r="D19" s="7" t="s">
        <v>951</v>
      </c>
      <c r="E19" t="s">
        <v>1759</v>
      </c>
      <c r="F19" s="20">
        <v>43</v>
      </c>
      <c r="G19" s="20" t="s">
        <v>1586</v>
      </c>
      <c r="H19" s="7">
        <v>11</v>
      </c>
      <c r="I19" t="s">
        <v>1760</v>
      </c>
      <c r="J19" t="s">
        <v>878</v>
      </c>
      <c r="K19" t="s">
        <v>1770</v>
      </c>
      <c r="L19" t="s">
        <v>1771</v>
      </c>
      <c r="M19" t="s">
        <v>1722</v>
      </c>
      <c r="N19" t="s">
        <v>1723</v>
      </c>
      <c r="O19" t="s">
        <v>1764</v>
      </c>
      <c r="P19" t="s">
        <v>547</v>
      </c>
      <c r="Q19">
        <v>6</v>
      </c>
      <c r="R19" t="s">
        <v>1744</v>
      </c>
      <c r="S19" s="17">
        <v>43</v>
      </c>
      <c r="T19" t="s">
        <v>1772</v>
      </c>
      <c r="U19" t="s">
        <v>1773</v>
      </c>
      <c r="V19" t="s">
        <v>1774</v>
      </c>
      <c r="W19">
        <v>2000</v>
      </c>
      <c r="X19" t="s">
        <v>1735</v>
      </c>
      <c r="Y19" t="s">
        <v>1099</v>
      </c>
      <c r="Z19">
        <v>2411</v>
      </c>
      <c r="AA19" t="s">
        <v>1775</v>
      </c>
      <c r="AB19" s="17" t="s">
        <v>1586</v>
      </c>
      <c r="AC19" t="s">
        <v>1728</v>
      </c>
    </row>
    <row r="20" spans="1:29" hidden="1" x14ac:dyDescent="0.3">
      <c r="A20" t="s">
        <v>551</v>
      </c>
      <c r="B20" s="7">
        <v>5</v>
      </c>
      <c r="C20" s="7" t="s">
        <v>1103</v>
      </c>
      <c r="D20" s="7" t="s">
        <v>951</v>
      </c>
      <c r="E20" t="s">
        <v>1759</v>
      </c>
      <c r="F20" s="20">
        <v>43</v>
      </c>
      <c r="G20" s="20" t="s">
        <v>1586</v>
      </c>
      <c r="H20" s="7">
        <v>11</v>
      </c>
      <c r="I20" t="s">
        <v>1760</v>
      </c>
      <c r="J20" t="s">
        <v>878</v>
      </c>
      <c r="K20" t="s">
        <v>1770</v>
      </c>
      <c r="L20" t="s">
        <v>1771</v>
      </c>
      <c r="M20" t="s">
        <v>1722</v>
      </c>
      <c r="N20" t="s">
        <v>1723</v>
      </c>
      <c r="O20" t="s">
        <v>1764</v>
      </c>
      <c r="P20" t="s">
        <v>547</v>
      </c>
      <c r="Q20">
        <v>6</v>
      </c>
      <c r="R20" t="s">
        <v>1744</v>
      </c>
      <c r="S20" s="17">
        <v>43</v>
      </c>
      <c r="T20" t="s">
        <v>1772</v>
      </c>
      <c r="U20" t="s">
        <v>1773</v>
      </c>
      <c r="V20" t="s">
        <v>1774</v>
      </c>
      <c r="W20">
        <v>2000</v>
      </c>
      <c r="X20" t="s">
        <v>1735</v>
      </c>
      <c r="Y20" t="s">
        <v>1103</v>
      </c>
      <c r="Z20">
        <v>2421</v>
      </c>
      <c r="AA20" t="s">
        <v>1106</v>
      </c>
      <c r="AB20" s="17" t="s">
        <v>1586</v>
      </c>
      <c r="AC20" t="s">
        <v>1728</v>
      </c>
    </row>
    <row r="21" spans="1:29" hidden="1" x14ac:dyDescent="0.3">
      <c r="A21" s="26" t="s">
        <v>464</v>
      </c>
      <c r="B21" s="7">
        <v>5</v>
      </c>
      <c r="C21" s="7" t="s">
        <v>1204</v>
      </c>
      <c r="D21" s="7" t="s">
        <v>951</v>
      </c>
      <c r="E21" t="s">
        <v>953</v>
      </c>
      <c r="F21" s="20">
        <v>26</v>
      </c>
      <c r="G21" s="20" t="s">
        <v>1586</v>
      </c>
      <c r="H21" s="7">
        <v>25</v>
      </c>
      <c r="I21" t="s">
        <v>1707</v>
      </c>
      <c r="J21" t="s">
        <v>1708</v>
      </c>
      <c r="K21" t="s">
        <v>1776</v>
      </c>
      <c r="L21" t="s">
        <v>1777</v>
      </c>
      <c r="M21" t="s">
        <v>1722</v>
      </c>
      <c r="N21" t="s">
        <v>1723</v>
      </c>
      <c r="O21" t="s">
        <v>1724</v>
      </c>
      <c r="P21" t="s">
        <v>436</v>
      </c>
      <c r="Q21">
        <v>3</v>
      </c>
      <c r="R21" t="s">
        <v>1725</v>
      </c>
      <c r="S21" s="17">
        <v>26</v>
      </c>
      <c r="T21" t="s">
        <v>1778</v>
      </c>
      <c r="U21" t="s">
        <v>1779</v>
      </c>
      <c r="V21" t="s">
        <v>456</v>
      </c>
      <c r="W21">
        <v>3000</v>
      </c>
      <c r="X21" t="s">
        <v>1717</v>
      </c>
      <c r="Y21" t="s">
        <v>1204</v>
      </c>
      <c r="Z21">
        <v>3111</v>
      </c>
      <c r="AA21" t="s">
        <v>1780</v>
      </c>
      <c r="AB21" s="17" t="s">
        <v>1586</v>
      </c>
      <c r="AC21" t="s">
        <v>1728</v>
      </c>
    </row>
    <row r="22" spans="1:29" hidden="1" x14ac:dyDescent="0.3">
      <c r="A22" t="s">
        <v>435</v>
      </c>
      <c r="B22" s="7">
        <v>5</v>
      </c>
      <c r="C22" s="7" t="s">
        <v>1161</v>
      </c>
      <c r="D22" s="7" t="s">
        <v>951</v>
      </c>
      <c r="E22" t="s">
        <v>1759</v>
      </c>
      <c r="F22" s="20">
        <v>73</v>
      </c>
      <c r="G22" s="20" t="s">
        <v>1586</v>
      </c>
      <c r="H22" s="7">
        <v>11</v>
      </c>
      <c r="I22" t="s">
        <v>1760</v>
      </c>
      <c r="J22" t="s">
        <v>878</v>
      </c>
      <c r="K22" t="s">
        <v>1781</v>
      </c>
      <c r="L22" t="s">
        <v>1782</v>
      </c>
      <c r="M22" t="s">
        <v>1722</v>
      </c>
      <c r="N22" t="s">
        <v>1723</v>
      </c>
      <c r="O22" t="s">
        <v>1731</v>
      </c>
      <c r="P22" t="s">
        <v>364</v>
      </c>
      <c r="Q22">
        <v>6</v>
      </c>
      <c r="R22" t="s">
        <v>1744</v>
      </c>
      <c r="S22" s="17">
        <v>73</v>
      </c>
      <c r="T22" t="s">
        <v>1783</v>
      </c>
      <c r="U22" t="s">
        <v>1784</v>
      </c>
      <c r="V22" t="s">
        <v>1785</v>
      </c>
      <c r="W22">
        <v>2000</v>
      </c>
      <c r="X22" t="s">
        <v>1735</v>
      </c>
      <c r="Y22" t="s">
        <v>1161</v>
      </c>
      <c r="Z22">
        <v>2711</v>
      </c>
      <c r="AA22" t="s">
        <v>1164</v>
      </c>
      <c r="AB22" s="17" t="s">
        <v>1586</v>
      </c>
      <c r="AC22" t="s">
        <v>1728</v>
      </c>
    </row>
    <row r="23" spans="1:29" hidden="1" x14ac:dyDescent="0.3">
      <c r="A23" t="s">
        <v>476</v>
      </c>
      <c r="B23" s="7">
        <v>5</v>
      </c>
      <c r="C23" s="7" t="s">
        <v>1161</v>
      </c>
      <c r="D23" s="7" t="s">
        <v>951</v>
      </c>
      <c r="E23" t="s">
        <v>1759</v>
      </c>
      <c r="F23" s="20">
        <v>28</v>
      </c>
      <c r="G23" s="20" t="s">
        <v>1586</v>
      </c>
      <c r="H23" s="7">
        <v>11</v>
      </c>
      <c r="I23" t="s">
        <v>1760</v>
      </c>
      <c r="J23" t="s">
        <v>878</v>
      </c>
      <c r="K23" t="s">
        <v>1781</v>
      </c>
      <c r="L23" t="s">
        <v>1782</v>
      </c>
      <c r="M23" t="s">
        <v>1722</v>
      </c>
      <c r="N23" t="s">
        <v>1723</v>
      </c>
      <c r="O23" t="s">
        <v>1724</v>
      </c>
      <c r="P23" t="s">
        <v>436</v>
      </c>
      <c r="Q23">
        <v>6</v>
      </c>
      <c r="R23" t="s">
        <v>1744</v>
      </c>
      <c r="S23" s="17">
        <v>28</v>
      </c>
      <c r="T23" t="s">
        <v>1783</v>
      </c>
      <c r="U23" t="s">
        <v>1786</v>
      </c>
      <c r="V23" t="s">
        <v>475</v>
      </c>
      <c r="W23">
        <v>2000</v>
      </c>
      <c r="X23" t="s">
        <v>1735</v>
      </c>
      <c r="Y23" t="s">
        <v>1161</v>
      </c>
      <c r="Z23">
        <v>2711</v>
      </c>
      <c r="AA23" t="s">
        <v>1164</v>
      </c>
      <c r="AB23" s="17" t="s">
        <v>1586</v>
      </c>
      <c r="AC23" t="s">
        <v>1728</v>
      </c>
    </row>
    <row r="24" spans="1:29" hidden="1" x14ac:dyDescent="0.3">
      <c r="A24" t="s">
        <v>490</v>
      </c>
      <c r="B24" s="7">
        <v>5</v>
      </c>
      <c r="C24" s="7" t="s">
        <v>1079</v>
      </c>
      <c r="D24" s="7" t="s">
        <v>951</v>
      </c>
      <c r="E24" t="s">
        <v>1759</v>
      </c>
      <c r="F24" s="20">
        <v>30</v>
      </c>
      <c r="G24" s="20" t="s">
        <v>1586</v>
      </c>
      <c r="H24" s="7">
        <v>11</v>
      </c>
      <c r="I24" t="s">
        <v>1760</v>
      </c>
      <c r="J24" t="s">
        <v>878</v>
      </c>
      <c r="K24" t="s">
        <v>1781</v>
      </c>
      <c r="L24" t="s">
        <v>1782</v>
      </c>
      <c r="M24" t="s">
        <v>1787</v>
      </c>
      <c r="N24" t="s">
        <v>1788</v>
      </c>
      <c r="O24" t="s">
        <v>1724</v>
      </c>
      <c r="P24" t="s">
        <v>436</v>
      </c>
      <c r="Q24">
        <v>6</v>
      </c>
      <c r="R24" t="s">
        <v>1744</v>
      </c>
      <c r="S24" s="17">
        <v>30</v>
      </c>
      <c r="T24" t="s">
        <v>1789</v>
      </c>
      <c r="U24" t="s">
        <v>1790</v>
      </c>
      <c r="V24" t="s">
        <v>489</v>
      </c>
      <c r="W24">
        <v>2000</v>
      </c>
      <c r="X24" t="s">
        <v>1735</v>
      </c>
      <c r="Y24" t="s">
        <v>1079</v>
      </c>
      <c r="Z24">
        <v>2221</v>
      </c>
      <c r="AA24" t="s">
        <v>1082</v>
      </c>
      <c r="AB24" s="17" t="s">
        <v>1586</v>
      </c>
      <c r="AC24" t="s">
        <v>1728</v>
      </c>
    </row>
    <row r="25" spans="1:29" hidden="1" x14ac:dyDescent="0.3">
      <c r="A25" t="s">
        <v>491</v>
      </c>
      <c r="B25" s="7">
        <v>5</v>
      </c>
      <c r="C25" s="7" t="s">
        <v>1137</v>
      </c>
      <c r="D25" s="7" t="s">
        <v>951</v>
      </c>
      <c r="E25" t="s">
        <v>1759</v>
      </c>
      <c r="F25" s="20">
        <v>30</v>
      </c>
      <c r="G25" s="20" t="s">
        <v>1586</v>
      </c>
      <c r="H25" s="7">
        <v>11</v>
      </c>
      <c r="I25" t="s">
        <v>1760</v>
      </c>
      <c r="J25" t="s">
        <v>878</v>
      </c>
      <c r="K25" t="s">
        <v>1781</v>
      </c>
      <c r="L25" t="s">
        <v>1782</v>
      </c>
      <c r="M25" t="s">
        <v>1787</v>
      </c>
      <c r="N25" t="s">
        <v>1788</v>
      </c>
      <c r="O25" t="s">
        <v>1724</v>
      </c>
      <c r="P25" t="s">
        <v>436</v>
      </c>
      <c r="Q25">
        <v>6</v>
      </c>
      <c r="R25" t="s">
        <v>1744</v>
      </c>
      <c r="S25" s="17">
        <v>30</v>
      </c>
      <c r="T25" t="s">
        <v>1789</v>
      </c>
      <c r="U25" t="s">
        <v>1790</v>
      </c>
      <c r="V25" t="s">
        <v>489</v>
      </c>
      <c r="W25">
        <v>2000</v>
      </c>
      <c r="X25" t="s">
        <v>1735</v>
      </c>
      <c r="Y25" t="s">
        <v>1137</v>
      </c>
      <c r="Z25">
        <v>2531</v>
      </c>
      <c r="AA25" t="s">
        <v>1140</v>
      </c>
      <c r="AB25" s="17" t="s">
        <v>1586</v>
      </c>
      <c r="AC25" t="s">
        <v>1728</v>
      </c>
    </row>
    <row r="26" spans="1:29" hidden="1" x14ac:dyDescent="0.3">
      <c r="A26" t="s">
        <v>492</v>
      </c>
      <c r="B26" s="7">
        <v>5</v>
      </c>
      <c r="C26" s="7" t="s">
        <v>1141</v>
      </c>
      <c r="D26" s="7" t="s">
        <v>951</v>
      </c>
      <c r="E26" t="s">
        <v>1759</v>
      </c>
      <c r="F26" s="20">
        <v>30</v>
      </c>
      <c r="G26" s="20" t="s">
        <v>1586</v>
      </c>
      <c r="H26" s="7">
        <v>11</v>
      </c>
      <c r="I26" t="s">
        <v>1760</v>
      </c>
      <c r="J26" t="s">
        <v>878</v>
      </c>
      <c r="K26" t="s">
        <v>1781</v>
      </c>
      <c r="L26" t="s">
        <v>1782</v>
      </c>
      <c r="M26" t="s">
        <v>1787</v>
      </c>
      <c r="N26" t="s">
        <v>1788</v>
      </c>
      <c r="O26" t="s">
        <v>1724</v>
      </c>
      <c r="P26" t="s">
        <v>436</v>
      </c>
      <c r="Q26">
        <v>6</v>
      </c>
      <c r="R26" t="s">
        <v>1744</v>
      </c>
      <c r="S26" s="17">
        <v>30</v>
      </c>
      <c r="T26" t="s">
        <v>1789</v>
      </c>
      <c r="U26" t="s">
        <v>1790</v>
      </c>
      <c r="V26" t="s">
        <v>489</v>
      </c>
      <c r="W26">
        <v>2000</v>
      </c>
      <c r="X26" t="s">
        <v>1735</v>
      </c>
      <c r="Y26" t="s">
        <v>1141</v>
      </c>
      <c r="Z26">
        <v>2541</v>
      </c>
      <c r="AA26" t="s">
        <v>1144</v>
      </c>
      <c r="AB26" s="17" t="s">
        <v>1586</v>
      </c>
      <c r="AC26" t="s">
        <v>1728</v>
      </c>
    </row>
    <row r="27" spans="1:29" hidden="1" x14ac:dyDescent="0.3">
      <c r="A27" t="s">
        <v>493</v>
      </c>
      <c r="B27" s="7">
        <v>5</v>
      </c>
      <c r="C27" s="7" t="s">
        <v>1165</v>
      </c>
      <c r="D27" s="7" t="s">
        <v>951</v>
      </c>
      <c r="E27" t="s">
        <v>1759</v>
      </c>
      <c r="F27" s="20">
        <v>30</v>
      </c>
      <c r="G27" s="20" t="s">
        <v>1586</v>
      </c>
      <c r="H27" s="7">
        <v>11</v>
      </c>
      <c r="I27" t="s">
        <v>1760</v>
      </c>
      <c r="J27" t="s">
        <v>878</v>
      </c>
      <c r="K27" t="s">
        <v>1781</v>
      </c>
      <c r="L27" t="s">
        <v>1782</v>
      </c>
      <c r="M27" t="s">
        <v>1787</v>
      </c>
      <c r="N27" t="s">
        <v>1788</v>
      </c>
      <c r="O27" t="s">
        <v>1724</v>
      </c>
      <c r="P27" t="s">
        <v>436</v>
      </c>
      <c r="Q27">
        <v>6</v>
      </c>
      <c r="R27" t="s">
        <v>1744</v>
      </c>
      <c r="S27" s="17">
        <v>30</v>
      </c>
      <c r="T27" t="s">
        <v>1789</v>
      </c>
      <c r="U27" t="s">
        <v>1790</v>
      </c>
      <c r="V27" t="s">
        <v>489</v>
      </c>
      <c r="W27">
        <v>2000</v>
      </c>
      <c r="X27" t="s">
        <v>1735</v>
      </c>
      <c r="Y27" t="s">
        <v>1165</v>
      </c>
      <c r="Z27">
        <v>2721</v>
      </c>
      <c r="AA27" t="s">
        <v>1791</v>
      </c>
      <c r="AB27" s="17" t="s">
        <v>1586</v>
      </c>
      <c r="AC27" t="s">
        <v>1728</v>
      </c>
    </row>
    <row r="28" spans="1:29" hidden="1" x14ac:dyDescent="0.3">
      <c r="A28" t="s">
        <v>494</v>
      </c>
      <c r="B28" s="7">
        <v>5</v>
      </c>
      <c r="C28" s="7" t="s">
        <v>1180</v>
      </c>
      <c r="D28" s="7" t="s">
        <v>951</v>
      </c>
      <c r="E28" t="s">
        <v>1759</v>
      </c>
      <c r="F28" s="20">
        <v>30</v>
      </c>
      <c r="G28" s="20" t="s">
        <v>1586</v>
      </c>
      <c r="H28" s="7">
        <v>11</v>
      </c>
      <c r="I28" t="s">
        <v>1760</v>
      </c>
      <c r="J28" t="s">
        <v>878</v>
      </c>
      <c r="K28" t="s">
        <v>1781</v>
      </c>
      <c r="L28" t="s">
        <v>1782</v>
      </c>
      <c r="M28" t="s">
        <v>1787</v>
      </c>
      <c r="N28" t="s">
        <v>1788</v>
      </c>
      <c r="O28" t="s">
        <v>1724</v>
      </c>
      <c r="P28" t="s">
        <v>436</v>
      </c>
      <c r="Q28">
        <v>6</v>
      </c>
      <c r="R28" t="s">
        <v>1744</v>
      </c>
      <c r="S28" s="17">
        <v>30</v>
      </c>
      <c r="T28" t="s">
        <v>1789</v>
      </c>
      <c r="U28" t="s">
        <v>1790</v>
      </c>
      <c r="V28" t="s">
        <v>489</v>
      </c>
      <c r="W28">
        <v>2000</v>
      </c>
      <c r="X28" t="s">
        <v>1735</v>
      </c>
      <c r="Y28" t="s">
        <v>1180</v>
      </c>
      <c r="Z28">
        <v>2911</v>
      </c>
      <c r="AA28" t="s">
        <v>1183</v>
      </c>
      <c r="AB28" s="17" t="s">
        <v>1586</v>
      </c>
      <c r="AC28" t="s">
        <v>1728</v>
      </c>
    </row>
    <row r="29" spans="1:29" hidden="1" x14ac:dyDescent="0.3">
      <c r="A29" t="s">
        <v>495</v>
      </c>
      <c r="B29" s="7">
        <v>5</v>
      </c>
      <c r="C29" s="7" t="s">
        <v>1373</v>
      </c>
      <c r="D29" s="7" t="s">
        <v>951</v>
      </c>
      <c r="E29" t="s">
        <v>1759</v>
      </c>
      <c r="F29" s="20">
        <v>30</v>
      </c>
      <c r="G29" s="20" t="s">
        <v>1586</v>
      </c>
      <c r="H29" s="7">
        <v>11</v>
      </c>
      <c r="I29" t="s">
        <v>1760</v>
      </c>
      <c r="J29" t="s">
        <v>878</v>
      </c>
      <c r="K29" t="s">
        <v>1781</v>
      </c>
      <c r="L29" t="s">
        <v>1782</v>
      </c>
      <c r="M29" t="s">
        <v>1787</v>
      </c>
      <c r="N29" t="s">
        <v>1788</v>
      </c>
      <c r="O29" t="s">
        <v>1724</v>
      </c>
      <c r="P29" t="s">
        <v>436</v>
      </c>
      <c r="Q29">
        <v>6</v>
      </c>
      <c r="R29" t="s">
        <v>1744</v>
      </c>
      <c r="S29" s="17">
        <v>30</v>
      </c>
      <c r="T29" t="s">
        <v>1789</v>
      </c>
      <c r="U29" t="s">
        <v>1790</v>
      </c>
      <c r="V29" t="s">
        <v>489</v>
      </c>
      <c r="W29">
        <v>3000</v>
      </c>
      <c r="X29" t="s">
        <v>1717</v>
      </c>
      <c r="Y29" t="s">
        <v>1373</v>
      </c>
      <c r="Z29">
        <v>3821</v>
      </c>
      <c r="AA29" t="s">
        <v>1376</v>
      </c>
      <c r="AB29" s="17" t="s">
        <v>1586</v>
      </c>
      <c r="AC29" t="s">
        <v>1728</v>
      </c>
    </row>
    <row r="30" spans="1:29" hidden="1" x14ac:dyDescent="0.3">
      <c r="A30" t="s">
        <v>496</v>
      </c>
      <c r="B30" s="7">
        <v>5</v>
      </c>
      <c r="C30" s="7" t="s">
        <v>1475</v>
      </c>
      <c r="D30" s="7" t="s">
        <v>951</v>
      </c>
      <c r="E30" t="s">
        <v>1759</v>
      </c>
      <c r="F30" s="20">
        <v>30</v>
      </c>
      <c r="G30" s="20" t="s">
        <v>1586</v>
      </c>
      <c r="H30" s="7">
        <v>11</v>
      </c>
      <c r="I30" t="s">
        <v>1760</v>
      </c>
      <c r="J30" t="s">
        <v>878</v>
      </c>
      <c r="K30" t="s">
        <v>1781</v>
      </c>
      <c r="L30" t="s">
        <v>1782</v>
      </c>
      <c r="M30" t="s">
        <v>1787</v>
      </c>
      <c r="N30" t="s">
        <v>1788</v>
      </c>
      <c r="O30" t="s">
        <v>1724</v>
      </c>
      <c r="P30" t="s">
        <v>436</v>
      </c>
      <c r="Q30">
        <v>6</v>
      </c>
      <c r="R30" t="s">
        <v>1744</v>
      </c>
      <c r="S30" s="17">
        <v>30</v>
      </c>
      <c r="T30" t="s">
        <v>1789</v>
      </c>
      <c r="U30" t="s">
        <v>1790</v>
      </c>
      <c r="V30" t="s">
        <v>489</v>
      </c>
      <c r="W30">
        <v>5000</v>
      </c>
      <c r="X30" t="s">
        <v>1739</v>
      </c>
      <c r="Y30" t="s">
        <v>1475</v>
      </c>
      <c r="Z30">
        <v>5311</v>
      </c>
      <c r="AA30" t="s">
        <v>1478</v>
      </c>
      <c r="AB30" s="17" t="s">
        <v>1586</v>
      </c>
      <c r="AC30" t="s">
        <v>1728</v>
      </c>
    </row>
    <row r="31" spans="1:29" hidden="1" x14ac:dyDescent="0.3">
      <c r="A31" t="s">
        <v>497</v>
      </c>
      <c r="B31" s="7">
        <v>5</v>
      </c>
      <c r="C31" s="7" t="s">
        <v>1515</v>
      </c>
      <c r="D31" s="7" t="s">
        <v>951</v>
      </c>
      <c r="E31" t="s">
        <v>1759</v>
      </c>
      <c r="F31" s="20">
        <v>30</v>
      </c>
      <c r="G31" s="20" t="s">
        <v>1586</v>
      </c>
      <c r="H31" s="7">
        <v>11</v>
      </c>
      <c r="I31" t="s">
        <v>1760</v>
      </c>
      <c r="J31" t="s">
        <v>878</v>
      </c>
      <c r="K31" t="s">
        <v>1781</v>
      </c>
      <c r="L31" t="s">
        <v>1782</v>
      </c>
      <c r="M31" t="s">
        <v>1787</v>
      </c>
      <c r="N31" t="s">
        <v>1788</v>
      </c>
      <c r="O31" t="s">
        <v>1724</v>
      </c>
      <c r="P31" t="s">
        <v>436</v>
      </c>
      <c r="Q31">
        <v>6</v>
      </c>
      <c r="R31" t="s">
        <v>1744</v>
      </c>
      <c r="S31" s="17">
        <v>30</v>
      </c>
      <c r="T31" t="s">
        <v>1789</v>
      </c>
      <c r="U31" t="s">
        <v>1790</v>
      </c>
      <c r="V31" t="s">
        <v>489</v>
      </c>
      <c r="W31">
        <v>5000</v>
      </c>
      <c r="X31" t="s">
        <v>1739</v>
      </c>
      <c r="Y31" t="s">
        <v>1515</v>
      </c>
      <c r="Z31">
        <v>5691</v>
      </c>
      <c r="AA31" t="s">
        <v>1518</v>
      </c>
      <c r="AB31" s="17" t="s">
        <v>1586</v>
      </c>
      <c r="AC31" t="s">
        <v>1728</v>
      </c>
    </row>
    <row r="32" spans="1:29" hidden="1" x14ac:dyDescent="0.3">
      <c r="A32" t="s">
        <v>54</v>
      </c>
      <c r="B32" s="7">
        <v>5</v>
      </c>
      <c r="C32" s="7" t="s">
        <v>1053</v>
      </c>
      <c r="D32" s="7" t="s">
        <v>951</v>
      </c>
      <c r="E32" t="s">
        <v>1759</v>
      </c>
      <c r="F32" s="20" t="s">
        <v>1587</v>
      </c>
      <c r="G32" s="20" t="s">
        <v>1586</v>
      </c>
      <c r="H32" s="7">
        <v>11</v>
      </c>
      <c r="I32" t="s">
        <v>1760</v>
      </c>
      <c r="J32" t="s">
        <v>878</v>
      </c>
      <c r="K32" t="s">
        <v>1792</v>
      </c>
      <c r="L32" t="s">
        <v>1793</v>
      </c>
      <c r="M32" t="s">
        <v>1722</v>
      </c>
      <c r="N32" t="s">
        <v>1723</v>
      </c>
      <c r="O32" t="s">
        <v>1794</v>
      </c>
      <c r="P32" t="s">
        <v>52</v>
      </c>
      <c r="Q32">
        <v>6</v>
      </c>
      <c r="R32" t="s">
        <v>1744</v>
      </c>
      <c r="S32" s="17" t="s">
        <v>1587</v>
      </c>
      <c r="T32" t="s">
        <v>1795</v>
      </c>
      <c r="U32" t="s">
        <v>1796</v>
      </c>
      <c r="V32" t="s">
        <v>53</v>
      </c>
      <c r="W32">
        <v>2000</v>
      </c>
      <c r="X32" t="s">
        <v>1735</v>
      </c>
      <c r="Y32" t="s">
        <v>1053</v>
      </c>
      <c r="Z32">
        <v>2111</v>
      </c>
      <c r="AA32" t="s">
        <v>1797</v>
      </c>
      <c r="AB32" s="17" t="s">
        <v>1586</v>
      </c>
      <c r="AC32" t="s">
        <v>1728</v>
      </c>
    </row>
    <row r="33" spans="1:29" hidden="1" x14ac:dyDescent="0.3">
      <c r="A33" t="s">
        <v>55</v>
      </c>
      <c r="B33" s="7">
        <v>5</v>
      </c>
      <c r="C33" s="7" t="s">
        <v>1075</v>
      </c>
      <c r="D33" s="7" t="s">
        <v>951</v>
      </c>
      <c r="E33" t="s">
        <v>1759</v>
      </c>
      <c r="F33" s="20" t="s">
        <v>1587</v>
      </c>
      <c r="G33" s="20" t="s">
        <v>1586</v>
      </c>
      <c r="H33" s="7">
        <v>11</v>
      </c>
      <c r="I33" t="s">
        <v>1760</v>
      </c>
      <c r="J33" t="s">
        <v>878</v>
      </c>
      <c r="K33" t="s">
        <v>1792</v>
      </c>
      <c r="L33" t="s">
        <v>1793</v>
      </c>
      <c r="M33" t="s">
        <v>1722</v>
      </c>
      <c r="N33" t="s">
        <v>1723</v>
      </c>
      <c r="O33" t="s">
        <v>1794</v>
      </c>
      <c r="P33" t="s">
        <v>52</v>
      </c>
      <c r="Q33">
        <v>6</v>
      </c>
      <c r="R33" t="s">
        <v>1744</v>
      </c>
      <c r="S33" s="17" t="s">
        <v>1587</v>
      </c>
      <c r="T33" t="s">
        <v>1795</v>
      </c>
      <c r="U33" t="s">
        <v>1796</v>
      </c>
      <c r="V33" t="s">
        <v>53</v>
      </c>
      <c r="W33">
        <v>2000</v>
      </c>
      <c r="X33" t="s">
        <v>1735</v>
      </c>
      <c r="Y33" t="s">
        <v>1075</v>
      </c>
      <c r="Z33">
        <v>2211</v>
      </c>
      <c r="AA33" t="s">
        <v>1078</v>
      </c>
      <c r="AB33" s="17" t="s">
        <v>1586</v>
      </c>
      <c r="AC33" t="s">
        <v>1728</v>
      </c>
    </row>
    <row r="34" spans="1:29" hidden="1" x14ac:dyDescent="0.3">
      <c r="A34" t="s">
        <v>56</v>
      </c>
      <c r="B34" s="7">
        <v>5</v>
      </c>
      <c r="C34" s="7" t="s">
        <v>1248</v>
      </c>
      <c r="D34" s="7" t="s">
        <v>951</v>
      </c>
      <c r="E34" t="s">
        <v>1759</v>
      </c>
      <c r="F34" s="20" t="s">
        <v>1587</v>
      </c>
      <c r="G34" s="20" t="s">
        <v>1586</v>
      </c>
      <c r="H34" s="7">
        <v>11</v>
      </c>
      <c r="I34" t="s">
        <v>1760</v>
      </c>
      <c r="J34" t="s">
        <v>878</v>
      </c>
      <c r="K34" t="s">
        <v>1792</v>
      </c>
      <c r="L34" t="s">
        <v>1793</v>
      </c>
      <c r="M34" t="s">
        <v>1722</v>
      </c>
      <c r="N34" t="s">
        <v>1723</v>
      </c>
      <c r="O34" t="s">
        <v>1794</v>
      </c>
      <c r="P34" t="s">
        <v>52</v>
      </c>
      <c r="Q34">
        <v>6</v>
      </c>
      <c r="R34" t="s">
        <v>1744</v>
      </c>
      <c r="S34" s="17" t="s">
        <v>1587</v>
      </c>
      <c r="T34" t="s">
        <v>1795</v>
      </c>
      <c r="U34" t="s">
        <v>1796</v>
      </c>
      <c r="V34" t="s">
        <v>53</v>
      </c>
      <c r="W34">
        <v>3000</v>
      </c>
      <c r="X34" t="s">
        <v>1717</v>
      </c>
      <c r="Y34" t="s">
        <v>1248</v>
      </c>
      <c r="Z34">
        <v>3311</v>
      </c>
      <c r="AA34" t="s">
        <v>1798</v>
      </c>
      <c r="AB34" s="17" t="s">
        <v>1586</v>
      </c>
      <c r="AC34" t="s">
        <v>1728</v>
      </c>
    </row>
    <row r="35" spans="1:29" hidden="1" x14ac:dyDescent="0.3">
      <c r="A35" t="s">
        <v>57</v>
      </c>
      <c r="B35" s="7">
        <v>5</v>
      </c>
      <c r="C35" s="7" t="s">
        <v>1278</v>
      </c>
      <c r="D35" s="7" t="s">
        <v>951</v>
      </c>
      <c r="E35" t="s">
        <v>1759</v>
      </c>
      <c r="F35" s="20" t="s">
        <v>1587</v>
      </c>
      <c r="G35" s="20" t="s">
        <v>1586</v>
      </c>
      <c r="H35" s="7">
        <v>11</v>
      </c>
      <c r="I35" t="s">
        <v>1760</v>
      </c>
      <c r="J35" t="s">
        <v>878</v>
      </c>
      <c r="K35" t="s">
        <v>1792</v>
      </c>
      <c r="L35" t="s">
        <v>1793</v>
      </c>
      <c r="M35" t="s">
        <v>1722</v>
      </c>
      <c r="N35" t="s">
        <v>1723</v>
      </c>
      <c r="O35" t="s">
        <v>1794</v>
      </c>
      <c r="P35" t="s">
        <v>52</v>
      </c>
      <c r="Q35">
        <v>6</v>
      </c>
      <c r="R35" t="s">
        <v>1744</v>
      </c>
      <c r="S35" s="17" t="s">
        <v>1587</v>
      </c>
      <c r="T35" t="s">
        <v>1795</v>
      </c>
      <c r="U35" t="s">
        <v>1796</v>
      </c>
      <c r="V35" t="s">
        <v>53</v>
      </c>
      <c r="W35">
        <v>3000</v>
      </c>
      <c r="X35" t="s">
        <v>1717</v>
      </c>
      <c r="Y35" t="s">
        <v>1278</v>
      </c>
      <c r="Z35">
        <v>3411</v>
      </c>
      <c r="AA35" t="s">
        <v>1281</v>
      </c>
      <c r="AB35" s="17" t="s">
        <v>1586</v>
      </c>
      <c r="AC35" t="s">
        <v>1728</v>
      </c>
    </row>
    <row r="36" spans="1:29" hidden="1" x14ac:dyDescent="0.3">
      <c r="A36" t="s">
        <v>58</v>
      </c>
      <c r="B36" s="7">
        <v>5</v>
      </c>
      <c r="C36" s="7" t="s">
        <v>1289</v>
      </c>
      <c r="D36" s="7" t="s">
        <v>951</v>
      </c>
      <c r="E36" t="s">
        <v>1759</v>
      </c>
      <c r="F36" s="20" t="s">
        <v>1587</v>
      </c>
      <c r="G36" s="20" t="s">
        <v>1586</v>
      </c>
      <c r="H36" s="7">
        <v>11</v>
      </c>
      <c r="I36" t="s">
        <v>1760</v>
      </c>
      <c r="J36" t="s">
        <v>878</v>
      </c>
      <c r="K36" t="s">
        <v>1792</v>
      </c>
      <c r="L36" t="s">
        <v>1793</v>
      </c>
      <c r="M36" t="s">
        <v>1722</v>
      </c>
      <c r="N36" t="s">
        <v>1723</v>
      </c>
      <c r="O36" t="s">
        <v>1794</v>
      </c>
      <c r="P36" t="s">
        <v>52</v>
      </c>
      <c r="Q36">
        <v>6</v>
      </c>
      <c r="R36" t="s">
        <v>1744</v>
      </c>
      <c r="S36" s="17" t="s">
        <v>1587</v>
      </c>
      <c r="T36" t="s">
        <v>1795</v>
      </c>
      <c r="U36" t="s">
        <v>1796</v>
      </c>
      <c r="V36" t="s">
        <v>53</v>
      </c>
      <c r="W36">
        <v>3000</v>
      </c>
      <c r="X36" t="s">
        <v>1717</v>
      </c>
      <c r="Y36" t="s">
        <v>1289</v>
      </c>
      <c r="Z36">
        <v>3441</v>
      </c>
      <c r="AA36" t="s">
        <v>1292</v>
      </c>
      <c r="AB36" s="17" t="s">
        <v>1586</v>
      </c>
      <c r="AC36" t="s">
        <v>1728</v>
      </c>
    </row>
    <row r="37" spans="1:29" hidden="1" x14ac:dyDescent="0.3">
      <c r="A37" t="s">
        <v>684</v>
      </c>
      <c r="B37" s="7">
        <v>5</v>
      </c>
      <c r="C37" s="7" t="s">
        <v>1057</v>
      </c>
      <c r="D37" s="7" t="s">
        <v>951</v>
      </c>
      <c r="E37" t="s">
        <v>1759</v>
      </c>
      <c r="F37" s="20">
        <v>66</v>
      </c>
      <c r="G37" s="20" t="s">
        <v>1586</v>
      </c>
      <c r="H37" s="7">
        <v>11</v>
      </c>
      <c r="I37" t="s">
        <v>1760</v>
      </c>
      <c r="J37" t="s">
        <v>878</v>
      </c>
      <c r="K37" t="s">
        <v>1709</v>
      </c>
      <c r="L37" t="s">
        <v>1710</v>
      </c>
      <c r="M37" t="s">
        <v>1711</v>
      </c>
      <c r="N37" t="s">
        <v>1712</v>
      </c>
      <c r="O37" t="s">
        <v>1713</v>
      </c>
      <c r="P37" t="s">
        <v>681</v>
      </c>
      <c r="Q37">
        <v>4</v>
      </c>
      <c r="R37" t="s">
        <v>1714</v>
      </c>
      <c r="S37" s="17">
        <v>66</v>
      </c>
      <c r="T37" t="s">
        <v>683</v>
      </c>
      <c r="U37" t="s">
        <v>1715</v>
      </c>
      <c r="V37" t="s">
        <v>1716</v>
      </c>
      <c r="W37">
        <v>2000</v>
      </c>
      <c r="X37" t="s">
        <v>1735</v>
      </c>
      <c r="Y37" t="s">
        <v>1057</v>
      </c>
      <c r="Z37">
        <v>2141</v>
      </c>
      <c r="AA37" t="s">
        <v>1799</v>
      </c>
      <c r="AB37" s="17" t="s">
        <v>1586</v>
      </c>
      <c r="AC37" t="s">
        <v>1728</v>
      </c>
    </row>
    <row r="38" spans="1:29" hidden="1" x14ac:dyDescent="0.3">
      <c r="A38" t="s">
        <v>685</v>
      </c>
      <c r="B38" s="7">
        <v>5</v>
      </c>
      <c r="C38" s="7" t="s">
        <v>1115</v>
      </c>
      <c r="D38" s="7" t="s">
        <v>951</v>
      </c>
      <c r="E38" t="s">
        <v>1759</v>
      </c>
      <c r="F38" s="20">
        <v>66</v>
      </c>
      <c r="G38" s="20" t="s">
        <v>1586</v>
      </c>
      <c r="H38" s="7">
        <v>11</v>
      </c>
      <c r="I38" t="s">
        <v>1760</v>
      </c>
      <c r="J38" t="s">
        <v>878</v>
      </c>
      <c r="K38" t="s">
        <v>1709</v>
      </c>
      <c r="L38" t="s">
        <v>1710</v>
      </c>
      <c r="M38" t="s">
        <v>1711</v>
      </c>
      <c r="N38" t="s">
        <v>1712</v>
      </c>
      <c r="O38" t="s">
        <v>1713</v>
      </c>
      <c r="P38" t="s">
        <v>681</v>
      </c>
      <c r="Q38">
        <v>4</v>
      </c>
      <c r="R38" t="s">
        <v>1714</v>
      </c>
      <c r="S38" s="17">
        <v>66</v>
      </c>
      <c r="T38" t="s">
        <v>683</v>
      </c>
      <c r="U38" t="s">
        <v>1715</v>
      </c>
      <c r="V38" t="s">
        <v>1716</v>
      </c>
      <c r="W38">
        <v>2000</v>
      </c>
      <c r="X38" t="s">
        <v>1735</v>
      </c>
      <c r="Y38" t="s">
        <v>1115</v>
      </c>
      <c r="Z38">
        <v>2461</v>
      </c>
      <c r="AA38" t="s">
        <v>1800</v>
      </c>
      <c r="AB38" s="17" t="s">
        <v>1586</v>
      </c>
      <c r="AC38" t="s">
        <v>1728</v>
      </c>
    </row>
    <row r="39" spans="1:29" hidden="1" x14ac:dyDescent="0.3">
      <c r="A39" t="s">
        <v>686</v>
      </c>
      <c r="B39" s="7">
        <v>5</v>
      </c>
      <c r="C39" s="7" t="s">
        <v>1188</v>
      </c>
      <c r="D39" s="7" t="s">
        <v>951</v>
      </c>
      <c r="E39" t="s">
        <v>1759</v>
      </c>
      <c r="F39" s="20">
        <v>66</v>
      </c>
      <c r="G39" s="20" t="s">
        <v>1586</v>
      </c>
      <c r="H39" s="7">
        <v>11</v>
      </c>
      <c r="I39" t="s">
        <v>1760</v>
      </c>
      <c r="J39" t="s">
        <v>878</v>
      </c>
      <c r="K39" t="s">
        <v>1709</v>
      </c>
      <c r="L39" t="s">
        <v>1710</v>
      </c>
      <c r="M39" t="s">
        <v>1711</v>
      </c>
      <c r="N39" t="s">
        <v>1712</v>
      </c>
      <c r="O39" t="s">
        <v>1713</v>
      </c>
      <c r="P39" t="s">
        <v>681</v>
      </c>
      <c r="Q39">
        <v>4</v>
      </c>
      <c r="R39" t="s">
        <v>1714</v>
      </c>
      <c r="S39" s="17">
        <v>66</v>
      </c>
      <c r="T39" t="s">
        <v>683</v>
      </c>
      <c r="U39" t="s">
        <v>1715</v>
      </c>
      <c r="V39" t="s">
        <v>1716</v>
      </c>
      <c r="W39">
        <v>2000</v>
      </c>
      <c r="X39" t="s">
        <v>1735</v>
      </c>
      <c r="Y39" t="s">
        <v>1188</v>
      </c>
      <c r="Z39">
        <v>2941</v>
      </c>
      <c r="AA39" t="s">
        <v>1801</v>
      </c>
      <c r="AB39" s="17" t="s">
        <v>1586</v>
      </c>
      <c r="AC39" t="s">
        <v>1728</v>
      </c>
    </row>
    <row r="40" spans="1:29" hidden="1" x14ac:dyDescent="0.3">
      <c r="A40" t="s">
        <v>687</v>
      </c>
      <c r="B40" s="7">
        <v>5</v>
      </c>
      <c r="C40" s="7" t="s">
        <v>1208</v>
      </c>
      <c r="D40" s="7" t="s">
        <v>951</v>
      </c>
      <c r="E40" t="s">
        <v>1759</v>
      </c>
      <c r="F40" s="20">
        <v>66</v>
      </c>
      <c r="G40" s="20" t="s">
        <v>1586</v>
      </c>
      <c r="H40" s="7">
        <v>11</v>
      </c>
      <c r="I40" t="s">
        <v>1760</v>
      </c>
      <c r="J40" t="s">
        <v>878</v>
      </c>
      <c r="K40" t="s">
        <v>1709</v>
      </c>
      <c r="L40" t="s">
        <v>1710</v>
      </c>
      <c r="M40" t="s">
        <v>1711</v>
      </c>
      <c r="N40" t="s">
        <v>1712</v>
      </c>
      <c r="O40" t="s">
        <v>1713</v>
      </c>
      <c r="P40" t="s">
        <v>681</v>
      </c>
      <c r="Q40">
        <v>4</v>
      </c>
      <c r="R40" t="s">
        <v>1714</v>
      </c>
      <c r="S40" s="17">
        <v>66</v>
      </c>
      <c r="T40" t="s">
        <v>683</v>
      </c>
      <c r="U40" t="s">
        <v>1715</v>
      </c>
      <c r="V40" t="s">
        <v>1716</v>
      </c>
      <c r="W40">
        <v>3000</v>
      </c>
      <c r="X40" t="s">
        <v>1717</v>
      </c>
      <c r="Y40" t="s">
        <v>1208</v>
      </c>
      <c r="Z40">
        <v>3141</v>
      </c>
      <c r="AA40" t="s">
        <v>1802</v>
      </c>
      <c r="AB40" s="17" t="s">
        <v>1586</v>
      </c>
      <c r="AC40" t="s">
        <v>1728</v>
      </c>
    </row>
    <row r="41" spans="1:29" hidden="1" x14ac:dyDescent="0.3">
      <c r="A41" t="s">
        <v>688</v>
      </c>
      <c r="B41" s="7">
        <v>5</v>
      </c>
      <c r="C41" s="7" t="s">
        <v>1212</v>
      </c>
      <c r="D41" s="7" t="s">
        <v>951</v>
      </c>
      <c r="E41" t="s">
        <v>1759</v>
      </c>
      <c r="F41" s="20">
        <v>66</v>
      </c>
      <c r="G41" s="20" t="s">
        <v>1586</v>
      </c>
      <c r="H41" s="7">
        <v>11</v>
      </c>
      <c r="I41" t="s">
        <v>1760</v>
      </c>
      <c r="J41" t="s">
        <v>878</v>
      </c>
      <c r="K41" t="s">
        <v>1709</v>
      </c>
      <c r="L41" t="s">
        <v>1710</v>
      </c>
      <c r="M41" t="s">
        <v>1711</v>
      </c>
      <c r="N41" t="s">
        <v>1712</v>
      </c>
      <c r="O41" t="s">
        <v>1713</v>
      </c>
      <c r="P41" t="s">
        <v>681</v>
      </c>
      <c r="Q41">
        <v>4</v>
      </c>
      <c r="R41" t="s">
        <v>1714</v>
      </c>
      <c r="S41" s="17">
        <v>66</v>
      </c>
      <c r="T41" t="s">
        <v>683</v>
      </c>
      <c r="U41" t="s">
        <v>1715</v>
      </c>
      <c r="V41" t="s">
        <v>1716</v>
      </c>
      <c r="W41">
        <v>3000</v>
      </c>
      <c r="X41" t="s">
        <v>1717</v>
      </c>
      <c r="Y41" t="s">
        <v>1212</v>
      </c>
      <c r="Z41">
        <v>3161</v>
      </c>
      <c r="AA41" t="s">
        <v>1215</v>
      </c>
      <c r="AB41" s="17" t="s">
        <v>1586</v>
      </c>
      <c r="AC41" t="s">
        <v>1728</v>
      </c>
    </row>
    <row r="42" spans="1:29" hidden="1" x14ac:dyDescent="0.3">
      <c r="A42" t="s">
        <v>689</v>
      </c>
      <c r="B42" s="7">
        <v>5</v>
      </c>
      <c r="C42" s="7" t="s">
        <v>1216</v>
      </c>
      <c r="D42" s="7" t="s">
        <v>951</v>
      </c>
      <c r="E42" t="s">
        <v>1759</v>
      </c>
      <c r="F42" s="20">
        <v>66</v>
      </c>
      <c r="G42" s="20">
        <v>61</v>
      </c>
      <c r="H42" s="7">
        <v>11</v>
      </c>
      <c r="I42" t="s">
        <v>1760</v>
      </c>
      <c r="J42" t="s">
        <v>878</v>
      </c>
      <c r="K42" t="s">
        <v>1709</v>
      </c>
      <c r="L42" t="s">
        <v>1710</v>
      </c>
      <c r="M42" t="s">
        <v>1711</v>
      </c>
      <c r="N42" t="s">
        <v>1712</v>
      </c>
      <c r="O42" t="s">
        <v>1713</v>
      </c>
      <c r="P42" t="s">
        <v>681</v>
      </c>
      <c r="Q42">
        <v>4</v>
      </c>
      <c r="R42" t="s">
        <v>1714</v>
      </c>
      <c r="S42" s="17">
        <v>66</v>
      </c>
      <c r="T42" t="s">
        <v>683</v>
      </c>
      <c r="U42" t="s">
        <v>1715</v>
      </c>
      <c r="V42" t="s">
        <v>1716</v>
      </c>
      <c r="W42">
        <v>3000</v>
      </c>
      <c r="X42" t="s">
        <v>1717</v>
      </c>
      <c r="Y42" t="s">
        <v>1216</v>
      </c>
      <c r="Z42">
        <v>3171</v>
      </c>
      <c r="AA42" t="s">
        <v>1718</v>
      </c>
      <c r="AB42" s="17">
        <v>61</v>
      </c>
      <c r="AC42" t="s">
        <v>1719</v>
      </c>
    </row>
    <row r="43" spans="1:29" hidden="1" x14ac:dyDescent="0.3">
      <c r="A43" t="s">
        <v>693</v>
      </c>
      <c r="B43" s="7">
        <v>5</v>
      </c>
      <c r="C43" s="7" t="s">
        <v>1230</v>
      </c>
      <c r="D43" s="7" t="s">
        <v>951</v>
      </c>
      <c r="E43" t="s">
        <v>1759</v>
      </c>
      <c r="F43" s="20">
        <v>66</v>
      </c>
      <c r="G43" s="20">
        <v>60</v>
      </c>
      <c r="H43" s="7">
        <v>11</v>
      </c>
      <c r="I43" t="s">
        <v>1760</v>
      </c>
      <c r="J43" t="s">
        <v>878</v>
      </c>
      <c r="K43" t="s">
        <v>1709</v>
      </c>
      <c r="L43" t="s">
        <v>1710</v>
      </c>
      <c r="M43" t="s">
        <v>1711</v>
      </c>
      <c r="N43" t="s">
        <v>1712</v>
      </c>
      <c r="O43" t="s">
        <v>1713</v>
      </c>
      <c r="P43" t="s">
        <v>681</v>
      </c>
      <c r="Q43">
        <v>4</v>
      </c>
      <c r="R43" t="s">
        <v>1714</v>
      </c>
      <c r="S43" s="17">
        <v>66</v>
      </c>
      <c r="T43" t="s">
        <v>683</v>
      </c>
      <c r="U43" t="s">
        <v>1715</v>
      </c>
      <c r="V43" t="s">
        <v>1716</v>
      </c>
      <c r="W43">
        <v>3000</v>
      </c>
      <c r="X43" t="s">
        <v>1717</v>
      </c>
      <c r="Y43" t="s">
        <v>1230</v>
      </c>
      <c r="Z43">
        <v>3231</v>
      </c>
      <c r="AA43" t="s">
        <v>1803</v>
      </c>
      <c r="AB43" s="17">
        <v>60</v>
      </c>
      <c r="AC43" t="s">
        <v>1804</v>
      </c>
    </row>
    <row r="44" spans="1:29" hidden="1" x14ac:dyDescent="0.3">
      <c r="A44" t="s">
        <v>695</v>
      </c>
      <c r="B44" s="7">
        <v>5</v>
      </c>
      <c r="C44" s="7" t="s">
        <v>1230</v>
      </c>
      <c r="D44" s="7" t="s">
        <v>951</v>
      </c>
      <c r="E44" t="s">
        <v>1759</v>
      </c>
      <c r="F44" s="20">
        <v>66</v>
      </c>
      <c r="G44" s="20">
        <v>62</v>
      </c>
      <c r="H44" s="7">
        <v>11</v>
      </c>
      <c r="I44" t="s">
        <v>1760</v>
      </c>
      <c r="J44" t="s">
        <v>878</v>
      </c>
      <c r="K44" t="s">
        <v>1709</v>
      </c>
      <c r="L44" t="s">
        <v>1710</v>
      </c>
      <c r="M44" t="s">
        <v>1711</v>
      </c>
      <c r="N44" t="s">
        <v>1712</v>
      </c>
      <c r="O44" t="s">
        <v>1713</v>
      </c>
      <c r="P44" t="s">
        <v>681</v>
      </c>
      <c r="Q44">
        <v>4</v>
      </c>
      <c r="R44" t="s">
        <v>1714</v>
      </c>
      <c r="S44" s="17">
        <v>66</v>
      </c>
      <c r="T44" t="s">
        <v>683</v>
      </c>
      <c r="U44" t="s">
        <v>1715</v>
      </c>
      <c r="V44" t="s">
        <v>1716</v>
      </c>
      <c r="W44">
        <v>3000</v>
      </c>
      <c r="X44" t="s">
        <v>1717</v>
      </c>
      <c r="Y44" t="s">
        <v>1230</v>
      </c>
      <c r="Z44">
        <v>3231</v>
      </c>
      <c r="AA44" t="s">
        <v>1803</v>
      </c>
      <c r="AB44" s="17">
        <v>62</v>
      </c>
      <c r="AC44" t="s">
        <v>1805</v>
      </c>
    </row>
    <row r="45" spans="1:29" hidden="1" x14ac:dyDescent="0.3">
      <c r="A45" t="s">
        <v>697</v>
      </c>
      <c r="B45" s="7">
        <v>5</v>
      </c>
      <c r="C45" s="7" t="s">
        <v>1256</v>
      </c>
      <c r="D45" s="7" t="s">
        <v>951</v>
      </c>
      <c r="E45" t="s">
        <v>1759</v>
      </c>
      <c r="F45" s="20">
        <v>66</v>
      </c>
      <c r="G45" s="20" t="s">
        <v>1586</v>
      </c>
      <c r="H45" s="7">
        <v>11</v>
      </c>
      <c r="I45" t="s">
        <v>1760</v>
      </c>
      <c r="J45" t="s">
        <v>878</v>
      </c>
      <c r="K45" t="s">
        <v>1709</v>
      </c>
      <c r="L45" t="s">
        <v>1710</v>
      </c>
      <c r="M45" t="s">
        <v>1711</v>
      </c>
      <c r="N45" t="s">
        <v>1712</v>
      </c>
      <c r="O45" t="s">
        <v>1713</v>
      </c>
      <c r="P45" t="s">
        <v>681</v>
      </c>
      <c r="Q45">
        <v>4</v>
      </c>
      <c r="R45" t="s">
        <v>1714</v>
      </c>
      <c r="S45" s="17">
        <v>66</v>
      </c>
      <c r="T45" t="s">
        <v>683</v>
      </c>
      <c r="U45" t="s">
        <v>1715</v>
      </c>
      <c r="V45" t="s">
        <v>1716</v>
      </c>
      <c r="W45">
        <v>3000</v>
      </c>
      <c r="X45" t="s">
        <v>1717</v>
      </c>
      <c r="Y45" t="s">
        <v>1256</v>
      </c>
      <c r="Z45">
        <v>3331</v>
      </c>
      <c r="AA45" t="s">
        <v>1806</v>
      </c>
      <c r="AB45" s="17" t="s">
        <v>1586</v>
      </c>
      <c r="AC45" t="s">
        <v>1728</v>
      </c>
    </row>
    <row r="46" spans="1:29" hidden="1" x14ac:dyDescent="0.3">
      <c r="A46" t="s">
        <v>698</v>
      </c>
      <c r="B46" s="7">
        <v>5</v>
      </c>
      <c r="C46" s="7" t="s">
        <v>1272</v>
      </c>
      <c r="D46" s="7" t="s">
        <v>951</v>
      </c>
      <c r="E46" t="s">
        <v>1759</v>
      </c>
      <c r="F46" s="20">
        <v>66</v>
      </c>
      <c r="G46" s="20" t="s">
        <v>1586</v>
      </c>
      <c r="H46" s="7">
        <v>11</v>
      </c>
      <c r="I46" t="s">
        <v>1760</v>
      </c>
      <c r="J46" t="s">
        <v>878</v>
      </c>
      <c r="K46" t="s">
        <v>1709</v>
      </c>
      <c r="L46" t="s">
        <v>1710</v>
      </c>
      <c r="M46" t="s">
        <v>1711</v>
      </c>
      <c r="N46" t="s">
        <v>1712</v>
      </c>
      <c r="O46" t="s">
        <v>1713</v>
      </c>
      <c r="P46" t="s">
        <v>681</v>
      </c>
      <c r="Q46">
        <v>4</v>
      </c>
      <c r="R46" t="s">
        <v>1714</v>
      </c>
      <c r="S46" s="17">
        <v>66</v>
      </c>
      <c r="T46" t="s">
        <v>683</v>
      </c>
      <c r="U46" t="s">
        <v>1715</v>
      </c>
      <c r="V46" t="s">
        <v>1716</v>
      </c>
      <c r="W46">
        <v>3000</v>
      </c>
      <c r="X46" t="s">
        <v>1717</v>
      </c>
      <c r="Y46" t="s">
        <v>1272</v>
      </c>
      <c r="Z46">
        <v>3391</v>
      </c>
      <c r="AA46" t="s">
        <v>1807</v>
      </c>
      <c r="AB46" s="17" t="s">
        <v>1586</v>
      </c>
      <c r="AC46" t="s">
        <v>1728</v>
      </c>
    </row>
    <row r="47" spans="1:29" hidden="1" x14ac:dyDescent="0.3">
      <c r="A47" t="s">
        <v>699</v>
      </c>
      <c r="B47" s="7">
        <v>5</v>
      </c>
      <c r="C47" s="7" t="s">
        <v>1307</v>
      </c>
      <c r="D47" s="7" t="s">
        <v>951</v>
      </c>
      <c r="E47" t="s">
        <v>1759</v>
      </c>
      <c r="F47" s="20">
        <v>66</v>
      </c>
      <c r="G47" s="20" t="s">
        <v>1586</v>
      </c>
      <c r="H47" s="7">
        <v>11</v>
      </c>
      <c r="I47" t="s">
        <v>1760</v>
      </c>
      <c r="J47" t="s">
        <v>878</v>
      </c>
      <c r="K47" t="s">
        <v>1709</v>
      </c>
      <c r="L47" t="s">
        <v>1710</v>
      </c>
      <c r="M47" t="s">
        <v>1711</v>
      </c>
      <c r="N47" t="s">
        <v>1712</v>
      </c>
      <c r="O47" t="s">
        <v>1713</v>
      </c>
      <c r="P47" t="s">
        <v>681</v>
      </c>
      <c r="Q47">
        <v>4</v>
      </c>
      <c r="R47" t="s">
        <v>1714</v>
      </c>
      <c r="S47" s="17">
        <v>66</v>
      </c>
      <c r="T47" t="s">
        <v>683</v>
      </c>
      <c r="U47" t="s">
        <v>1715</v>
      </c>
      <c r="V47" t="s">
        <v>1716</v>
      </c>
      <c r="W47">
        <v>3000</v>
      </c>
      <c r="X47" t="s">
        <v>1717</v>
      </c>
      <c r="Y47" t="s">
        <v>1307</v>
      </c>
      <c r="Z47">
        <v>3521</v>
      </c>
      <c r="AA47" t="s">
        <v>1808</v>
      </c>
      <c r="AB47" s="17" t="s">
        <v>1586</v>
      </c>
      <c r="AC47" t="s">
        <v>1728</v>
      </c>
    </row>
    <row r="48" spans="1:29" hidden="1" x14ac:dyDescent="0.3">
      <c r="A48" t="s">
        <v>700</v>
      </c>
      <c r="B48" s="7">
        <v>5</v>
      </c>
      <c r="C48" s="7" t="s">
        <v>1311</v>
      </c>
      <c r="D48" s="7" t="s">
        <v>951</v>
      </c>
      <c r="E48" t="s">
        <v>1759</v>
      </c>
      <c r="F48" s="20">
        <v>66</v>
      </c>
      <c r="G48" s="20" t="s">
        <v>1586</v>
      </c>
      <c r="H48" s="7">
        <v>11</v>
      </c>
      <c r="I48" t="s">
        <v>1760</v>
      </c>
      <c r="J48" t="s">
        <v>878</v>
      </c>
      <c r="K48" t="s">
        <v>1709</v>
      </c>
      <c r="L48" t="s">
        <v>1710</v>
      </c>
      <c r="M48" t="s">
        <v>1711</v>
      </c>
      <c r="N48" t="s">
        <v>1712</v>
      </c>
      <c r="O48" t="s">
        <v>1713</v>
      </c>
      <c r="P48" t="s">
        <v>681</v>
      </c>
      <c r="Q48">
        <v>4</v>
      </c>
      <c r="R48" t="s">
        <v>1714</v>
      </c>
      <c r="S48" s="17">
        <v>66</v>
      </c>
      <c r="T48" t="s">
        <v>683</v>
      </c>
      <c r="U48" t="s">
        <v>1715</v>
      </c>
      <c r="V48" t="s">
        <v>1716</v>
      </c>
      <c r="W48">
        <v>3000</v>
      </c>
      <c r="X48" t="s">
        <v>1717</v>
      </c>
      <c r="Y48" t="s">
        <v>1311</v>
      </c>
      <c r="Z48">
        <v>3531</v>
      </c>
      <c r="AA48" t="s">
        <v>1809</v>
      </c>
      <c r="AB48" s="17" t="s">
        <v>1586</v>
      </c>
      <c r="AC48" t="s">
        <v>1728</v>
      </c>
    </row>
    <row r="49" spans="1:29" hidden="1" x14ac:dyDescent="0.3">
      <c r="A49" t="s">
        <v>702</v>
      </c>
      <c r="B49" s="7">
        <v>5</v>
      </c>
      <c r="C49" s="7" t="s">
        <v>1469</v>
      </c>
      <c r="D49" s="7" t="s">
        <v>951</v>
      </c>
      <c r="E49" t="s">
        <v>1759</v>
      </c>
      <c r="F49" s="20">
        <v>66</v>
      </c>
      <c r="G49" s="20" t="s">
        <v>1586</v>
      </c>
      <c r="H49" s="7">
        <v>11</v>
      </c>
      <c r="I49" t="s">
        <v>1760</v>
      </c>
      <c r="J49" t="s">
        <v>878</v>
      </c>
      <c r="K49" t="s">
        <v>1709</v>
      </c>
      <c r="L49" t="s">
        <v>1710</v>
      </c>
      <c r="M49" t="s">
        <v>1711</v>
      </c>
      <c r="N49" t="s">
        <v>1712</v>
      </c>
      <c r="O49" t="s">
        <v>1713</v>
      </c>
      <c r="P49" t="s">
        <v>681</v>
      </c>
      <c r="Q49">
        <v>4</v>
      </c>
      <c r="R49" t="s">
        <v>1714</v>
      </c>
      <c r="S49" s="17">
        <v>66</v>
      </c>
      <c r="T49" t="s">
        <v>683</v>
      </c>
      <c r="U49" t="s">
        <v>1715</v>
      </c>
      <c r="V49" t="s">
        <v>1716</v>
      </c>
      <c r="W49">
        <v>5000</v>
      </c>
      <c r="X49" t="s">
        <v>1739</v>
      </c>
      <c r="Y49" t="s">
        <v>1469</v>
      </c>
      <c r="Z49">
        <v>5211</v>
      </c>
      <c r="AA49" t="s">
        <v>1472</v>
      </c>
      <c r="AB49" s="17" t="s">
        <v>1586</v>
      </c>
      <c r="AC49" t="s">
        <v>1728</v>
      </c>
    </row>
    <row r="50" spans="1:29" hidden="1" x14ac:dyDescent="0.3">
      <c r="A50" t="s">
        <v>704</v>
      </c>
      <c r="B50" s="7">
        <v>5</v>
      </c>
      <c r="C50" s="7" t="s">
        <v>1502</v>
      </c>
      <c r="D50" s="7" t="s">
        <v>951</v>
      </c>
      <c r="E50" t="s">
        <v>1759</v>
      </c>
      <c r="F50" s="20">
        <v>66</v>
      </c>
      <c r="G50" s="20" t="s">
        <v>1586</v>
      </c>
      <c r="H50" s="7">
        <v>11</v>
      </c>
      <c r="I50" t="s">
        <v>1760</v>
      </c>
      <c r="J50" t="s">
        <v>878</v>
      </c>
      <c r="K50" t="s">
        <v>1709</v>
      </c>
      <c r="L50" t="s">
        <v>1710</v>
      </c>
      <c r="M50" t="s">
        <v>1711</v>
      </c>
      <c r="N50" t="s">
        <v>1712</v>
      </c>
      <c r="O50" t="s">
        <v>1713</v>
      </c>
      <c r="P50" t="s">
        <v>681</v>
      </c>
      <c r="Q50">
        <v>4</v>
      </c>
      <c r="R50" t="s">
        <v>1714</v>
      </c>
      <c r="S50" s="17">
        <v>66</v>
      </c>
      <c r="T50" t="s">
        <v>683</v>
      </c>
      <c r="U50" t="s">
        <v>1715</v>
      </c>
      <c r="V50" t="s">
        <v>1716</v>
      </c>
      <c r="W50">
        <v>5000</v>
      </c>
      <c r="X50" t="s">
        <v>1739</v>
      </c>
      <c r="Y50" t="s">
        <v>1502</v>
      </c>
      <c r="Z50">
        <v>5651</v>
      </c>
      <c r="AA50" t="s">
        <v>1810</v>
      </c>
      <c r="AB50" s="17" t="s">
        <v>1586</v>
      </c>
      <c r="AC50" t="s">
        <v>1728</v>
      </c>
    </row>
    <row r="51" spans="1:29" hidden="1" x14ac:dyDescent="0.3">
      <c r="A51" t="s">
        <v>705</v>
      </c>
      <c r="B51" s="7">
        <v>5</v>
      </c>
      <c r="C51" s="7" t="s">
        <v>1502</v>
      </c>
      <c r="D51" s="7" t="s">
        <v>951</v>
      </c>
      <c r="E51" t="s">
        <v>1759</v>
      </c>
      <c r="F51" s="20">
        <v>66</v>
      </c>
      <c r="G51" s="20">
        <v>78</v>
      </c>
      <c r="H51" s="7">
        <v>11</v>
      </c>
      <c r="I51" t="s">
        <v>1760</v>
      </c>
      <c r="J51" t="s">
        <v>878</v>
      </c>
      <c r="K51" t="s">
        <v>1709</v>
      </c>
      <c r="L51" t="s">
        <v>1710</v>
      </c>
      <c r="M51" t="s">
        <v>1711</v>
      </c>
      <c r="N51" t="s">
        <v>1712</v>
      </c>
      <c r="O51" t="s">
        <v>1713</v>
      </c>
      <c r="P51" t="s">
        <v>681</v>
      </c>
      <c r="Q51">
        <v>4</v>
      </c>
      <c r="R51" t="s">
        <v>1714</v>
      </c>
      <c r="S51" s="17">
        <v>66</v>
      </c>
      <c r="T51" t="s">
        <v>683</v>
      </c>
      <c r="U51" t="s">
        <v>1715</v>
      </c>
      <c r="V51" t="s">
        <v>1716</v>
      </c>
      <c r="W51">
        <v>5000</v>
      </c>
      <c r="X51" t="s">
        <v>1739</v>
      </c>
      <c r="Y51" t="s">
        <v>1502</v>
      </c>
      <c r="Z51">
        <v>5651</v>
      </c>
      <c r="AA51" t="s">
        <v>1810</v>
      </c>
      <c r="AB51" s="17">
        <v>78</v>
      </c>
      <c r="AC51" t="s">
        <v>1678</v>
      </c>
    </row>
    <row r="52" spans="1:29" hidden="1" x14ac:dyDescent="0.3">
      <c r="A52" t="s">
        <v>707</v>
      </c>
      <c r="B52" s="7">
        <v>5</v>
      </c>
      <c r="C52" s="7" t="s">
        <v>1515</v>
      </c>
      <c r="D52" s="7" t="s">
        <v>951</v>
      </c>
      <c r="E52" t="s">
        <v>1759</v>
      </c>
      <c r="F52" s="20">
        <v>66</v>
      </c>
      <c r="G52" s="20">
        <v>59</v>
      </c>
      <c r="H52" s="7">
        <v>11</v>
      </c>
      <c r="I52" t="s">
        <v>1760</v>
      </c>
      <c r="J52" t="s">
        <v>878</v>
      </c>
      <c r="K52" t="s">
        <v>1709</v>
      </c>
      <c r="L52" t="s">
        <v>1710</v>
      </c>
      <c r="M52" t="s">
        <v>1711</v>
      </c>
      <c r="N52" t="s">
        <v>1712</v>
      </c>
      <c r="O52" t="s">
        <v>1713</v>
      </c>
      <c r="P52" t="s">
        <v>681</v>
      </c>
      <c r="Q52">
        <v>4</v>
      </c>
      <c r="R52" t="s">
        <v>1714</v>
      </c>
      <c r="S52" s="17">
        <v>66</v>
      </c>
      <c r="T52" t="s">
        <v>683</v>
      </c>
      <c r="U52" t="s">
        <v>1715</v>
      </c>
      <c r="V52" t="s">
        <v>1716</v>
      </c>
      <c r="W52">
        <v>5000</v>
      </c>
      <c r="X52" t="s">
        <v>1739</v>
      </c>
      <c r="Y52" t="s">
        <v>1515</v>
      </c>
      <c r="Z52">
        <v>5691</v>
      </c>
      <c r="AA52" t="s">
        <v>1518</v>
      </c>
      <c r="AB52" s="17">
        <v>59</v>
      </c>
      <c r="AC52" t="s">
        <v>1811</v>
      </c>
    </row>
    <row r="53" spans="1:29" hidden="1" x14ac:dyDescent="0.3">
      <c r="A53" t="s">
        <v>709</v>
      </c>
      <c r="B53" s="7">
        <v>5</v>
      </c>
      <c r="C53" s="7" t="s">
        <v>1533</v>
      </c>
      <c r="D53" s="7" t="s">
        <v>951</v>
      </c>
      <c r="E53" t="s">
        <v>1759</v>
      </c>
      <c r="F53" s="20">
        <v>66</v>
      </c>
      <c r="G53" s="20" t="s">
        <v>1586</v>
      </c>
      <c r="H53" s="7">
        <v>11</v>
      </c>
      <c r="I53" t="s">
        <v>1760</v>
      </c>
      <c r="J53" t="s">
        <v>878</v>
      </c>
      <c r="K53" t="s">
        <v>1709</v>
      </c>
      <c r="L53" t="s">
        <v>1710</v>
      </c>
      <c r="M53" t="s">
        <v>1711</v>
      </c>
      <c r="N53" t="s">
        <v>1712</v>
      </c>
      <c r="O53" t="s">
        <v>1713</v>
      </c>
      <c r="P53" t="s">
        <v>681</v>
      </c>
      <c r="Q53">
        <v>4</v>
      </c>
      <c r="R53" t="s">
        <v>1714</v>
      </c>
      <c r="S53" s="17">
        <v>66</v>
      </c>
      <c r="T53" t="s">
        <v>683</v>
      </c>
      <c r="U53" t="s">
        <v>1715</v>
      </c>
      <c r="V53" t="s">
        <v>1716</v>
      </c>
      <c r="W53">
        <v>5000</v>
      </c>
      <c r="X53" t="s">
        <v>1739</v>
      </c>
      <c r="Y53" t="s">
        <v>1533</v>
      </c>
      <c r="Z53">
        <v>5911</v>
      </c>
      <c r="AA53" t="s">
        <v>1536</v>
      </c>
      <c r="AB53" s="17" t="s">
        <v>1586</v>
      </c>
      <c r="AC53" t="s">
        <v>1728</v>
      </c>
    </row>
    <row r="54" spans="1:29" hidden="1" x14ac:dyDescent="0.3">
      <c r="A54" t="s">
        <v>710</v>
      </c>
      <c r="B54" s="7">
        <v>5</v>
      </c>
      <c r="C54" s="7" t="s">
        <v>1533</v>
      </c>
      <c r="D54" s="7" t="s">
        <v>951</v>
      </c>
      <c r="E54" t="s">
        <v>1759</v>
      </c>
      <c r="F54" s="20">
        <v>66</v>
      </c>
      <c r="G54" s="20">
        <v>63</v>
      </c>
      <c r="H54" s="7">
        <v>11</v>
      </c>
      <c r="I54" t="s">
        <v>1760</v>
      </c>
      <c r="J54" t="s">
        <v>878</v>
      </c>
      <c r="K54" t="s">
        <v>1709</v>
      </c>
      <c r="L54" t="s">
        <v>1710</v>
      </c>
      <c r="M54" t="s">
        <v>1711</v>
      </c>
      <c r="N54" t="s">
        <v>1712</v>
      </c>
      <c r="O54" t="s">
        <v>1713</v>
      </c>
      <c r="P54" t="s">
        <v>681</v>
      </c>
      <c r="Q54">
        <v>4</v>
      </c>
      <c r="R54" t="s">
        <v>1714</v>
      </c>
      <c r="S54" s="17">
        <v>66</v>
      </c>
      <c r="T54" t="s">
        <v>683</v>
      </c>
      <c r="U54" t="s">
        <v>1715</v>
      </c>
      <c r="V54" t="s">
        <v>1716</v>
      </c>
      <c r="W54">
        <v>5000</v>
      </c>
      <c r="X54" t="s">
        <v>1739</v>
      </c>
      <c r="Y54" t="s">
        <v>1533</v>
      </c>
      <c r="Z54">
        <v>5911</v>
      </c>
      <c r="AA54" t="s">
        <v>1536</v>
      </c>
      <c r="AB54" s="17">
        <v>63</v>
      </c>
      <c r="AC54" t="s">
        <v>1812</v>
      </c>
    </row>
    <row r="55" spans="1:29" hidden="1" x14ac:dyDescent="0.3">
      <c r="A55" t="s">
        <v>712</v>
      </c>
      <c r="B55" s="7">
        <v>5</v>
      </c>
      <c r="C55" s="7" t="s">
        <v>1537</v>
      </c>
      <c r="D55" s="7" t="s">
        <v>951</v>
      </c>
      <c r="E55" t="s">
        <v>1759</v>
      </c>
      <c r="F55" s="20">
        <v>66</v>
      </c>
      <c r="G55" s="20" t="s">
        <v>1586</v>
      </c>
      <c r="H55" s="7">
        <v>11</v>
      </c>
      <c r="I55" t="s">
        <v>1760</v>
      </c>
      <c r="J55" t="s">
        <v>878</v>
      </c>
      <c r="K55" t="s">
        <v>1709</v>
      </c>
      <c r="L55" t="s">
        <v>1710</v>
      </c>
      <c r="M55" t="s">
        <v>1711</v>
      </c>
      <c r="N55" t="s">
        <v>1712</v>
      </c>
      <c r="O55" t="s">
        <v>1713</v>
      </c>
      <c r="P55" t="s">
        <v>681</v>
      </c>
      <c r="Q55">
        <v>4</v>
      </c>
      <c r="R55" t="s">
        <v>1714</v>
      </c>
      <c r="S55" s="17">
        <v>66</v>
      </c>
      <c r="T55" t="s">
        <v>683</v>
      </c>
      <c r="U55" t="s">
        <v>1715</v>
      </c>
      <c r="V55" t="s">
        <v>1716</v>
      </c>
      <c r="W55">
        <v>5000</v>
      </c>
      <c r="X55" t="s">
        <v>1739</v>
      </c>
      <c r="Y55" t="s">
        <v>1537</v>
      </c>
      <c r="Z55">
        <v>5971</v>
      </c>
      <c r="AA55" t="s">
        <v>1813</v>
      </c>
      <c r="AB55" s="17" t="s">
        <v>1586</v>
      </c>
      <c r="AC55" t="s">
        <v>1728</v>
      </c>
    </row>
    <row r="56" spans="1:29" hidden="1" x14ac:dyDescent="0.3">
      <c r="A56" t="s">
        <v>415</v>
      </c>
      <c r="B56" s="7">
        <v>5</v>
      </c>
      <c r="C56" s="7" t="s">
        <v>1061</v>
      </c>
      <c r="D56" s="7" t="s">
        <v>951</v>
      </c>
      <c r="E56" t="s">
        <v>1759</v>
      </c>
      <c r="F56" s="20">
        <v>24</v>
      </c>
      <c r="G56" s="20" t="s">
        <v>1586</v>
      </c>
      <c r="H56" s="7">
        <v>11</v>
      </c>
      <c r="I56" t="s">
        <v>1760</v>
      </c>
      <c r="J56" t="s">
        <v>878</v>
      </c>
      <c r="K56" t="s">
        <v>1814</v>
      </c>
      <c r="L56" t="s">
        <v>1815</v>
      </c>
      <c r="M56" t="s">
        <v>1722</v>
      </c>
      <c r="N56" t="s">
        <v>1723</v>
      </c>
      <c r="O56" t="s">
        <v>1731</v>
      </c>
      <c r="P56" t="s">
        <v>364</v>
      </c>
      <c r="Q56">
        <v>2</v>
      </c>
      <c r="R56" t="s">
        <v>1816</v>
      </c>
      <c r="S56" s="17">
        <v>24</v>
      </c>
      <c r="T56" t="s">
        <v>1817</v>
      </c>
      <c r="U56" t="s">
        <v>1818</v>
      </c>
      <c r="V56" t="s">
        <v>414</v>
      </c>
      <c r="W56">
        <v>2000</v>
      </c>
      <c r="X56" t="s">
        <v>1735</v>
      </c>
      <c r="Y56" t="s">
        <v>1061</v>
      </c>
      <c r="Z56">
        <v>2161</v>
      </c>
      <c r="AA56" t="s">
        <v>1064</v>
      </c>
      <c r="AB56" s="17" t="s">
        <v>1586</v>
      </c>
      <c r="AC56" t="s">
        <v>1728</v>
      </c>
    </row>
    <row r="57" spans="1:29" hidden="1" x14ac:dyDescent="0.3">
      <c r="A57" s="19" t="s">
        <v>1819</v>
      </c>
      <c r="B57" s="7">
        <v>5</v>
      </c>
      <c r="C57" s="7">
        <v>242</v>
      </c>
      <c r="D57" s="7" t="s">
        <v>951</v>
      </c>
      <c r="E57" t="s">
        <v>1759</v>
      </c>
      <c r="F57" s="20">
        <v>24</v>
      </c>
      <c r="G57" s="20" t="s">
        <v>1586</v>
      </c>
      <c r="H57" s="7">
        <v>11</v>
      </c>
      <c r="I57" t="s">
        <v>1760</v>
      </c>
      <c r="J57" t="s">
        <v>878</v>
      </c>
      <c r="K57" t="s">
        <v>1814</v>
      </c>
      <c r="L57" t="s">
        <v>1815</v>
      </c>
      <c r="M57" t="s">
        <v>1722</v>
      </c>
      <c r="N57" t="s">
        <v>1723</v>
      </c>
      <c r="O57" t="s">
        <v>1731</v>
      </c>
      <c r="P57" t="s">
        <v>364</v>
      </c>
      <c r="Q57">
        <v>2</v>
      </c>
      <c r="R57" t="s">
        <v>1816</v>
      </c>
      <c r="S57" s="17">
        <v>24</v>
      </c>
      <c r="T57" t="s">
        <v>1817</v>
      </c>
      <c r="U57" t="s">
        <v>1818</v>
      </c>
      <c r="V57" t="s">
        <v>414</v>
      </c>
      <c r="W57">
        <v>2000</v>
      </c>
      <c r="X57" t="s">
        <v>1735</v>
      </c>
      <c r="Y57">
        <v>242</v>
      </c>
      <c r="Z57">
        <v>2421</v>
      </c>
      <c r="AA57" t="s">
        <v>1106</v>
      </c>
      <c r="AB57" s="17" t="s">
        <v>1586</v>
      </c>
      <c r="AC57" t="s">
        <v>1728</v>
      </c>
    </row>
    <row r="58" spans="1:29" hidden="1" x14ac:dyDescent="0.3">
      <c r="A58" s="19" t="s">
        <v>1820</v>
      </c>
      <c r="B58" s="7">
        <v>5</v>
      </c>
      <c r="C58" s="7">
        <v>246</v>
      </c>
      <c r="D58" s="7" t="s">
        <v>951</v>
      </c>
      <c r="E58" t="s">
        <v>1759</v>
      </c>
      <c r="F58" s="20">
        <v>24</v>
      </c>
      <c r="G58" s="20" t="s">
        <v>1586</v>
      </c>
      <c r="H58" s="7">
        <v>11</v>
      </c>
      <c r="I58" t="s">
        <v>1760</v>
      </c>
      <c r="J58" t="s">
        <v>878</v>
      </c>
      <c r="K58" t="s">
        <v>1814</v>
      </c>
      <c r="L58" t="s">
        <v>1815</v>
      </c>
      <c r="M58" t="s">
        <v>1722</v>
      </c>
      <c r="N58" t="s">
        <v>1723</v>
      </c>
      <c r="O58" t="s">
        <v>1731</v>
      </c>
      <c r="P58" t="s">
        <v>364</v>
      </c>
      <c r="Q58">
        <v>2</v>
      </c>
      <c r="R58" t="s">
        <v>1816</v>
      </c>
      <c r="S58" s="17">
        <v>24</v>
      </c>
      <c r="T58" t="s">
        <v>1817</v>
      </c>
      <c r="U58" t="s">
        <v>1818</v>
      </c>
      <c r="V58" t="s">
        <v>414</v>
      </c>
      <c r="W58">
        <v>2000</v>
      </c>
      <c r="X58" t="s">
        <v>1735</v>
      </c>
      <c r="Y58">
        <v>246</v>
      </c>
      <c r="Z58">
        <v>2461</v>
      </c>
      <c r="AA58" t="s">
        <v>1800</v>
      </c>
      <c r="AB58" s="17" t="s">
        <v>1586</v>
      </c>
      <c r="AC58" t="s">
        <v>1728</v>
      </c>
    </row>
    <row r="59" spans="1:29" hidden="1" x14ac:dyDescent="0.3">
      <c r="A59" s="19" t="s">
        <v>1821</v>
      </c>
      <c r="B59" s="7">
        <v>5</v>
      </c>
      <c r="C59" s="7">
        <v>248</v>
      </c>
      <c r="D59" s="7" t="s">
        <v>951</v>
      </c>
      <c r="E59" t="s">
        <v>1759</v>
      </c>
      <c r="F59" s="20">
        <v>24</v>
      </c>
      <c r="G59" s="20" t="s">
        <v>1586</v>
      </c>
      <c r="H59" s="7">
        <v>11</v>
      </c>
      <c r="I59" t="s">
        <v>1760</v>
      </c>
      <c r="J59" t="s">
        <v>878</v>
      </c>
      <c r="K59" t="s">
        <v>1814</v>
      </c>
      <c r="L59" t="s">
        <v>1815</v>
      </c>
      <c r="M59" t="s">
        <v>1722</v>
      </c>
      <c r="N59" t="s">
        <v>1723</v>
      </c>
      <c r="O59" t="s">
        <v>1731</v>
      </c>
      <c r="P59" t="s">
        <v>364</v>
      </c>
      <c r="Q59">
        <v>2</v>
      </c>
      <c r="R59" t="s">
        <v>1816</v>
      </c>
      <c r="S59" s="17">
        <v>24</v>
      </c>
      <c r="T59" t="s">
        <v>1817</v>
      </c>
      <c r="U59" t="s">
        <v>1818</v>
      </c>
      <c r="V59" t="s">
        <v>414</v>
      </c>
      <c r="W59">
        <v>2000</v>
      </c>
      <c r="X59" t="s">
        <v>1735</v>
      </c>
      <c r="Y59">
        <v>248</v>
      </c>
      <c r="Z59">
        <v>2481</v>
      </c>
      <c r="AA59" t="s">
        <v>1822</v>
      </c>
      <c r="AB59" s="17" t="s">
        <v>1586</v>
      </c>
      <c r="AC59" t="s">
        <v>1728</v>
      </c>
    </row>
    <row r="60" spans="1:29" hidden="1" x14ac:dyDescent="0.3">
      <c r="A60" s="19" t="s">
        <v>1823</v>
      </c>
      <c r="B60" s="7">
        <v>5</v>
      </c>
      <c r="C60" s="7">
        <v>249</v>
      </c>
      <c r="D60" s="7" t="s">
        <v>951</v>
      </c>
      <c r="E60" t="s">
        <v>1759</v>
      </c>
      <c r="F60" s="20">
        <v>24</v>
      </c>
      <c r="G60" s="20" t="s">
        <v>1586</v>
      </c>
      <c r="H60" s="7">
        <v>11</v>
      </c>
      <c r="I60" t="s">
        <v>1760</v>
      </c>
      <c r="J60" t="s">
        <v>878</v>
      </c>
      <c r="K60" t="s">
        <v>1814</v>
      </c>
      <c r="L60" t="s">
        <v>1815</v>
      </c>
      <c r="M60" t="s">
        <v>1722</v>
      </c>
      <c r="N60" t="s">
        <v>1723</v>
      </c>
      <c r="O60" t="s">
        <v>1731</v>
      </c>
      <c r="P60" t="s">
        <v>364</v>
      </c>
      <c r="Q60">
        <v>2</v>
      </c>
      <c r="R60" t="s">
        <v>1816</v>
      </c>
      <c r="S60" s="17">
        <v>24</v>
      </c>
      <c r="T60" t="s">
        <v>1817</v>
      </c>
      <c r="U60" t="s">
        <v>1818</v>
      </c>
      <c r="V60" t="s">
        <v>414</v>
      </c>
      <c r="W60">
        <v>2000</v>
      </c>
      <c r="X60" t="s">
        <v>1735</v>
      </c>
      <c r="Y60">
        <v>249</v>
      </c>
      <c r="Z60">
        <v>2491</v>
      </c>
      <c r="AA60" t="s">
        <v>1824</v>
      </c>
      <c r="AB60" s="17" t="s">
        <v>1586</v>
      </c>
      <c r="AC60" t="s">
        <v>1728</v>
      </c>
    </row>
    <row r="61" spans="1:29" hidden="1" x14ac:dyDescent="0.3">
      <c r="A61" s="19" t="s">
        <v>1825</v>
      </c>
      <c r="B61" s="7">
        <v>5</v>
      </c>
      <c r="C61" s="7">
        <v>291</v>
      </c>
      <c r="D61" s="7" t="s">
        <v>951</v>
      </c>
      <c r="E61" t="s">
        <v>1759</v>
      </c>
      <c r="F61" s="20">
        <v>24</v>
      </c>
      <c r="G61" s="20" t="s">
        <v>1586</v>
      </c>
      <c r="H61" s="7">
        <v>11</v>
      </c>
      <c r="I61" t="s">
        <v>1760</v>
      </c>
      <c r="J61" t="s">
        <v>878</v>
      </c>
      <c r="K61" t="s">
        <v>1814</v>
      </c>
      <c r="L61" t="s">
        <v>1815</v>
      </c>
      <c r="M61" t="s">
        <v>1722</v>
      </c>
      <c r="N61" t="s">
        <v>1723</v>
      </c>
      <c r="O61" t="s">
        <v>1731</v>
      </c>
      <c r="P61" t="s">
        <v>364</v>
      </c>
      <c r="Q61">
        <v>2</v>
      </c>
      <c r="R61" t="s">
        <v>1816</v>
      </c>
      <c r="S61" s="17">
        <v>24</v>
      </c>
      <c r="T61" t="s">
        <v>1817</v>
      </c>
      <c r="U61" t="s">
        <v>1818</v>
      </c>
      <c r="V61" t="s">
        <v>414</v>
      </c>
      <c r="W61">
        <v>2000</v>
      </c>
      <c r="X61" t="s">
        <v>1735</v>
      </c>
      <c r="Y61">
        <v>291</v>
      </c>
      <c r="Z61">
        <v>2911</v>
      </c>
      <c r="AA61" t="s">
        <v>1183</v>
      </c>
      <c r="AB61" s="17" t="s">
        <v>1586</v>
      </c>
      <c r="AC61" t="s">
        <v>1728</v>
      </c>
    </row>
    <row r="62" spans="1:29" hidden="1" x14ac:dyDescent="0.3">
      <c r="A62" t="s">
        <v>416</v>
      </c>
      <c r="B62" s="7">
        <v>5</v>
      </c>
      <c r="C62" s="7" t="s">
        <v>1133</v>
      </c>
      <c r="D62" s="7" t="s">
        <v>951</v>
      </c>
      <c r="E62" t="s">
        <v>1759</v>
      </c>
      <c r="F62" s="20">
        <v>24</v>
      </c>
      <c r="G62" s="20" t="s">
        <v>1586</v>
      </c>
      <c r="H62" s="7">
        <v>11</v>
      </c>
      <c r="I62" t="s">
        <v>1760</v>
      </c>
      <c r="J62" t="s">
        <v>878</v>
      </c>
      <c r="K62" t="s">
        <v>1814</v>
      </c>
      <c r="L62" t="s">
        <v>1815</v>
      </c>
      <c r="M62" t="s">
        <v>1722</v>
      </c>
      <c r="N62" t="s">
        <v>1723</v>
      </c>
      <c r="O62" t="s">
        <v>1731</v>
      </c>
      <c r="P62" t="s">
        <v>364</v>
      </c>
      <c r="Q62">
        <v>2</v>
      </c>
      <c r="R62" t="s">
        <v>1816</v>
      </c>
      <c r="S62" s="17">
        <v>24</v>
      </c>
      <c r="T62" t="s">
        <v>1817</v>
      </c>
      <c r="U62" t="s">
        <v>1818</v>
      </c>
      <c r="V62" t="s">
        <v>414</v>
      </c>
      <c r="W62">
        <v>2000</v>
      </c>
      <c r="X62" t="s">
        <v>1735</v>
      </c>
      <c r="Y62" t="s">
        <v>1133</v>
      </c>
      <c r="Z62">
        <v>2521</v>
      </c>
      <c r="AA62" t="s">
        <v>1826</v>
      </c>
      <c r="AB62" s="17" t="s">
        <v>1586</v>
      </c>
      <c r="AC62" t="s">
        <v>1728</v>
      </c>
    </row>
    <row r="63" spans="1:29" hidden="1" x14ac:dyDescent="0.3">
      <c r="A63" t="s">
        <v>418</v>
      </c>
      <c r="B63" s="7">
        <v>5</v>
      </c>
      <c r="C63" s="7" t="s">
        <v>1137</v>
      </c>
      <c r="D63" s="7" t="s">
        <v>951</v>
      </c>
      <c r="E63" t="s">
        <v>1759</v>
      </c>
      <c r="F63" s="20">
        <v>24</v>
      </c>
      <c r="G63" s="20" t="s">
        <v>1586</v>
      </c>
      <c r="H63" s="7">
        <v>11</v>
      </c>
      <c r="I63" t="s">
        <v>1760</v>
      </c>
      <c r="J63" t="s">
        <v>878</v>
      </c>
      <c r="K63" t="s">
        <v>1814</v>
      </c>
      <c r="L63" t="s">
        <v>1815</v>
      </c>
      <c r="M63" t="s">
        <v>1722</v>
      </c>
      <c r="N63" t="s">
        <v>1723</v>
      </c>
      <c r="O63" t="s">
        <v>1731</v>
      </c>
      <c r="P63" t="s">
        <v>364</v>
      </c>
      <c r="Q63">
        <v>2</v>
      </c>
      <c r="R63" t="s">
        <v>1816</v>
      </c>
      <c r="S63" s="17">
        <v>24</v>
      </c>
      <c r="T63" t="s">
        <v>1817</v>
      </c>
      <c r="U63" t="s">
        <v>1818</v>
      </c>
      <c r="V63" t="s">
        <v>414</v>
      </c>
      <c r="W63">
        <v>2000</v>
      </c>
      <c r="X63" t="s">
        <v>1735</v>
      </c>
      <c r="Y63" t="s">
        <v>1137</v>
      </c>
      <c r="Z63">
        <v>2531</v>
      </c>
      <c r="AA63" t="s">
        <v>1140</v>
      </c>
      <c r="AB63" s="17" t="s">
        <v>1586</v>
      </c>
      <c r="AC63" t="s">
        <v>1728</v>
      </c>
    </row>
    <row r="64" spans="1:29" hidden="1" x14ac:dyDescent="0.3">
      <c r="A64" t="s">
        <v>419</v>
      </c>
      <c r="B64" s="7">
        <v>5</v>
      </c>
      <c r="C64" s="7" t="s">
        <v>1141</v>
      </c>
      <c r="D64" s="7" t="s">
        <v>951</v>
      </c>
      <c r="E64" t="s">
        <v>1759</v>
      </c>
      <c r="F64" s="20">
        <v>24</v>
      </c>
      <c r="G64" s="20" t="s">
        <v>1586</v>
      </c>
      <c r="H64" s="7">
        <v>11</v>
      </c>
      <c r="I64" t="s">
        <v>1760</v>
      </c>
      <c r="J64" t="s">
        <v>878</v>
      </c>
      <c r="K64" t="s">
        <v>1814</v>
      </c>
      <c r="L64" t="s">
        <v>1815</v>
      </c>
      <c r="M64" t="s">
        <v>1722</v>
      </c>
      <c r="N64" t="s">
        <v>1723</v>
      </c>
      <c r="O64" t="s">
        <v>1731</v>
      </c>
      <c r="P64" t="s">
        <v>364</v>
      </c>
      <c r="Q64">
        <v>2</v>
      </c>
      <c r="R64" t="s">
        <v>1816</v>
      </c>
      <c r="S64" s="17">
        <v>24</v>
      </c>
      <c r="T64" t="s">
        <v>1817</v>
      </c>
      <c r="U64" t="s">
        <v>1818</v>
      </c>
      <c r="V64" t="s">
        <v>414</v>
      </c>
      <c r="W64">
        <v>2000</v>
      </c>
      <c r="X64" t="s">
        <v>1735</v>
      </c>
      <c r="Y64" t="s">
        <v>1141</v>
      </c>
      <c r="Z64">
        <v>2541</v>
      </c>
      <c r="AA64" t="s">
        <v>1144</v>
      </c>
      <c r="AB64" s="17" t="s">
        <v>1586</v>
      </c>
      <c r="AC64" t="s">
        <v>1728</v>
      </c>
    </row>
    <row r="65" spans="1:29" hidden="1" x14ac:dyDescent="0.3">
      <c r="A65" t="s">
        <v>420</v>
      </c>
      <c r="B65" s="7">
        <v>5</v>
      </c>
      <c r="C65" s="7" t="s">
        <v>1161</v>
      </c>
      <c r="D65" s="7" t="s">
        <v>951</v>
      </c>
      <c r="E65" t="s">
        <v>1759</v>
      </c>
      <c r="F65" s="20">
        <v>24</v>
      </c>
      <c r="G65" s="20" t="s">
        <v>1586</v>
      </c>
      <c r="H65" s="7">
        <v>11</v>
      </c>
      <c r="I65" t="s">
        <v>1760</v>
      </c>
      <c r="J65" t="s">
        <v>878</v>
      </c>
      <c r="K65" t="s">
        <v>1814</v>
      </c>
      <c r="L65" t="s">
        <v>1815</v>
      </c>
      <c r="M65" t="s">
        <v>1722</v>
      </c>
      <c r="N65" t="s">
        <v>1723</v>
      </c>
      <c r="O65" t="s">
        <v>1731</v>
      </c>
      <c r="P65" t="s">
        <v>364</v>
      </c>
      <c r="Q65">
        <v>2</v>
      </c>
      <c r="R65" t="s">
        <v>1816</v>
      </c>
      <c r="S65" s="17">
        <v>24</v>
      </c>
      <c r="T65" t="s">
        <v>1817</v>
      </c>
      <c r="U65" t="s">
        <v>1818</v>
      </c>
      <c r="V65" t="s">
        <v>414</v>
      </c>
      <c r="W65">
        <v>2000</v>
      </c>
      <c r="X65" t="s">
        <v>1735</v>
      </c>
      <c r="Y65" t="s">
        <v>1161</v>
      </c>
      <c r="Z65">
        <v>2711</v>
      </c>
      <c r="AA65" t="s">
        <v>1164</v>
      </c>
      <c r="AB65" s="17" t="s">
        <v>1586</v>
      </c>
      <c r="AC65" t="s">
        <v>1728</v>
      </c>
    </row>
    <row r="66" spans="1:29" hidden="1" x14ac:dyDescent="0.3">
      <c r="A66" t="s">
        <v>421</v>
      </c>
      <c r="B66" s="7">
        <v>5</v>
      </c>
      <c r="C66" s="7" t="s">
        <v>1165</v>
      </c>
      <c r="D66" s="7" t="s">
        <v>951</v>
      </c>
      <c r="E66" t="s">
        <v>1759</v>
      </c>
      <c r="F66" s="20">
        <v>24</v>
      </c>
      <c r="G66" s="20" t="s">
        <v>1586</v>
      </c>
      <c r="H66" s="7">
        <v>11</v>
      </c>
      <c r="I66" t="s">
        <v>1760</v>
      </c>
      <c r="J66" t="s">
        <v>878</v>
      </c>
      <c r="K66" t="s">
        <v>1814</v>
      </c>
      <c r="L66" t="s">
        <v>1815</v>
      </c>
      <c r="M66" t="s">
        <v>1722</v>
      </c>
      <c r="N66" t="s">
        <v>1723</v>
      </c>
      <c r="O66" t="s">
        <v>1731</v>
      </c>
      <c r="P66" t="s">
        <v>364</v>
      </c>
      <c r="Q66">
        <v>2</v>
      </c>
      <c r="R66" t="s">
        <v>1816</v>
      </c>
      <c r="S66" s="17">
        <v>24</v>
      </c>
      <c r="T66" t="s">
        <v>1817</v>
      </c>
      <c r="U66" t="s">
        <v>1818</v>
      </c>
      <c r="V66" t="s">
        <v>414</v>
      </c>
      <c r="W66">
        <v>2000</v>
      </c>
      <c r="X66" t="s">
        <v>1735</v>
      </c>
      <c r="Y66" t="s">
        <v>1165</v>
      </c>
      <c r="Z66">
        <v>2721</v>
      </c>
      <c r="AA66" t="s">
        <v>1791</v>
      </c>
      <c r="AB66" s="17" t="s">
        <v>1586</v>
      </c>
      <c r="AC66" t="s">
        <v>1728</v>
      </c>
    </row>
    <row r="67" spans="1:29" hidden="1" x14ac:dyDescent="0.3">
      <c r="A67" t="s">
        <v>422</v>
      </c>
      <c r="B67" s="7">
        <v>5</v>
      </c>
      <c r="C67" s="7" t="s">
        <v>1272</v>
      </c>
      <c r="D67" s="7" t="s">
        <v>951</v>
      </c>
      <c r="E67" t="s">
        <v>1759</v>
      </c>
      <c r="F67" s="20">
        <v>24</v>
      </c>
      <c r="G67" s="20" t="s">
        <v>1586</v>
      </c>
      <c r="H67" s="7">
        <v>11</v>
      </c>
      <c r="I67" t="s">
        <v>1760</v>
      </c>
      <c r="J67" t="s">
        <v>878</v>
      </c>
      <c r="K67" t="s">
        <v>1814</v>
      </c>
      <c r="L67" t="s">
        <v>1815</v>
      </c>
      <c r="M67" t="s">
        <v>1722</v>
      </c>
      <c r="N67" t="s">
        <v>1723</v>
      </c>
      <c r="O67" t="s">
        <v>1731</v>
      </c>
      <c r="P67" t="s">
        <v>364</v>
      </c>
      <c r="Q67">
        <v>2</v>
      </c>
      <c r="R67" t="s">
        <v>1816</v>
      </c>
      <c r="S67" s="17">
        <v>24</v>
      </c>
      <c r="T67" t="s">
        <v>1817</v>
      </c>
      <c r="U67" t="s">
        <v>1818</v>
      </c>
      <c r="V67" t="s">
        <v>414</v>
      </c>
      <c r="W67">
        <v>3000</v>
      </c>
      <c r="X67" t="s">
        <v>1717</v>
      </c>
      <c r="Y67" t="s">
        <v>1272</v>
      </c>
      <c r="Z67">
        <v>3391</v>
      </c>
      <c r="AA67" t="s">
        <v>1807</v>
      </c>
      <c r="AB67" s="17" t="s">
        <v>1586</v>
      </c>
      <c r="AC67" t="s">
        <v>1728</v>
      </c>
    </row>
    <row r="68" spans="1:29" hidden="1" x14ac:dyDescent="0.3">
      <c r="A68" t="s">
        <v>423</v>
      </c>
      <c r="B68" s="7">
        <v>5</v>
      </c>
      <c r="C68" s="7" t="s">
        <v>1315</v>
      </c>
      <c r="D68" s="7" t="s">
        <v>951</v>
      </c>
      <c r="E68" t="s">
        <v>1759</v>
      </c>
      <c r="F68" s="20">
        <v>24</v>
      </c>
      <c r="G68" s="20" t="s">
        <v>1586</v>
      </c>
      <c r="H68" s="7">
        <v>11</v>
      </c>
      <c r="I68" t="s">
        <v>1760</v>
      </c>
      <c r="J68" t="s">
        <v>878</v>
      </c>
      <c r="K68" t="s">
        <v>1814</v>
      </c>
      <c r="L68" t="s">
        <v>1815</v>
      </c>
      <c r="M68" t="s">
        <v>1722</v>
      </c>
      <c r="N68" t="s">
        <v>1723</v>
      </c>
      <c r="O68" t="s">
        <v>1731</v>
      </c>
      <c r="P68" t="s">
        <v>364</v>
      </c>
      <c r="Q68">
        <v>2</v>
      </c>
      <c r="R68" t="s">
        <v>1816</v>
      </c>
      <c r="S68" s="17">
        <v>24</v>
      </c>
      <c r="T68" t="s">
        <v>1817</v>
      </c>
      <c r="U68" t="s">
        <v>1818</v>
      </c>
      <c r="V68" t="s">
        <v>414</v>
      </c>
      <c r="W68">
        <v>3000</v>
      </c>
      <c r="X68" t="s">
        <v>1717</v>
      </c>
      <c r="Y68" t="s">
        <v>1315</v>
      </c>
      <c r="Z68">
        <v>3541</v>
      </c>
      <c r="AA68" t="s">
        <v>1827</v>
      </c>
      <c r="AB68" s="17" t="s">
        <v>1586</v>
      </c>
      <c r="AC68" t="s">
        <v>1728</v>
      </c>
    </row>
    <row r="69" spans="1:29" hidden="1" x14ac:dyDescent="0.3">
      <c r="A69" t="s">
        <v>425</v>
      </c>
      <c r="B69" s="7">
        <v>5</v>
      </c>
      <c r="C69" s="7" t="s">
        <v>1327</v>
      </c>
      <c r="D69" s="7" t="s">
        <v>951</v>
      </c>
      <c r="E69" t="s">
        <v>1759</v>
      </c>
      <c r="F69" s="20">
        <v>24</v>
      </c>
      <c r="G69" s="20" t="s">
        <v>1586</v>
      </c>
      <c r="H69" s="7">
        <v>11</v>
      </c>
      <c r="I69" t="s">
        <v>1760</v>
      </c>
      <c r="J69" t="s">
        <v>878</v>
      </c>
      <c r="K69" t="s">
        <v>1814</v>
      </c>
      <c r="L69" t="s">
        <v>1815</v>
      </c>
      <c r="M69" t="s">
        <v>1722</v>
      </c>
      <c r="N69" t="s">
        <v>1723</v>
      </c>
      <c r="O69" t="s">
        <v>1731</v>
      </c>
      <c r="P69" t="s">
        <v>364</v>
      </c>
      <c r="Q69">
        <v>2</v>
      </c>
      <c r="R69" t="s">
        <v>1816</v>
      </c>
      <c r="S69" s="17">
        <v>24</v>
      </c>
      <c r="T69" t="s">
        <v>1817</v>
      </c>
      <c r="U69" t="s">
        <v>1818</v>
      </c>
      <c r="V69" t="s">
        <v>414</v>
      </c>
      <c r="W69">
        <v>3000</v>
      </c>
      <c r="X69" t="s">
        <v>1717</v>
      </c>
      <c r="Y69" t="s">
        <v>1327</v>
      </c>
      <c r="Z69">
        <v>3581</v>
      </c>
      <c r="AA69" t="s">
        <v>1330</v>
      </c>
      <c r="AB69" s="17" t="s">
        <v>1586</v>
      </c>
      <c r="AC69" t="s">
        <v>1728</v>
      </c>
    </row>
    <row r="70" spans="1:29" hidden="1" x14ac:dyDescent="0.3">
      <c r="A70" t="s">
        <v>427</v>
      </c>
      <c r="B70" s="7">
        <v>5</v>
      </c>
      <c r="C70" s="7" t="s">
        <v>1475</v>
      </c>
      <c r="D70" s="7" t="s">
        <v>951</v>
      </c>
      <c r="E70" t="s">
        <v>1759</v>
      </c>
      <c r="F70" s="20">
        <v>24</v>
      </c>
      <c r="G70" s="20" t="s">
        <v>1586</v>
      </c>
      <c r="H70" s="7">
        <v>11</v>
      </c>
      <c r="I70" t="s">
        <v>1760</v>
      </c>
      <c r="J70" t="s">
        <v>878</v>
      </c>
      <c r="K70" t="s">
        <v>1814</v>
      </c>
      <c r="L70" t="s">
        <v>1815</v>
      </c>
      <c r="M70" t="s">
        <v>1722</v>
      </c>
      <c r="N70" t="s">
        <v>1723</v>
      </c>
      <c r="O70" t="s">
        <v>1731</v>
      </c>
      <c r="P70" t="s">
        <v>364</v>
      </c>
      <c r="Q70">
        <v>2</v>
      </c>
      <c r="R70" t="s">
        <v>1816</v>
      </c>
      <c r="S70" s="17">
        <v>24</v>
      </c>
      <c r="T70" t="s">
        <v>1817</v>
      </c>
      <c r="U70" t="s">
        <v>1818</v>
      </c>
      <c r="V70" t="s">
        <v>414</v>
      </c>
      <c r="W70">
        <v>5000</v>
      </c>
      <c r="X70" t="s">
        <v>1739</v>
      </c>
      <c r="Y70" t="s">
        <v>1475</v>
      </c>
      <c r="Z70">
        <v>5311</v>
      </c>
      <c r="AA70" t="s">
        <v>1478</v>
      </c>
      <c r="AB70" s="17" t="s">
        <v>1586</v>
      </c>
      <c r="AC70" t="s">
        <v>1728</v>
      </c>
    </row>
    <row r="71" spans="1:29" hidden="1" x14ac:dyDescent="0.3">
      <c r="A71" t="s">
        <v>429</v>
      </c>
      <c r="B71" s="7">
        <v>5</v>
      </c>
      <c r="C71" s="7" t="s">
        <v>1479</v>
      </c>
      <c r="D71" s="7" t="s">
        <v>951</v>
      </c>
      <c r="E71" t="s">
        <v>1759</v>
      </c>
      <c r="F71" s="20">
        <v>24</v>
      </c>
      <c r="G71" s="20" t="s">
        <v>1586</v>
      </c>
      <c r="H71" s="7">
        <v>11</v>
      </c>
      <c r="I71" t="s">
        <v>1760</v>
      </c>
      <c r="J71" t="s">
        <v>878</v>
      </c>
      <c r="K71" t="s">
        <v>1814</v>
      </c>
      <c r="L71" t="s">
        <v>1815</v>
      </c>
      <c r="M71" t="s">
        <v>1722</v>
      </c>
      <c r="N71" t="s">
        <v>1723</v>
      </c>
      <c r="O71" t="s">
        <v>1731</v>
      </c>
      <c r="P71" t="s">
        <v>364</v>
      </c>
      <c r="Q71">
        <v>2</v>
      </c>
      <c r="R71" t="s">
        <v>1816</v>
      </c>
      <c r="S71" s="17">
        <v>24</v>
      </c>
      <c r="T71" t="s">
        <v>1817</v>
      </c>
      <c r="U71" t="s">
        <v>1818</v>
      </c>
      <c r="V71" t="s">
        <v>414</v>
      </c>
      <c r="W71">
        <v>5000</v>
      </c>
      <c r="X71" t="s">
        <v>1739</v>
      </c>
      <c r="Y71" t="s">
        <v>1479</v>
      </c>
      <c r="Z71">
        <v>5321</v>
      </c>
      <c r="AA71" t="s">
        <v>1482</v>
      </c>
      <c r="AB71" s="17" t="s">
        <v>1586</v>
      </c>
      <c r="AC71" t="s">
        <v>1728</v>
      </c>
    </row>
    <row r="72" spans="1:29" hidden="1" x14ac:dyDescent="0.3">
      <c r="A72" t="s">
        <v>431</v>
      </c>
      <c r="B72" s="7">
        <v>5</v>
      </c>
      <c r="C72" s="7" t="s">
        <v>1506</v>
      </c>
      <c r="D72" s="7" t="s">
        <v>951</v>
      </c>
      <c r="E72" t="s">
        <v>1759</v>
      </c>
      <c r="F72" s="20">
        <v>24</v>
      </c>
      <c r="G72" s="20" t="s">
        <v>1586</v>
      </c>
      <c r="H72" s="7">
        <v>11</v>
      </c>
      <c r="I72" t="s">
        <v>1760</v>
      </c>
      <c r="J72" t="s">
        <v>878</v>
      </c>
      <c r="K72" t="s">
        <v>1814</v>
      </c>
      <c r="L72" t="s">
        <v>1815</v>
      </c>
      <c r="M72" t="s">
        <v>1722</v>
      </c>
      <c r="N72" t="s">
        <v>1723</v>
      </c>
      <c r="O72" t="s">
        <v>1731</v>
      </c>
      <c r="P72" t="s">
        <v>364</v>
      </c>
      <c r="Q72">
        <v>2</v>
      </c>
      <c r="R72" t="s">
        <v>1816</v>
      </c>
      <c r="S72" s="17">
        <v>24</v>
      </c>
      <c r="T72" t="s">
        <v>1817</v>
      </c>
      <c r="U72" t="s">
        <v>1818</v>
      </c>
      <c r="V72" t="s">
        <v>414</v>
      </c>
      <c r="W72">
        <v>5000</v>
      </c>
      <c r="X72" t="s">
        <v>1739</v>
      </c>
      <c r="Y72" t="s">
        <v>1506</v>
      </c>
      <c r="Z72">
        <v>5661</v>
      </c>
      <c r="AA72" t="s">
        <v>1828</v>
      </c>
      <c r="AB72" s="17" t="s">
        <v>1586</v>
      </c>
      <c r="AC72" t="s">
        <v>1728</v>
      </c>
    </row>
    <row r="73" spans="1:29" hidden="1" x14ac:dyDescent="0.3">
      <c r="A73" t="s">
        <v>469</v>
      </c>
      <c r="B73" s="7">
        <v>5</v>
      </c>
      <c r="C73" s="7" t="s">
        <v>1061</v>
      </c>
      <c r="D73" s="7" t="s">
        <v>951</v>
      </c>
      <c r="E73" t="s">
        <v>1759</v>
      </c>
      <c r="F73" s="20">
        <v>27</v>
      </c>
      <c r="G73" s="20" t="s">
        <v>1586</v>
      </c>
      <c r="H73" s="7">
        <v>11</v>
      </c>
      <c r="I73" t="s">
        <v>1760</v>
      </c>
      <c r="J73" t="s">
        <v>878</v>
      </c>
      <c r="K73" t="s">
        <v>1720</v>
      </c>
      <c r="L73" t="s">
        <v>1721</v>
      </c>
      <c r="M73" t="s">
        <v>1722</v>
      </c>
      <c r="N73" t="s">
        <v>1723</v>
      </c>
      <c r="O73" t="s">
        <v>1724</v>
      </c>
      <c r="P73" t="s">
        <v>436</v>
      </c>
      <c r="Q73">
        <v>3</v>
      </c>
      <c r="R73" t="s">
        <v>1725</v>
      </c>
      <c r="S73" s="17">
        <v>27</v>
      </c>
      <c r="T73" t="s">
        <v>1726</v>
      </c>
      <c r="U73" t="s">
        <v>1727</v>
      </c>
      <c r="V73" t="s">
        <v>468</v>
      </c>
      <c r="W73">
        <v>2000</v>
      </c>
      <c r="X73" t="s">
        <v>1735</v>
      </c>
      <c r="Y73" t="s">
        <v>1061</v>
      </c>
      <c r="Z73">
        <v>2161</v>
      </c>
      <c r="AA73" t="s">
        <v>1064</v>
      </c>
      <c r="AB73" s="17" t="s">
        <v>1586</v>
      </c>
      <c r="AC73" t="s">
        <v>1728</v>
      </c>
    </row>
    <row r="74" spans="1:29" hidden="1" x14ac:dyDescent="0.3">
      <c r="A74" t="s">
        <v>470</v>
      </c>
      <c r="B74" s="7">
        <v>5</v>
      </c>
      <c r="C74" s="7" t="s">
        <v>1165</v>
      </c>
      <c r="D74" s="7" t="s">
        <v>951</v>
      </c>
      <c r="E74" t="s">
        <v>1759</v>
      </c>
      <c r="F74" s="20">
        <v>27</v>
      </c>
      <c r="G74" s="20" t="s">
        <v>1586</v>
      </c>
      <c r="H74" s="7">
        <v>11</v>
      </c>
      <c r="I74" t="s">
        <v>1760</v>
      </c>
      <c r="J74" t="s">
        <v>878</v>
      </c>
      <c r="K74" t="s">
        <v>1720</v>
      </c>
      <c r="L74" t="s">
        <v>1721</v>
      </c>
      <c r="M74" t="s">
        <v>1722</v>
      </c>
      <c r="N74" t="s">
        <v>1723</v>
      </c>
      <c r="O74" t="s">
        <v>1724</v>
      </c>
      <c r="P74" t="s">
        <v>436</v>
      </c>
      <c r="Q74">
        <v>3</v>
      </c>
      <c r="R74" t="s">
        <v>1725</v>
      </c>
      <c r="S74" s="17">
        <v>27</v>
      </c>
      <c r="T74" t="s">
        <v>1726</v>
      </c>
      <c r="U74" t="s">
        <v>1727</v>
      </c>
      <c r="V74" t="s">
        <v>468</v>
      </c>
      <c r="W74">
        <v>2000</v>
      </c>
      <c r="X74" t="s">
        <v>1735</v>
      </c>
      <c r="Y74" t="s">
        <v>1165</v>
      </c>
      <c r="Z74">
        <v>2721</v>
      </c>
      <c r="AA74" t="s">
        <v>1791</v>
      </c>
      <c r="AB74" s="17" t="s">
        <v>1586</v>
      </c>
      <c r="AC74" t="s">
        <v>1728</v>
      </c>
    </row>
    <row r="75" spans="1:29" hidden="1" x14ac:dyDescent="0.3">
      <c r="A75" t="s">
        <v>471</v>
      </c>
      <c r="B75" s="7">
        <v>5</v>
      </c>
      <c r="C75" s="7" t="s">
        <v>1180</v>
      </c>
      <c r="D75" s="7" t="s">
        <v>951</v>
      </c>
      <c r="E75" t="s">
        <v>1759</v>
      </c>
      <c r="F75" s="20">
        <v>27</v>
      </c>
      <c r="G75" s="20" t="s">
        <v>1586</v>
      </c>
      <c r="H75" s="7">
        <v>11</v>
      </c>
      <c r="I75" t="s">
        <v>1760</v>
      </c>
      <c r="J75" t="s">
        <v>878</v>
      </c>
      <c r="K75" t="s">
        <v>1720</v>
      </c>
      <c r="L75" t="s">
        <v>1721</v>
      </c>
      <c r="M75" t="s">
        <v>1722</v>
      </c>
      <c r="N75" t="s">
        <v>1723</v>
      </c>
      <c r="O75" t="s">
        <v>1724</v>
      </c>
      <c r="P75" t="s">
        <v>436</v>
      </c>
      <c r="Q75">
        <v>3</v>
      </c>
      <c r="R75" t="s">
        <v>1725</v>
      </c>
      <c r="S75" s="17">
        <v>27</v>
      </c>
      <c r="T75" t="s">
        <v>1726</v>
      </c>
      <c r="U75" t="s">
        <v>1727</v>
      </c>
      <c r="V75" t="s">
        <v>468</v>
      </c>
      <c r="W75">
        <v>2000</v>
      </c>
      <c r="X75" t="s">
        <v>1735</v>
      </c>
      <c r="Y75" t="s">
        <v>1180</v>
      </c>
      <c r="Z75">
        <v>2911</v>
      </c>
      <c r="AA75" t="s">
        <v>1183</v>
      </c>
      <c r="AB75" s="17" t="s">
        <v>1586</v>
      </c>
      <c r="AC75" t="s">
        <v>1728</v>
      </c>
    </row>
    <row r="76" spans="1:29" hidden="1" x14ac:dyDescent="0.3">
      <c r="A76" t="s">
        <v>369</v>
      </c>
      <c r="B76" s="7">
        <v>5</v>
      </c>
      <c r="C76" s="7" t="s">
        <v>1161</v>
      </c>
      <c r="D76" s="7" t="s">
        <v>951</v>
      </c>
      <c r="E76" t="s">
        <v>1759</v>
      </c>
      <c r="F76" s="20">
        <v>20</v>
      </c>
      <c r="G76" s="20" t="s">
        <v>1586</v>
      </c>
      <c r="H76" s="7">
        <v>11</v>
      </c>
      <c r="I76" t="s">
        <v>1760</v>
      </c>
      <c r="J76" t="s">
        <v>878</v>
      </c>
      <c r="K76" t="s">
        <v>1729</v>
      </c>
      <c r="L76" t="s">
        <v>1730</v>
      </c>
      <c r="M76" t="s">
        <v>1722</v>
      </c>
      <c r="N76" t="s">
        <v>1723</v>
      </c>
      <c r="O76" t="s">
        <v>1731</v>
      </c>
      <c r="P76" t="s">
        <v>364</v>
      </c>
      <c r="Q76">
        <v>1</v>
      </c>
      <c r="R76" t="s">
        <v>1732</v>
      </c>
      <c r="S76" s="17">
        <v>20</v>
      </c>
      <c r="T76" t="s">
        <v>1733</v>
      </c>
      <c r="U76" t="s">
        <v>1734</v>
      </c>
      <c r="V76" t="s">
        <v>366</v>
      </c>
      <c r="W76">
        <v>2000</v>
      </c>
      <c r="X76" t="s">
        <v>1735</v>
      </c>
      <c r="Y76" t="s">
        <v>1161</v>
      </c>
      <c r="Z76">
        <v>2711</v>
      </c>
      <c r="AA76" t="s">
        <v>1164</v>
      </c>
      <c r="AB76" s="17" t="s">
        <v>1586</v>
      </c>
      <c r="AC76" t="s">
        <v>1728</v>
      </c>
    </row>
    <row r="77" spans="1:29" hidden="1" x14ac:dyDescent="0.3">
      <c r="A77" t="s">
        <v>367</v>
      </c>
      <c r="B77" s="7">
        <v>5</v>
      </c>
      <c r="C77" s="7" t="s">
        <v>1069</v>
      </c>
      <c r="D77" s="7" t="s">
        <v>951</v>
      </c>
      <c r="E77" t="s">
        <v>1759</v>
      </c>
      <c r="F77" s="20">
        <v>21</v>
      </c>
      <c r="G77" s="20" t="s">
        <v>1586</v>
      </c>
      <c r="H77" s="7">
        <v>11</v>
      </c>
      <c r="I77" t="s">
        <v>1760</v>
      </c>
      <c r="J77" t="s">
        <v>878</v>
      </c>
      <c r="K77" t="s">
        <v>1729</v>
      </c>
      <c r="L77" t="s">
        <v>1730</v>
      </c>
      <c r="M77" t="s">
        <v>1722</v>
      </c>
      <c r="N77" t="s">
        <v>1723</v>
      </c>
      <c r="O77" t="s">
        <v>1731</v>
      </c>
      <c r="P77" t="s">
        <v>364</v>
      </c>
      <c r="Q77">
        <v>1</v>
      </c>
      <c r="R77" t="s">
        <v>1732</v>
      </c>
      <c r="S77" s="17">
        <v>21</v>
      </c>
      <c r="T77" t="s">
        <v>1738</v>
      </c>
      <c r="U77" t="s">
        <v>1734</v>
      </c>
      <c r="V77" t="s">
        <v>366</v>
      </c>
      <c r="W77">
        <v>2000</v>
      </c>
      <c r="X77" t="s">
        <v>1735</v>
      </c>
      <c r="Y77" t="s">
        <v>1069</v>
      </c>
      <c r="Z77">
        <v>2181</v>
      </c>
      <c r="AA77" t="s">
        <v>1829</v>
      </c>
      <c r="AB77" s="17" t="s">
        <v>1586</v>
      </c>
      <c r="AC77" t="s">
        <v>1728</v>
      </c>
    </row>
    <row r="78" spans="1:29" hidden="1" x14ac:dyDescent="0.3">
      <c r="A78" t="s">
        <v>368</v>
      </c>
      <c r="B78" s="7">
        <v>5</v>
      </c>
      <c r="C78" s="7" t="s">
        <v>1075</v>
      </c>
      <c r="D78" s="7" t="s">
        <v>951</v>
      </c>
      <c r="E78" t="s">
        <v>1759</v>
      </c>
      <c r="F78" s="20">
        <v>21</v>
      </c>
      <c r="G78" s="20" t="s">
        <v>1586</v>
      </c>
      <c r="H78" s="7">
        <v>11</v>
      </c>
      <c r="I78" t="s">
        <v>1760</v>
      </c>
      <c r="J78" t="s">
        <v>878</v>
      </c>
      <c r="K78" t="s">
        <v>1729</v>
      </c>
      <c r="L78" t="s">
        <v>1730</v>
      </c>
      <c r="M78" t="s">
        <v>1722</v>
      </c>
      <c r="N78" t="s">
        <v>1723</v>
      </c>
      <c r="O78" t="s">
        <v>1731</v>
      </c>
      <c r="P78" t="s">
        <v>364</v>
      </c>
      <c r="Q78">
        <v>1</v>
      </c>
      <c r="R78" t="s">
        <v>1732</v>
      </c>
      <c r="S78" s="17">
        <v>21</v>
      </c>
      <c r="T78" t="s">
        <v>1738</v>
      </c>
      <c r="U78" t="s">
        <v>1734</v>
      </c>
      <c r="V78" t="s">
        <v>366</v>
      </c>
      <c r="W78">
        <v>2000</v>
      </c>
      <c r="X78" t="s">
        <v>1735</v>
      </c>
      <c r="Y78" t="s">
        <v>1075</v>
      </c>
      <c r="Z78">
        <v>2211</v>
      </c>
      <c r="AA78" t="s">
        <v>1078</v>
      </c>
      <c r="AB78" s="17" t="s">
        <v>1586</v>
      </c>
      <c r="AC78" t="s">
        <v>1728</v>
      </c>
    </row>
    <row r="79" spans="1:29" hidden="1" x14ac:dyDescent="0.3">
      <c r="A79" t="s">
        <v>370</v>
      </c>
      <c r="B79" s="7">
        <v>5</v>
      </c>
      <c r="C79" s="7" t="s">
        <v>1170</v>
      </c>
      <c r="D79" s="7" t="s">
        <v>951</v>
      </c>
      <c r="E79" t="s">
        <v>1759</v>
      </c>
      <c r="F79" s="20">
        <v>21</v>
      </c>
      <c r="G79" s="20" t="s">
        <v>1586</v>
      </c>
      <c r="H79" s="7">
        <v>11</v>
      </c>
      <c r="I79" t="s">
        <v>1760</v>
      </c>
      <c r="J79" t="s">
        <v>878</v>
      </c>
      <c r="K79" t="s">
        <v>1729</v>
      </c>
      <c r="L79" t="s">
        <v>1730</v>
      </c>
      <c r="M79" t="s">
        <v>1722</v>
      </c>
      <c r="N79" t="s">
        <v>1723</v>
      </c>
      <c r="O79" t="s">
        <v>1731</v>
      </c>
      <c r="P79" t="s">
        <v>364</v>
      </c>
      <c r="Q79">
        <v>1</v>
      </c>
      <c r="R79" t="s">
        <v>1732</v>
      </c>
      <c r="S79" s="17">
        <v>21</v>
      </c>
      <c r="T79" t="s">
        <v>1738</v>
      </c>
      <c r="U79" t="s">
        <v>1734</v>
      </c>
      <c r="V79" t="s">
        <v>366</v>
      </c>
      <c r="W79">
        <v>2000</v>
      </c>
      <c r="X79" t="s">
        <v>1735</v>
      </c>
      <c r="Y79" t="s">
        <v>1170</v>
      </c>
      <c r="Z79">
        <v>2821</v>
      </c>
      <c r="AA79" t="s">
        <v>1173</v>
      </c>
      <c r="AB79" s="17" t="s">
        <v>1586</v>
      </c>
      <c r="AC79" t="s">
        <v>1728</v>
      </c>
    </row>
    <row r="80" spans="1:29" hidden="1" x14ac:dyDescent="0.3">
      <c r="A80" t="s">
        <v>374</v>
      </c>
      <c r="B80" s="7">
        <v>5</v>
      </c>
      <c r="C80" s="7" t="s">
        <v>1212</v>
      </c>
      <c r="D80" s="7" t="s">
        <v>951</v>
      </c>
      <c r="E80" t="s">
        <v>1759</v>
      </c>
      <c r="F80" s="20">
        <v>21</v>
      </c>
      <c r="G80" s="20" t="s">
        <v>1586</v>
      </c>
      <c r="H80" s="7">
        <v>11</v>
      </c>
      <c r="I80" t="s">
        <v>1760</v>
      </c>
      <c r="J80" t="s">
        <v>878</v>
      </c>
      <c r="K80" t="s">
        <v>1729</v>
      </c>
      <c r="L80" t="s">
        <v>1730</v>
      </c>
      <c r="M80" t="s">
        <v>1722</v>
      </c>
      <c r="N80" t="s">
        <v>1723</v>
      </c>
      <c r="O80" t="s">
        <v>1731</v>
      </c>
      <c r="P80" t="s">
        <v>364</v>
      </c>
      <c r="Q80">
        <v>1</v>
      </c>
      <c r="R80" t="s">
        <v>1732</v>
      </c>
      <c r="S80" s="17">
        <v>21</v>
      </c>
      <c r="T80" t="s">
        <v>1738</v>
      </c>
      <c r="U80" t="s">
        <v>1734</v>
      </c>
      <c r="V80" t="s">
        <v>366</v>
      </c>
      <c r="W80">
        <v>3000</v>
      </c>
      <c r="X80" t="s">
        <v>1717</v>
      </c>
      <c r="Y80" t="s">
        <v>1212</v>
      </c>
      <c r="Z80">
        <v>3161</v>
      </c>
      <c r="AA80" t="s">
        <v>1215</v>
      </c>
      <c r="AB80" s="17" t="s">
        <v>1586</v>
      </c>
      <c r="AC80" t="s">
        <v>1728</v>
      </c>
    </row>
    <row r="81" spans="1:29" hidden="1" x14ac:dyDescent="0.3">
      <c r="A81" t="s">
        <v>377</v>
      </c>
      <c r="B81" s="7">
        <v>5</v>
      </c>
      <c r="C81" s="7" t="s">
        <v>1264</v>
      </c>
      <c r="D81" s="7" t="s">
        <v>951</v>
      </c>
      <c r="E81" t="s">
        <v>1759</v>
      </c>
      <c r="F81" s="20">
        <v>21</v>
      </c>
      <c r="G81" s="20">
        <v>21</v>
      </c>
      <c r="H81" s="7">
        <v>11</v>
      </c>
      <c r="I81" t="s">
        <v>1760</v>
      </c>
      <c r="J81" t="s">
        <v>878</v>
      </c>
      <c r="K81" t="s">
        <v>1729</v>
      </c>
      <c r="L81" t="s">
        <v>1730</v>
      </c>
      <c r="M81" t="s">
        <v>1722</v>
      </c>
      <c r="N81" t="s">
        <v>1723</v>
      </c>
      <c r="O81" t="s">
        <v>1731</v>
      </c>
      <c r="P81" t="s">
        <v>364</v>
      </c>
      <c r="Q81">
        <v>1</v>
      </c>
      <c r="R81" t="s">
        <v>1732</v>
      </c>
      <c r="S81" s="17">
        <v>21</v>
      </c>
      <c r="T81" t="s">
        <v>1738</v>
      </c>
      <c r="U81" t="s">
        <v>1734</v>
      </c>
      <c r="V81" t="s">
        <v>366</v>
      </c>
      <c r="W81">
        <v>3000</v>
      </c>
      <c r="X81" t="s">
        <v>1717</v>
      </c>
      <c r="Y81" t="s">
        <v>1264</v>
      </c>
      <c r="Z81">
        <v>3361</v>
      </c>
      <c r="AA81" t="s">
        <v>1830</v>
      </c>
      <c r="AB81" s="17">
        <v>21</v>
      </c>
      <c r="AC81" t="s">
        <v>1831</v>
      </c>
    </row>
    <row r="82" spans="1:29" hidden="1" x14ac:dyDescent="0.3">
      <c r="A82" t="s">
        <v>379</v>
      </c>
      <c r="B82" s="7">
        <v>5</v>
      </c>
      <c r="C82" s="7" t="s">
        <v>1272</v>
      </c>
      <c r="D82" s="7" t="s">
        <v>951</v>
      </c>
      <c r="E82" t="s">
        <v>1759</v>
      </c>
      <c r="F82" s="20">
        <v>21</v>
      </c>
      <c r="G82" s="20" t="s">
        <v>1586</v>
      </c>
      <c r="H82" s="7">
        <v>11</v>
      </c>
      <c r="I82" t="s">
        <v>1760</v>
      </c>
      <c r="J82" t="s">
        <v>878</v>
      </c>
      <c r="K82" t="s">
        <v>1729</v>
      </c>
      <c r="L82" t="s">
        <v>1730</v>
      </c>
      <c r="M82" t="s">
        <v>1722</v>
      </c>
      <c r="N82" t="s">
        <v>1723</v>
      </c>
      <c r="O82" t="s">
        <v>1731</v>
      </c>
      <c r="P82" t="s">
        <v>364</v>
      </c>
      <c r="Q82">
        <v>1</v>
      </c>
      <c r="R82" t="s">
        <v>1732</v>
      </c>
      <c r="S82" s="17">
        <v>21</v>
      </c>
      <c r="T82" t="s">
        <v>1738</v>
      </c>
      <c r="U82" t="s">
        <v>1734</v>
      </c>
      <c r="V82" t="s">
        <v>366</v>
      </c>
      <c r="W82">
        <v>3000</v>
      </c>
      <c r="X82" t="s">
        <v>1717</v>
      </c>
      <c r="Y82" t="s">
        <v>1272</v>
      </c>
      <c r="Z82">
        <v>3391</v>
      </c>
      <c r="AA82" t="s">
        <v>1807</v>
      </c>
      <c r="AB82" s="17" t="s">
        <v>1586</v>
      </c>
      <c r="AC82" t="s">
        <v>1728</v>
      </c>
    </row>
    <row r="83" spans="1:29" hidden="1" x14ac:dyDescent="0.3">
      <c r="A83" t="s">
        <v>380</v>
      </c>
      <c r="B83" s="7">
        <v>5</v>
      </c>
      <c r="C83" s="7" t="s">
        <v>1391</v>
      </c>
      <c r="D83" s="7" t="s">
        <v>951</v>
      </c>
      <c r="E83" t="s">
        <v>1759</v>
      </c>
      <c r="F83" s="20">
        <v>21</v>
      </c>
      <c r="G83" s="20" t="s">
        <v>1586</v>
      </c>
      <c r="H83" s="7">
        <v>11</v>
      </c>
      <c r="I83" t="s">
        <v>1760</v>
      </c>
      <c r="J83" t="s">
        <v>878</v>
      </c>
      <c r="K83" t="s">
        <v>1729</v>
      </c>
      <c r="L83" t="s">
        <v>1730</v>
      </c>
      <c r="M83" t="s">
        <v>1722</v>
      </c>
      <c r="N83" t="s">
        <v>1723</v>
      </c>
      <c r="O83" t="s">
        <v>1731</v>
      </c>
      <c r="P83" t="s">
        <v>364</v>
      </c>
      <c r="Q83">
        <v>1</v>
      </c>
      <c r="R83" t="s">
        <v>1732</v>
      </c>
      <c r="S83" s="17">
        <v>21</v>
      </c>
      <c r="T83" t="s">
        <v>1738</v>
      </c>
      <c r="U83" t="s">
        <v>1734</v>
      </c>
      <c r="V83" t="s">
        <v>366</v>
      </c>
      <c r="W83">
        <v>3000</v>
      </c>
      <c r="X83" t="s">
        <v>1717</v>
      </c>
      <c r="Y83" t="s">
        <v>1391</v>
      </c>
      <c r="Z83">
        <v>3941</v>
      </c>
      <c r="AA83" t="s">
        <v>1394</v>
      </c>
      <c r="AB83" s="17" t="s">
        <v>1586</v>
      </c>
      <c r="AC83" t="s">
        <v>1728</v>
      </c>
    </row>
    <row r="84" spans="1:29" hidden="1" x14ac:dyDescent="0.3">
      <c r="A84" t="s">
        <v>381</v>
      </c>
      <c r="B84" s="7">
        <v>5</v>
      </c>
      <c r="C84" s="7" t="s">
        <v>1397</v>
      </c>
      <c r="D84" s="7" t="s">
        <v>953</v>
      </c>
      <c r="E84" t="s">
        <v>1759</v>
      </c>
      <c r="F84" s="20">
        <v>21</v>
      </c>
      <c r="G84" s="20" t="s">
        <v>1586</v>
      </c>
      <c r="H84" s="7">
        <v>11</v>
      </c>
      <c r="I84" t="s">
        <v>1760</v>
      </c>
      <c r="J84" t="s">
        <v>878</v>
      </c>
      <c r="K84" t="s">
        <v>1729</v>
      </c>
      <c r="L84" t="s">
        <v>1730</v>
      </c>
      <c r="M84" t="s">
        <v>1722</v>
      </c>
      <c r="N84" t="s">
        <v>1723</v>
      </c>
      <c r="O84" t="s">
        <v>1731</v>
      </c>
      <c r="P84" t="s">
        <v>364</v>
      </c>
      <c r="Q84">
        <v>1</v>
      </c>
      <c r="R84" t="s">
        <v>1732</v>
      </c>
      <c r="S84" s="17">
        <v>21</v>
      </c>
      <c r="T84" t="s">
        <v>1738</v>
      </c>
      <c r="U84" t="s">
        <v>1734</v>
      </c>
      <c r="V84" t="s">
        <v>366</v>
      </c>
      <c r="W84">
        <v>3000</v>
      </c>
      <c r="X84" t="s">
        <v>1717</v>
      </c>
      <c r="Y84" t="s">
        <v>1397</v>
      </c>
      <c r="Z84">
        <v>3962</v>
      </c>
      <c r="AA84" t="s">
        <v>1402</v>
      </c>
      <c r="AB84" s="17" t="s">
        <v>1586</v>
      </c>
      <c r="AC84" t="s">
        <v>1728</v>
      </c>
    </row>
    <row r="85" spans="1:29" hidden="1" x14ac:dyDescent="0.3">
      <c r="A85" t="s">
        <v>386</v>
      </c>
      <c r="B85" s="7">
        <v>5</v>
      </c>
      <c r="C85" s="7" t="s">
        <v>1075</v>
      </c>
      <c r="D85" s="7" t="s">
        <v>951</v>
      </c>
      <c r="E85" t="s">
        <v>1759</v>
      </c>
      <c r="F85" s="20">
        <v>22</v>
      </c>
      <c r="G85" s="20" t="s">
        <v>1586</v>
      </c>
      <c r="H85" s="7">
        <v>11</v>
      </c>
      <c r="I85" t="s">
        <v>1760</v>
      </c>
      <c r="J85" t="s">
        <v>878</v>
      </c>
      <c r="K85" t="s">
        <v>1729</v>
      </c>
      <c r="L85" t="s">
        <v>1730</v>
      </c>
      <c r="M85" t="s">
        <v>1722</v>
      </c>
      <c r="N85" t="s">
        <v>1723</v>
      </c>
      <c r="O85" t="s">
        <v>1731</v>
      </c>
      <c r="P85" t="s">
        <v>364</v>
      </c>
      <c r="Q85">
        <v>1</v>
      </c>
      <c r="R85" t="s">
        <v>1732</v>
      </c>
      <c r="S85" s="17">
        <v>22</v>
      </c>
      <c r="T85" t="s">
        <v>385</v>
      </c>
      <c r="U85" t="s">
        <v>1832</v>
      </c>
      <c r="V85" t="s">
        <v>1833</v>
      </c>
      <c r="W85">
        <v>2000</v>
      </c>
      <c r="X85" t="s">
        <v>1735</v>
      </c>
      <c r="Y85" t="s">
        <v>1075</v>
      </c>
      <c r="Z85">
        <v>2211</v>
      </c>
      <c r="AA85" t="s">
        <v>1078</v>
      </c>
      <c r="AB85" s="17" t="s">
        <v>1586</v>
      </c>
      <c r="AC85" t="s">
        <v>1728</v>
      </c>
    </row>
    <row r="86" spans="1:29" hidden="1" x14ac:dyDescent="0.3">
      <c r="A86" t="s">
        <v>389</v>
      </c>
      <c r="B86" s="7">
        <v>5</v>
      </c>
      <c r="C86" s="7" t="s">
        <v>1075</v>
      </c>
      <c r="D86" s="7" t="s">
        <v>951</v>
      </c>
      <c r="E86" t="s">
        <v>1759</v>
      </c>
      <c r="F86" s="20">
        <v>23</v>
      </c>
      <c r="G86" s="20" t="s">
        <v>1586</v>
      </c>
      <c r="H86" s="7">
        <v>11</v>
      </c>
      <c r="I86" t="s">
        <v>1760</v>
      </c>
      <c r="J86" t="s">
        <v>878</v>
      </c>
      <c r="K86" t="s">
        <v>1742</v>
      </c>
      <c r="L86" t="s">
        <v>1743</v>
      </c>
      <c r="M86" t="s">
        <v>1722</v>
      </c>
      <c r="N86" t="s">
        <v>1723</v>
      </c>
      <c r="O86" t="s">
        <v>1731</v>
      </c>
      <c r="P86" t="s">
        <v>364</v>
      </c>
      <c r="Q86">
        <v>6</v>
      </c>
      <c r="R86" t="s">
        <v>1744</v>
      </c>
      <c r="S86" s="17">
        <v>23</v>
      </c>
      <c r="T86" t="s">
        <v>1745</v>
      </c>
      <c r="U86" t="s">
        <v>1746</v>
      </c>
      <c r="V86" t="s">
        <v>388</v>
      </c>
      <c r="W86">
        <v>2000</v>
      </c>
      <c r="X86" t="s">
        <v>1735</v>
      </c>
      <c r="Y86" t="s">
        <v>1075</v>
      </c>
      <c r="Z86">
        <v>2211</v>
      </c>
      <c r="AA86" t="s">
        <v>1078</v>
      </c>
      <c r="AB86" s="17" t="s">
        <v>1586</v>
      </c>
      <c r="AC86" t="s">
        <v>1728</v>
      </c>
    </row>
    <row r="87" spans="1:29" hidden="1" x14ac:dyDescent="0.3">
      <c r="A87" t="s">
        <v>391</v>
      </c>
      <c r="B87" s="7">
        <v>5</v>
      </c>
      <c r="C87" s="7" t="s">
        <v>1083</v>
      </c>
      <c r="D87" s="7" t="s">
        <v>951</v>
      </c>
      <c r="E87" t="s">
        <v>1759</v>
      </c>
      <c r="F87" s="20">
        <v>23</v>
      </c>
      <c r="G87" s="20" t="s">
        <v>1586</v>
      </c>
      <c r="H87" s="7">
        <v>11</v>
      </c>
      <c r="I87" t="s">
        <v>1760</v>
      </c>
      <c r="J87" t="s">
        <v>878</v>
      </c>
      <c r="K87" t="s">
        <v>1742</v>
      </c>
      <c r="L87" t="s">
        <v>1743</v>
      </c>
      <c r="M87" t="s">
        <v>1722</v>
      </c>
      <c r="N87" t="s">
        <v>1723</v>
      </c>
      <c r="O87" t="s">
        <v>1731</v>
      </c>
      <c r="P87" t="s">
        <v>364</v>
      </c>
      <c r="Q87">
        <v>6</v>
      </c>
      <c r="R87" t="s">
        <v>1744</v>
      </c>
      <c r="S87" s="17">
        <v>23</v>
      </c>
      <c r="T87" t="s">
        <v>1745</v>
      </c>
      <c r="U87" t="s">
        <v>1746</v>
      </c>
      <c r="V87" t="s">
        <v>388</v>
      </c>
      <c r="W87">
        <v>2000</v>
      </c>
      <c r="X87" t="s">
        <v>1735</v>
      </c>
      <c r="Y87" t="s">
        <v>1083</v>
      </c>
      <c r="Z87">
        <v>2231</v>
      </c>
      <c r="AA87" t="s">
        <v>1834</v>
      </c>
      <c r="AB87" s="17" t="s">
        <v>1586</v>
      </c>
      <c r="AC87" t="s">
        <v>1728</v>
      </c>
    </row>
    <row r="88" spans="1:29" hidden="1" x14ac:dyDescent="0.3">
      <c r="A88" t="s">
        <v>393</v>
      </c>
      <c r="B88" s="7">
        <v>5</v>
      </c>
      <c r="C88" s="7" t="s">
        <v>1137</v>
      </c>
      <c r="D88" s="7" t="s">
        <v>951</v>
      </c>
      <c r="E88" t="s">
        <v>1759</v>
      </c>
      <c r="F88" s="20">
        <v>23</v>
      </c>
      <c r="G88" s="20" t="s">
        <v>1586</v>
      </c>
      <c r="H88" s="7">
        <v>11</v>
      </c>
      <c r="I88" t="s">
        <v>1760</v>
      </c>
      <c r="J88" t="s">
        <v>878</v>
      </c>
      <c r="K88" t="s">
        <v>1742</v>
      </c>
      <c r="L88" t="s">
        <v>1743</v>
      </c>
      <c r="M88" t="s">
        <v>1722</v>
      </c>
      <c r="N88" t="s">
        <v>1723</v>
      </c>
      <c r="O88" t="s">
        <v>1731</v>
      </c>
      <c r="P88" t="s">
        <v>364</v>
      </c>
      <c r="Q88">
        <v>6</v>
      </c>
      <c r="R88" t="s">
        <v>1744</v>
      </c>
      <c r="S88" s="17">
        <v>23</v>
      </c>
      <c r="T88" t="s">
        <v>1745</v>
      </c>
      <c r="U88" t="s">
        <v>1746</v>
      </c>
      <c r="V88" t="s">
        <v>388</v>
      </c>
      <c r="W88">
        <v>2000</v>
      </c>
      <c r="X88" t="s">
        <v>1735</v>
      </c>
      <c r="Y88" t="s">
        <v>1137</v>
      </c>
      <c r="Z88">
        <v>2531</v>
      </c>
      <c r="AA88" t="s">
        <v>1140</v>
      </c>
      <c r="AB88" s="17" t="s">
        <v>1586</v>
      </c>
      <c r="AC88" t="s">
        <v>1728</v>
      </c>
    </row>
    <row r="89" spans="1:29" hidden="1" x14ac:dyDescent="0.3">
      <c r="A89" t="s">
        <v>395</v>
      </c>
      <c r="B89" s="7">
        <v>5</v>
      </c>
      <c r="C89" s="7" t="s">
        <v>1141</v>
      </c>
      <c r="D89" s="7" t="s">
        <v>951</v>
      </c>
      <c r="E89" t="s">
        <v>1759</v>
      </c>
      <c r="F89" s="20">
        <v>23</v>
      </c>
      <c r="G89" s="20" t="s">
        <v>1586</v>
      </c>
      <c r="H89" s="7">
        <v>11</v>
      </c>
      <c r="I89" t="s">
        <v>1760</v>
      </c>
      <c r="J89" t="s">
        <v>878</v>
      </c>
      <c r="K89" t="s">
        <v>1742</v>
      </c>
      <c r="L89" t="s">
        <v>1743</v>
      </c>
      <c r="M89" t="s">
        <v>1722</v>
      </c>
      <c r="N89" t="s">
        <v>1723</v>
      </c>
      <c r="O89" t="s">
        <v>1731</v>
      </c>
      <c r="P89" t="s">
        <v>364</v>
      </c>
      <c r="Q89">
        <v>6</v>
      </c>
      <c r="R89" t="s">
        <v>1744</v>
      </c>
      <c r="S89" s="17">
        <v>23</v>
      </c>
      <c r="T89" t="s">
        <v>1745</v>
      </c>
      <c r="U89" t="s">
        <v>1746</v>
      </c>
      <c r="V89" t="s">
        <v>388</v>
      </c>
      <c r="W89">
        <v>2000</v>
      </c>
      <c r="X89" t="s">
        <v>1735</v>
      </c>
      <c r="Y89" t="s">
        <v>1141</v>
      </c>
      <c r="Z89">
        <v>2541</v>
      </c>
      <c r="AA89" t="s">
        <v>1144</v>
      </c>
      <c r="AB89" s="17" t="s">
        <v>1586</v>
      </c>
      <c r="AC89" t="s">
        <v>1728</v>
      </c>
    </row>
    <row r="90" spans="1:29" hidden="1" x14ac:dyDescent="0.3">
      <c r="A90" t="s">
        <v>397</v>
      </c>
      <c r="B90" s="7">
        <v>5</v>
      </c>
      <c r="C90" s="7" t="s">
        <v>1161</v>
      </c>
      <c r="D90" s="7" t="s">
        <v>951</v>
      </c>
      <c r="E90" t="s">
        <v>1759</v>
      </c>
      <c r="F90" s="20">
        <v>23</v>
      </c>
      <c r="G90" s="20" t="s">
        <v>1586</v>
      </c>
      <c r="H90" s="7">
        <v>11</v>
      </c>
      <c r="I90" t="s">
        <v>1760</v>
      </c>
      <c r="J90" t="s">
        <v>878</v>
      </c>
      <c r="K90" t="s">
        <v>1742</v>
      </c>
      <c r="L90" t="s">
        <v>1743</v>
      </c>
      <c r="M90" t="s">
        <v>1722</v>
      </c>
      <c r="N90" t="s">
        <v>1723</v>
      </c>
      <c r="O90" t="s">
        <v>1731</v>
      </c>
      <c r="P90" t="s">
        <v>364</v>
      </c>
      <c r="Q90">
        <v>6</v>
      </c>
      <c r="R90" t="s">
        <v>1744</v>
      </c>
      <c r="S90" s="17">
        <v>23</v>
      </c>
      <c r="T90" t="s">
        <v>1745</v>
      </c>
      <c r="U90" t="s">
        <v>1746</v>
      </c>
      <c r="V90" t="s">
        <v>388</v>
      </c>
      <c r="W90">
        <v>2000</v>
      </c>
      <c r="X90" t="s">
        <v>1735</v>
      </c>
      <c r="Y90" t="s">
        <v>1161</v>
      </c>
      <c r="Z90">
        <v>2711</v>
      </c>
      <c r="AA90" t="s">
        <v>1164</v>
      </c>
      <c r="AB90" s="17" t="s">
        <v>1586</v>
      </c>
      <c r="AC90" t="s">
        <v>1728</v>
      </c>
    </row>
    <row r="91" spans="1:29" hidden="1" x14ac:dyDescent="0.3">
      <c r="A91" t="s">
        <v>398</v>
      </c>
      <c r="B91" s="7">
        <v>5</v>
      </c>
      <c r="C91" s="7" t="s">
        <v>1165</v>
      </c>
      <c r="D91" s="7" t="s">
        <v>951</v>
      </c>
      <c r="E91" t="s">
        <v>1759</v>
      </c>
      <c r="F91" s="20">
        <v>23</v>
      </c>
      <c r="G91" s="20" t="s">
        <v>1586</v>
      </c>
      <c r="H91" s="7">
        <v>11</v>
      </c>
      <c r="I91" t="s">
        <v>1760</v>
      </c>
      <c r="J91" t="s">
        <v>878</v>
      </c>
      <c r="K91" t="s">
        <v>1742</v>
      </c>
      <c r="L91" t="s">
        <v>1743</v>
      </c>
      <c r="M91" t="s">
        <v>1722</v>
      </c>
      <c r="N91" t="s">
        <v>1723</v>
      </c>
      <c r="O91" t="s">
        <v>1731</v>
      </c>
      <c r="P91" t="s">
        <v>364</v>
      </c>
      <c r="Q91">
        <v>6</v>
      </c>
      <c r="R91" t="s">
        <v>1744</v>
      </c>
      <c r="S91" s="17">
        <v>23</v>
      </c>
      <c r="T91" t="s">
        <v>1745</v>
      </c>
      <c r="U91" t="s">
        <v>1746</v>
      </c>
      <c r="V91" t="s">
        <v>388</v>
      </c>
      <c r="W91">
        <v>2000</v>
      </c>
      <c r="X91" t="s">
        <v>1735</v>
      </c>
      <c r="Y91" t="s">
        <v>1165</v>
      </c>
      <c r="Z91">
        <v>2721</v>
      </c>
      <c r="AA91" t="s">
        <v>1791</v>
      </c>
      <c r="AB91" s="17" t="s">
        <v>1586</v>
      </c>
      <c r="AC91" t="s">
        <v>1728</v>
      </c>
    </row>
    <row r="92" spans="1:29" hidden="1" x14ac:dyDescent="0.3">
      <c r="A92" t="s">
        <v>399</v>
      </c>
      <c r="B92" s="7">
        <v>5</v>
      </c>
      <c r="C92" s="7" t="s">
        <v>1180</v>
      </c>
      <c r="D92" s="7" t="s">
        <v>951</v>
      </c>
      <c r="E92" t="s">
        <v>1759</v>
      </c>
      <c r="F92" s="20">
        <v>23</v>
      </c>
      <c r="G92" s="20" t="s">
        <v>1586</v>
      </c>
      <c r="H92" s="7">
        <v>11</v>
      </c>
      <c r="I92" t="s">
        <v>1760</v>
      </c>
      <c r="J92" t="s">
        <v>878</v>
      </c>
      <c r="K92" t="s">
        <v>1742</v>
      </c>
      <c r="L92" t="s">
        <v>1743</v>
      </c>
      <c r="M92" t="s">
        <v>1722</v>
      </c>
      <c r="N92" t="s">
        <v>1723</v>
      </c>
      <c r="O92" t="s">
        <v>1731</v>
      </c>
      <c r="P92" t="s">
        <v>364</v>
      </c>
      <c r="Q92">
        <v>6</v>
      </c>
      <c r="R92" t="s">
        <v>1744</v>
      </c>
      <c r="S92" s="17">
        <v>23</v>
      </c>
      <c r="T92" t="s">
        <v>1745</v>
      </c>
      <c r="U92" t="s">
        <v>1746</v>
      </c>
      <c r="V92" t="s">
        <v>388</v>
      </c>
      <c r="W92">
        <v>2000</v>
      </c>
      <c r="X92" t="s">
        <v>1735</v>
      </c>
      <c r="Y92" t="s">
        <v>1180</v>
      </c>
      <c r="Z92">
        <v>2911</v>
      </c>
      <c r="AA92" t="s">
        <v>1183</v>
      </c>
      <c r="AB92" s="17" t="s">
        <v>1586</v>
      </c>
      <c r="AC92" t="s">
        <v>1728</v>
      </c>
    </row>
    <row r="93" spans="1:29" hidden="1" x14ac:dyDescent="0.3">
      <c r="A93" t="s">
        <v>400</v>
      </c>
      <c r="B93" s="7">
        <v>5</v>
      </c>
      <c r="C93" s="7" t="s">
        <v>1192</v>
      </c>
      <c r="D93" s="7" t="s">
        <v>951</v>
      </c>
      <c r="E93" t="s">
        <v>1759</v>
      </c>
      <c r="F93" s="20">
        <v>23</v>
      </c>
      <c r="G93" s="20" t="s">
        <v>1586</v>
      </c>
      <c r="H93" s="7">
        <v>11</v>
      </c>
      <c r="I93" t="s">
        <v>1760</v>
      </c>
      <c r="J93" t="s">
        <v>878</v>
      </c>
      <c r="K93" t="s">
        <v>1742</v>
      </c>
      <c r="L93" t="s">
        <v>1743</v>
      </c>
      <c r="M93" t="s">
        <v>1722</v>
      </c>
      <c r="N93" t="s">
        <v>1723</v>
      </c>
      <c r="O93" t="s">
        <v>1731</v>
      </c>
      <c r="P93" t="s">
        <v>364</v>
      </c>
      <c r="Q93">
        <v>6</v>
      </c>
      <c r="R93" t="s">
        <v>1744</v>
      </c>
      <c r="S93" s="17">
        <v>23</v>
      </c>
      <c r="T93" t="s">
        <v>1745</v>
      </c>
      <c r="U93" t="s">
        <v>1746</v>
      </c>
      <c r="V93" t="s">
        <v>388</v>
      </c>
      <c r="W93">
        <v>2000</v>
      </c>
      <c r="X93" t="s">
        <v>1735</v>
      </c>
      <c r="Y93" t="s">
        <v>1192</v>
      </c>
      <c r="Z93">
        <v>2961</v>
      </c>
      <c r="AA93" t="s">
        <v>1195</v>
      </c>
      <c r="AB93" s="17" t="s">
        <v>1586</v>
      </c>
      <c r="AC93" t="s">
        <v>1728</v>
      </c>
    </row>
    <row r="94" spans="1:29" hidden="1" x14ac:dyDescent="0.3">
      <c r="A94" t="s">
        <v>403</v>
      </c>
      <c r="B94" s="7">
        <v>5</v>
      </c>
      <c r="C94" s="7" t="s">
        <v>1272</v>
      </c>
      <c r="D94" s="7" t="s">
        <v>951</v>
      </c>
      <c r="E94" t="s">
        <v>1759</v>
      </c>
      <c r="F94" s="20">
        <v>23</v>
      </c>
      <c r="G94" s="20">
        <v>80</v>
      </c>
      <c r="H94" s="7">
        <v>11</v>
      </c>
      <c r="I94" t="s">
        <v>1760</v>
      </c>
      <c r="J94" t="s">
        <v>878</v>
      </c>
      <c r="K94" t="s">
        <v>1742</v>
      </c>
      <c r="L94" t="s">
        <v>1743</v>
      </c>
      <c r="M94" t="s">
        <v>1722</v>
      </c>
      <c r="N94" t="s">
        <v>1723</v>
      </c>
      <c r="O94" t="s">
        <v>1731</v>
      </c>
      <c r="P94" t="s">
        <v>364</v>
      </c>
      <c r="Q94">
        <v>6</v>
      </c>
      <c r="R94" t="s">
        <v>1744</v>
      </c>
      <c r="S94" s="17">
        <v>23</v>
      </c>
      <c r="T94" t="s">
        <v>1745</v>
      </c>
      <c r="U94" t="s">
        <v>1746</v>
      </c>
      <c r="V94" t="s">
        <v>388</v>
      </c>
      <c r="W94">
        <v>3000</v>
      </c>
      <c r="X94" t="s">
        <v>1717</v>
      </c>
      <c r="Y94" t="s">
        <v>1272</v>
      </c>
      <c r="Z94">
        <v>3391</v>
      </c>
      <c r="AA94" t="s">
        <v>1807</v>
      </c>
      <c r="AB94" s="17">
        <v>80</v>
      </c>
      <c r="AC94" t="s">
        <v>1672</v>
      </c>
    </row>
    <row r="95" spans="1:29" hidden="1" x14ac:dyDescent="0.3">
      <c r="A95" t="s">
        <v>405</v>
      </c>
      <c r="B95" s="7">
        <v>5</v>
      </c>
      <c r="C95" s="7" t="s">
        <v>1307</v>
      </c>
      <c r="D95" s="7" t="s">
        <v>951</v>
      </c>
      <c r="E95" t="s">
        <v>1759</v>
      </c>
      <c r="F95" s="20">
        <v>23</v>
      </c>
      <c r="G95" s="20" t="s">
        <v>1586</v>
      </c>
      <c r="H95" s="7">
        <v>11</v>
      </c>
      <c r="I95" t="s">
        <v>1760</v>
      </c>
      <c r="J95" t="s">
        <v>878</v>
      </c>
      <c r="K95" t="s">
        <v>1742</v>
      </c>
      <c r="L95" t="s">
        <v>1743</v>
      </c>
      <c r="M95" t="s">
        <v>1722</v>
      </c>
      <c r="N95" t="s">
        <v>1723</v>
      </c>
      <c r="O95" t="s">
        <v>1731</v>
      </c>
      <c r="P95" t="s">
        <v>364</v>
      </c>
      <c r="Q95">
        <v>6</v>
      </c>
      <c r="R95" t="s">
        <v>1744</v>
      </c>
      <c r="S95" s="17">
        <v>23</v>
      </c>
      <c r="T95" t="s">
        <v>1745</v>
      </c>
      <c r="U95" t="s">
        <v>1746</v>
      </c>
      <c r="V95" t="s">
        <v>388</v>
      </c>
      <c r="W95">
        <v>3000</v>
      </c>
      <c r="X95" t="s">
        <v>1717</v>
      </c>
      <c r="Y95" t="s">
        <v>1307</v>
      </c>
      <c r="Z95">
        <v>3521</v>
      </c>
      <c r="AA95" t="s">
        <v>1808</v>
      </c>
      <c r="AB95" s="17" t="s">
        <v>1586</v>
      </c>
      <c r="AC95" t="s">
        <v>1728</v>
      </c>
    </row>
    <row r="96" spans="1:29" hidden="1" x14ac:dyDescent="0.3">
      <c r="A96" t="s">
        <v>406</v>
      </c>
      <c r="B96" s="7">
        <v>5</v>
      </c>
      <c r="C96" s="7" t="s">
        <v>1323</v>
      </c>
      <c r="D96" s="7" t="s">
        <v>951</v>
      </c>
      <c r="E96" t="s">
        <v>1759</v>
      </c>
      <c r="F96" s="20">
        <v>23</v>
      </c>
      <c r="G96" s="20" t="s">
        <v>1586</v>
      </c>
      <c r="H96" s="7">
        <v>11</v>
      </c>
      <c r="I96" t="s">
        <v>1760</v>
      </c>
      <c r="J96" t="s">
        <v>878</v>
      </c>
      <c r="K96" t="s">
        <v>1742</v>
      </c>
      <c r="L96" t="s">
        <v>1743</v>
      </c>
      <c r="M96" t="s">
        <v>1722</v>
      </c>
      <c r="N96" t="s">
        <v>1723</v>
      </c>
      <c r="O96" t="s">
        <v>1731</v>
      </c>
      <c r="P96" t="s">
        <v>364</v>
      </c>
      <c r="Q96">
        <v>6</v>
      </c>
      <c r="R96" t="s">
        <v>1744</v>
      </c>
      <c r="S96" s="17">
        <v>23</v>
      </c>
      <c r="T96" t="s">
        <v>1745</v>
      </c>
      <c r="U96" t="s">
        <v>1746</v>
      </c>
      <c r="V96" t="s">
        <v>388</v>
      </c>
      <c r="W96">
        <v>3000</v>
      </c>
      <c r="X96" t="s">
        <v>1717</v>
      </c>
      <c r="Y96" t="s">
        <v>1323</v>
      </c>
      <c r="Z96">
        <v>3571</v>
      </c>
      <c r="AA96" t="s">
        <v>1835</v>
      </c>
      <c r="AB96" s="17" t="s">
        <v>1586</v>
      </c>
      <c r="AC96" t="s">
        <v>1728</v>
      </c>
    </row>
    <row r="97" spans="1:29" hidden="1" x14ac:dyDescent="0.3">
      <c r="A97" t="s">
        <v>407</v>
      </c>
      <c r="B97" s="7">
        <v>5</v>
      </c>
      <c r="C97" s="7" t="s">
        <v>1373</v>
      </c>
      <c r="D97" s="7" t="s">
        <v>951</v>
      </c>
      <c r="E97" t="s">
        <v>1759</v>
      </c>
      <c r="F97" s="20">
        <v>23</v>
      </c>
      <c r="G97" s="20" t="s">
        <v>1586</v>
      </c>
      <c r="H97" s="7">
        <v>11</v>
      </c>
      <c r="I97" t="s">
        <v>1760</v>
      </c>
      <c r="J97" t="s">
        <v>878</v>
      </c>
      <c r="K97" t="s">
        <v>1742</v>
      </c>
      <c r="L97" t="s">
        <v>1743</v>
      </c>
      <c r="M97" t="s">
        <v>1722</v>
      </c>
      <c r="N97" t="s">
        <v>1723</v>
      </c>
      <c r="O97" t="s">
        <v>1731</v>
      </c>
      <c r="P97" t="s">
        <v>364</v>
      </c>
      <c r="Q97">
        <v>6</v>
      </c>
      <c r="R97" t="s">
        <v>1744</v>
      </c>
      <c r="S97" s="17">
        <v>23</v>
      </c>
      <c r="T97" t="s">
        <v>1745</v>
      </c>
      <c r="U97" t="s">
        <v>1746</v>
      </c>
      <c r="V97" t="s">
        <v>388</v>
      </c>
      <c r="W97">
        <v>3000</v>
      </c>
      <c r="X97" t="s">
        <v>1717</v>
      </c>
      <c r="Y97" t="s">
        <v>1373</v>
      </c>
      <c r="Z97">
        <v>3821</v>
      </c>
      <c r="AA97" t="s">
        <v>1376</v>
      </c>
      <c r="AB97" s="17" t="s">
        <v>1586</v>
      </c>
      <c r="AC97" t="s">
        <v>1728</v>
      </c>
    </row>
    <row r="98" spans="1:29" hidden="1" x14ac:dyDescent="0.3">
      <c r="A98" t="s">
        <v>408</v>
      </c>
      <c r="B98" s="7">
        <v>5</v>
      </c>
      <c r="C98" s="7" t="s">
        <v>1502</v>
      </c>
      <c r="D98" s="7" t="s">
        <v>951</v>
      </c>
      <c r="E98" t="s">
        <v>1759</v>
      </c>
      <c r="F98" s="20">
        <v>23</v>
      </c>
      <c r="G98" s="20" t="s">
        <v>1586</v>
      </c>
      <c r="H98" s="7">
        <v>11</v>
      </c>
      <c r="I98" t="s">
        <v>1760</v>
      </c>
      <c r="J98" t="s">
        <v>878</v>
      </c>
      <c r="K98" t="s">
        <v>1742</v>
      </c>
      <c r="L98" t="s">
        <v>1743</v>
      </c>
      <c r="M98" t="s">
        <v>1722</v>
      </c>
      <c r="N98" t="s">
        <v>1723</v>
      </c>
      <c r="O98" t="s">
        <v>1731</v>
      </c>
      <c r="P98" t="s">
        <v>364</v>
      </c>
      <c r="Q98">
        <v>6</v>
      </c>
      <c r="R98" t="s">
        <v>1744</v>
      </c>
      <c r="S98" s="17">
        <v>23</v>
      </c>
      <c r="T98" t="s">
        <v>1745</v>
      </c>
      <c r="U98" t="s">
        <v>1746</v>
      </c>
      <c r="V98" t="s">
        <v>388</v>
      </c>
      <c r="W98">
        <v>5000</v>
      </c>
      <c r="X98" t="s">
        <v>1739</v>
      </c>
      <c r="Y98" t="s">
        <v>1502</v>
      </c>
      <c r="Z98">
        <v>5651</v>
      </c>
      <c r="AA98" t="s">
        <v>1810</v>
      </c>
      <c r="AB98" s="17" t="s">
        <v>1586</v>
      </c>
      <c r="AC98" t="s">
        <v>1728</v>
      </c>
    </row>
    <row r="99" spans="1:29" hidden="1" x14ac:dyDescent="0.3">
      <c r="A99" t="s">
        <v>410</v>
      </c>
      <c r="B99" s="7">
        <v>5</v>
      </c>
      <c r="C99" s="7" t="s">
        <v>1515</v>
      </c>
      <c r="D99" s="7" t="s">
        <v>951</v>
      </c>
      <c r="E99" t="s">
        <v>1759</v>
      </c>
      <c r="F99" s="20">
        <v>23</v>
      </c>
      <c r="G99" s="20" t="s">
        <v>1586</v>
      </c>
      <c r="H99" s="7">
        <v>11</v>
      </c>
      <c r="I99" t="s">
        <v>1760</v>
      </c>
      <c r="J99" t="s">
        <v>878</v>
      </c>
      <c r="K99" t="s">
        <v>1742</v>
      </c>
      <c r="L99" t="s">
        <v>1743</v>
      </c>
      <c r="M99" t="s">
        <v>1722</v>
      </c>
      <c r="N99" t="s">
        <v>1723</v>
      </c>
      <c r="O99" t="s">
        <v>1731</v>
      </c>
      <c r="P99" t="s">
        <v>364</v>
      </c>
      <c r="Q99">
        <v>6</v>
      </c>
      <c r="R99" t="s">
        <v>1744</v>
      </c>
      <c r="S99" s="17">
        <v>23</v>
      </c>
      <c r="T99" t="s">
        <v>1745</v>
      </c>
      <c r="U99" t="s">
        <v>1746</v>
      </c>
      <c r="V99" t="s">
        <v>388</v>
      </c>
      <c r="W99">
        <v>5000</v>
      </c>
      <c r="X99" t="s">
        <v>1739</v>
      </c>
      <c r="Y99" t="s">
        <v>1515</v>
      </c>
      <c r="Z99">
        <v>5691</v>
      </c>
      <c r="AA99" t="s">
        <v>1518</v>
      </c>
      <c r="AB99" s="17" t="s">
        <v>1586</v>
      </c>
      <c r="AC99" t="s">
        <v>1728</v>
      </c>
    </row>
    <row r="100" spans="1:29" hidden="1" x14ac:dyDescent="0.3">
      <c r="A100" t="s">
        <v>412</v>
      </c>
      <c r="B100" s="7">
        <v>5</v>
      </c>
      <c r="C100" s="7" t="s">
        <v>1533</v>
      </c>
      <c r="D100" s="7" t="s">
        <v>951</v>
      </c>
      <c r="E100" t="s">
        <v>1759</v>
      </c>
      <c r="F100" s="20">
        <v>23</v>
      </c>
      <c r="G100" s="20" t="s">
        <v>1586</v>
      </c>
      <c r="H100" s="7">
        <v>11</v>
      </c>
      <c r="I100" t="s">
        <v>1760</v>
      </c>
      <c r="J100" t="s">
        <v>878</v>
      </c>
      <c r="K100" t="s">
        <v>1742</v>
      </c>
      <c r="L100" t="s">
        <v>1743</v>
      </c>
      <c r="M100" t="s">
        <v>1722</v>
      </c>
      <c r="N100" t="s">
        <v>1723</v>
      </c>
      <c r="O100" t="s">
        <v>1731</v>
      </c>
      <c r="P100" t="s">
        <v>364</v>
      </c>
      <c r="Q100">
        <v>6</v>
      </c>
      <c r="R100" t="s">
        <v>1744</v>
      </c>
      <c r="S100" s="17">
        <v>23</v>
      </c>
      <c r="T100" t="s">
        <v>1745</v>
      </c>
      <c r="U100" t="s">
        <v>1746</v>
      </c>
      <c r="V100" t="s">
        <v>388</v>
      </c>
      <c r="W100">
        <v>5000</v>
      </c>
      <c r="X100" t="s">
        <v>1739</v>
      </c>
      <c r="Y100" t="s">
        <v>1533</v>
      </c>
      <c r="Z100">
        <v>5911</v>
      </c>
      <c r="AA100" t="s">
        <v>1536</v>
      </c>
      <c r="AB100" s="17" t="s">
        <v>1586</v>
      </c>
      <c r="AC100" t="s">
        <v>1728</v>
      </c>
    </row>
    <row r="101" spans="1:29" hidden="1" x14ac:dyDescent="0.3">
      <c r="A101" t="s">
        <v>653</v>
      </c>
      <c r="B101" s="7">
        <v>5</v>
      </c>
      <c r="C101" s="7" t="s">
        <v>1079</v>
      </c>
      <c r="D101" s="7" t="s">
        <v>951</v>
      </c>
      <c r="E101" t="s">
        <v>1759</v>
      </c>
      <c r="F101" s="20">
        <v>62</v>
      </c>
      <c r="G101" s="20" t="s">
        <v>1586</v>
      </c>
      <c r="H101" s="7">
        <v>11</v>
      </c>
      <c r="I101" t="s">
        <v>1760</v>
      </c>
      <c r="J101" t="s">
        <v>878</v>
      </c>
      <c r="K101" t="s">
        <v>1836</v>
      </c>
      <c r="L101" t="s">
        <v>1837</v>
      </c>
      <c r="M101" t="s">
        <v>1722</v>
      </c>
      <c r="N101" t="s">
        <v>1723</v>
      </c>
      <c r="O101" t="s">
        <v>1838</v>
      </c>
      <c r="P101" t="s">
        <v>608</v>
      </c>
      <c r="Q101">
        <v>5</v>
      </c>
      <c r="R101" t="s">
        <v>1839</v>
      </c>
      <c r="S101" s="17">
        <v>62</v>
      </c>
      <c r="T101" t="s">
        <v>1840</v>
      </c>
      <c r="U101" t="s">
        <v>1841</v>
      </c>
      <c r="V101" t="s">
        <v>650</v>
      </c>
      <c r="W101">
        <v>2000</v>
      </c>
      <c r="X101" t="s">
        <v>1735</v>
      </c>
      <c r="Y101" t="s">
        <v>1079</v>
      </c>
      <c r="Z101">
        <v>2221</v>
      </c>
      <c r="AA101" t="s">
        <v>1082</v>
      </c>
      <c r="AB101" s="17" t="s">
        <v>1586</v>
      </c>
      <c r="AC101" t="s">
        <v>1728</v>
      </c>
    </row>
    <row r="102" spans="1:29" hidden="1" x14ac:dyDescent="0.3">
      <c r="A102" t="s">
        <v>656</v>
      </c>
      <c r="B102" s="7">
        <v>5</v>
      </c>
      <c r="C102" s="7" t="s">
        <v>1373</v>
      </c>
      <c r="D102" s="7" t="s">
        <v>951</v>
      </c>
      <c r="E102" t="s">
        <v>1759</v>
      </c>
      <c r="F102" s="20">
        <v>62</v>
      </c>
      <c r="G102" s="20" t="s">
        <v>1586</v>
      </c>
      <c r="H102" s="7">
        <v>11</v>
      </c>
      <c r="I102" t="s">
        <v>1760</v>
      </c>
      <c r="J102" t="s">
        <v>878</v>
      </c>
      <c r="K102" t="s">
        <v>1836</v>
      </c>
      <c r="L102" t="s">
        <v>1837</v>
      </c>
      <c r="M102" t="s">
        <v>1722</v>
      </c>
      <c r="N102" t="s">
        <v>1723</v>
      </c>
      <c r="O102" t="s">
        <v>1838</v>
      </c>
      <c r="P102" t="s">
        <v>608</v>
      </c>
      <c r="Q102">
        <v>5</v>
      </c>
      <c r="R102" t="s">
        <v>1839</v>
      </c>
      <c r="S102" s="17">
        <v>62</v>
      </c>
      <c r="T102" t="s">
        <v>1840</v>
      </c>
      <c r="U102" t="s">
        <v>1841</v>
      </c>
      <c r="V102" t="s">
        <v>650</v>
      </c>
      <c r="W102">
        <v>3000</v>
      </c>
      <c r="X102" t="s">
        <v>1717</v>
      </c>
      <c r="Y102" t="s">
        <v>1373</v>
      </c>
      <c r="Z102">
        <v>3821</v>
      </c>
      <c r="AA102" t="s">
        <v>1376</v>
      </c>
      <c r="AB102" s="17" t="s">
        <v>1586</v>
      </c>
      <c r="AC102" t="s">
        <v>1728</v>
      </c>
    </row>
    <row r="103" spans="1:29" hidden="1" x14ac:dyDescent="0.3">
      <c r="A103" t="s">
        <v>657</v>
      </c>
      <c r="B103" s="7">
        <v>5</v>
      </c>
      <c r="C103" s="7" t="s">
        <v>1373</v>
      </c>
      <c r="D103" s="7" t="s">
        <v>951</v>
      </c>
      <c r="E103" t="s">
        <v>1759</v>
      </c>
      <c r="F103" s="20">
        <v>62</v>
      </c>
      <c r="G103" s="20">
        <v>57</v>
      </c>
      <c r="H103" s="7">
        <v>11</v>
      </c>
      <c r="I103" t="s">
        <v>1760</v>
      </c>
      <c r="J103" t="s">
        <v>878</v>
      </c>
      <c r="K103" t="s">
        <v>1836</v>
      </c>
      <c r="L103" t="s">
        <v>1837</v>
      </c>
      <c r="M103" t="s">
        <v>1722</v>
      </c>
      <c r="N103" t="s">
        <v>1723</v>
      </c>
      <c r="O103" t="s">
        <v>1838</v>
      </c>
      <c r="P103" t="s">
        <v>608</v>
      </c>
      <c r="Q103">
        <v>5</v>
      </c>
      <c r="R103" t="s">
        <v>1839</v>
      </c>
      <c r="S103" s="17">
        <v>62</v>
      </c>
      <c r="T103" t="s">
        <v>1840</v>
      </c>
      <c r="U103" t="s">
        <v>1841</v>
      </c>
      <c r="V103" t="s">
        <v>650</v>
      </c>
      <c r="W103">
        <v>3000</v>
      </c>
      <c r="X103" t="s">
        <v>1717</v>
      </c>
      <c r="Y103" t="s">
        <v>1373</v>
      </c>
      <c r="Z103">
        <v>3821</v>
      </c>
      <c r="AA103" t="s">
        <v>1376</v>
      </c>
      <c r="AB103" s="17">
        <v>57</v>
      </c>
      <c r="AC103" t="s">
        <v>1842</v>
      </c>
    </row>
    <row r="104" spans="1:29" hidden="1" x14ac:dyDescent="0.3">
      <c r="A104" t="s">
        <v>677</v>
      </c>
      <c r="B104" s="7">
        <v>5</v>
      </c>
      <c r="C104" s="7" t="s">
        <v>1407</v>
      </c>
      <c r="D104" s="7" t="s">
        <v>951</v>
      </c>
      <c r="E104" t="s">
        <v>1759</v>
      </c>
      <c r="F104" s="20">
        <v>63</v>
      </c>
      <c r="G104" s="20" t="s">
        <v>1586</v>
      </c>
      <c r="H104" s="7">
        <v>11</v>
      </c>
      <c r="I104" t="s">
        <v>1760</v>
      </c>
      <c r="J104" t="s">
        <v>878</v>
      </c>
      <c r="K104" t="s">
        <v>1836</v>
      </c>
      <c r="L104" t="s">
        <v>1837</v>
      </c>
      <c r="M104" t="s">
        <v>1722</v>
      </c>
      <c r="N104" t="s">
        <v>1723</v>
      </c>
      <c r="O104" t="s">
        <v>1838</v>
      </c>
      <c r="P104" t="s">
        <v>608</v>
      </c>
      <c r="Q104">
        <v>5</v>
      </c>
      <c r="R104" t="s">
        <v>1839</v>
      </c>
      <c r="S104" s="17">
        <v>63</v>
      </c>
      <c r="T104" t="s">
        <v>1843</v>
      </c>
      <c r="U104" t="s">
        <v>1841</v>
      </c>
      <c r="V104" t="s">
        <v>650</v>
      </c>
      <c r="W104">
        <v>4000</v>
      </c>
      <c r="X104" t="s">
        <v>1844</v>
      </c>
      <c r="Y104" t="s">
        <v>1407</v>
      </c>
      <c r="Z104">
        <v>4211</v>
      </c>
      <c r="AA104" t="s">
        <v>1410</v>
      </c>
      <c r="AB104" s="17" t="s">
        <v>1586</v>
      </c>
      <c r="AC104" t="s">
        <v>1728</v>
      </c>
    </row>
    <row r="105" spans="1:29" hidden="1" x14ac:dyDescent="0.3">
      <c r="A105" t="s">
        <v>659</v>
      </c>
      <c r="B105" s="7">
        <v>5</v>
      </c>
      <c r="C105" s="7" t="s">
        <v>1373</v>
      </c>
      <c r="D105" s="7" t="s">
        <v>951</v>
      </c>
      <c r="E105" t="s">
        <v>1759</v>
      </c>
      <c r="F105" s="20">
        <v>64</v>
      </c>
      <c r="G105" s="20" t="s">
        <v>1586</v>
      </c>
      <c r="H105" s="7">
        <v>11</v>
      </c>
      <c r="I105" t="s">
        <v>1760</v>
      </c>
      <c r="J105" t="s">
        <v>878</v>
      </c>
      <c r="K105" t="s">
        <v>1836</v>
      </c>
      <c r="L105" t="s">
        <v>1837</v>
      </c>
      <c r="M105" t="s">
        <v>1722</v>
      </c>
      <c r="N105" t="s">
        <v>1723</v>
      </c>
      <c r="O105" t="s">
        <v>1838</v>
      </c>
      <c r="P105" t="s">
        <v>608</v>
      </c>
      <c r="Q105">
        <v>5</v>
      </c>
      <c r="R105" t="s">
        <v>1839</v>
      </c>
      <c r="S105" s="17">
        <v>64</v>
      </c>
      <c r="T105" t="s">
        <v>1845</v>
      </c>
      <c r="U105" t="s">
        <v>1841</v>
      </c>
      <c r="V105" t="s">
        <v>650</v>
      </c>
      <c r="W105">
        <v>3000</v>
      </c>
      <c r="X105" t="s">
        <v>1717</v>
      </c>
      <c r="Y105" t="s">
        <v>1373</v>
      </c>
      <c r="Z105">
        <v>3821</v>
      </c>
      <c r="AA105" t="s">
        <v>1376</v>
      </c>
      <c r="AB105" s="17" t="s">
        <v>1586</v>
      </c>
      <c r="AC105" t="s">
        <v>1728</v>
      </c>
    </row>
    <row r="106" spans="1:29" hidden="1" x14ac:dyDescent="0.3">
      <c r="A106" t="s">
        <v>651</v>
      </c>
      <c r="B106" s="7">
        <v>5</v>
      </c>
      <c r="C106" s="7" t="s">
        <v>1075</v>
      </c>
      <c r="D106" s="7" t="s">
        <v>951</v>
      </c>
      <c r="E106" t="s">
        <v>1759</v>
      </c>
      <c r="F106" s="20">
        <v>65</v>
      </c>
      <c r="G106" s="20">
        <v>43</v>
      </c>
      <c r="H106" s="7">
        <v>11</v>
      </c>
      <c r="I106" t="s">
        <v>1760</v>
      </c>
      <c r="J106" t="s">
        <v>878</v>
      </c>
      <c r="K106" t="s">
        <v>1836</v>
      </c>
      <c r="L106" t="s">
        <v>1837</v>
      </c>
      <c r="M106" t="s">
        <v>1722</v>
      </c>
      <c r="N106" t="s">
        <v>1723</v>
      </c>
      <c r="O106" t="s">
        <v>1838</v>
      </c>
      <c r="P106" t="s">
        <v>608</v>
      </c>
      <c r="Q106">
        <v>5</v>
      </c>
      <c r="R106" t="s">
        <v>1839</v>
      </c>
      <c r="S106" s="17">
        <v>65</v>
      </c>
      <c r="T106" t="s">
        <v>1846</v>
      </c>
      <c r="U106" t="s">
        <v>1841</v>
      </c>
      <c r="V106" t="s">
        <v>650</v>
      </c>
      <c r="W106">
        <v>2000</v>
      </c>
      <c r="X106" t="s">
        <v>1735</v>
      </c>
      <c r="Y106" t="s">
        <v>1075</v>
      </c>
      <c r="Z106">
        <v>2211</v>
      </c>
      <c r="AA106" t="s">
        <v>1078</v>
      </c>
      <c r="AB106" s="17">
        <v>43</v>
      </c>
      <c r="AC106" t="s">
        <v>1847</v>
      </c>
    </row>
    <row r="107" spans="1:29" hidden="1" x14ac:dyDescent="0.3">
      <c r="A107" t="s">
        <v>654</v>
      </c>
      <c r="B107" s="7">
        <v>5</v>
      </c>
      <c r="C107" s="7" t="s">
        <v>1238</v>
      </c>
      <c r="D107" s="7" t="s">
        <v>951</v>
      </c>
      <c r="E107" t="s">
        <v>1759</v>
      </c>
      <c r="F107" s="20">
        <v>65</v>
      </c>
      <c r="G107" s="20">
        <v>44</v>
      </c>
      <c r="H107" s="7">
        <v>11</v>
      </c>
      <c r="I107" t="s">
        <v>1760</v>
      </c>
      <c r="J107" t="s">
        <v>878</v>
      </c>
      <c r="K107" t="s">
        <v>1836</v>
      </c>
      <c r="L107" t="s">
        <v>1837</v>
      </c>
      <c r="M107" t="s">
        <v>1722</v>
      </c>
      <c r="N107" t="s">
        <v>1723</v>
      </c>
      <c r="O107" t="s">
        <v>1838</v>
      </c>
      <c r="P107" t="s">
        <v>608</v>
      </c>
      <c r="Q107">
        <v>5</v>
      </c>
      <c r="R107" t="s">
        <v>1839</v>
      </c>
      <c r="S107" s="17">
        <v>65</v>
      </c>
      <c r="T107" t="s">
        <v>1846</v>
      </c>
      <c r="U107" t="s">
        <v>1841</v>
      </c>
      <c r="V107" t="s">
        <v>650</v>
      </c>
      <c r="W107">
        <v>3000</v>
      </c>
      <c r="X107" t="s">
        <v>1717</v>
      </c>
      <c r="Y107" t="s">
        <v>1238</v>
      </c>
      <c r="Z107">
        <v>3261</v>
      </c>
      <c r="AA107" t="s">
        <v>1241</v>
      </c>
      <c r="AB107" s="17">
        <v>44</v>
      </c>
      <c r="AC107" t="s">
        <v>1848</v>
      </c>
    </row>
    <row r="108" spans="1:29" hidden="1" x14ac:dyDescent="0.3">
      <c r="A108" t="s">
        <v>660</v>
      </c>
      <c r="B108" s="7">
        <v>5</v>
      </c>
      <c r="C108" s="7" t="s">
        <v>1373</v>
      </c>
      <c r="D108" s="7" t="s">
        <v>951</v>
      </c>
      <c r="E108" t="s">
        <v>1759</v>
      </c>
      <c r="F108" s="20">
        <v>65</v>
      </c>
      <c r="G108" s="20" t="s">
        <v>1586</v>
      </c>
      <c r="H108" s="7">
        <v>11</v>
      </c>
      <c r="I108" t="s">
        <v>1760</v>
      </c>
      <c r="J108" t="s">
        <v>878</v>
      </c>
      <c r="K108" t="s">
        <v>1836</v>
      </c>
      <c r="L108" t="s">
        <v>1837</v>
      </c>
      <c r="M108" t="s">
        <v>1722</v>
      </c>
      <c r="N108" t="s">
        <v>1723</v>
      </c>
      <c r="O108" t="s">
        <v>1838</v>
      </c>
      <c r="P108" t="s">
        <v>608</v>
      </c>
      <c r="Q108">
        <v>5</v>
      </c>
      <c r="R108" t="s">
        <v>1839</v>
      </c>
      <c r="S108" s="17">
        <v>65</v>
      </c>
      <c r="T108" t="s">
        <v>1846</v>
      </c>
      <c r="U108" t="s">
        <v>1841</v>
      </c>
      <c r="V108" t="s">
        <v>650</v>
      </c>
      <c r="W108">
        <v>3000</v>
      </c>
      <c r="X108" t="s">
        <v>1717</v>
      </c>
      <c r="Y108" t="s">
        <v>1373</v>
      </c>
      <c r="Z108">
        <v>3821</v>
      </c>
      <c r="AA108" t="s">
        <v>1376</v>
      </c>
      <c r="AB108" s="17" t="s">
        <v>1586</v>
      </c>
      <c r="AC108" t="s">
        <v>1728</v>
      </c>
    </row>
    <row r="109" spans="1:29" hidden="1" x14ac:dyDescent="0.3">
      <c r="A109" t="s">
        <v>661</v>
      </c>
      <c r="B109" s="7">
        <v>5</v>
      </c>
      <c r="C109" s="7" t="s">
        <v>1373</v>
      </c>
      <c r="D109" s="7" t="s">
        <v>951</v>
      </c>
      <c r="E109" t="s">
        <v>1759</v>
      </c>
      <c r="F109" s="20">
        <v>65</v>
      </c>
      <c r="G109" s="20">
        <v>41</v>
      </c>
      <c r="H109" s="7">
        <v>11</v>
      </c>
      <c r="I109" t="s">
        <v>1760</v>
      </c>
      <c r="J109" t="s">
        <v>878</v>
      </c>
      <c r="K109" t="s">
        <v>1836</v>
      </c>
      <c r="L109" t="s">
        <v>1837</v>
      </c>
      <c r="M109" t="s">
        <v>1722</v>
      </c>
      <c r="N109" t="s">
        <v>1723</v>
      </c>
      <c r="O109" t="s">
        <v>1838</v>
      </c>
      <c r="P109" t="s">
        <v>608</v>
      </c>
      <c r="Q109">
        <v>5</v>
      </c>
      <c r="R109" t="s">
        <v>1839</v>
      </c>
      <c r="S109" s="17">
        <v>65</v>
      </c>
      <c r="T109" t="s">
        <v>1846</v>
      </c>
      <c r="U109" t="s">
        <v>1841</v>
      </c>
      <c r="V109" t="s">
        <v>650</v>
      </c>
      <c r="W109">
        <v>3000</v>
      </c>
      <c r="X109" t="s">
        <v>1717</v>
      </c>
      <c r="Y109" t="s">
        <v>1373</v>
      </c>
      <c r="Z109">
        <v>3821</v>
      </c>
      <c r="AA109" t="s">
        <v>1376</v>
      </c>
      <c r="AB109" s="17">
        <v>41</v>
      </c>
      <c r="AC109" t="s">
        <v>1849</v>
      </c>
    </row>
    <row r="110" spans="1:29" hidden="1" x14ac:dyDescent="0.3">
      <c r="A110" t="s">
        <v>663</v>
      </c>
      <c r="B110" s="7">
        <v>5</v>
      </c>
      <c r="C110" s="7" t="s">
        <v>1373</v>
      </c>
      <c r="D110" s="7" t="s">
        <v>951</v>
      </c>
      <c r="E110" t="s">
        <v>1759</v>
      </c>
      <c r="F110" s="20">
        <v>65</v>
      </c>
      <c r="G110" s="20">
        <v>46</v>
      </c>
      <c r="H110" s="7">
        <v>11</v>
      </c>
      <c r="I110" t="s">
        <v>1760</v>
      </c>
      <c r="J110" t="s">
        <v>878</v>
      </c>
      <c r="K110" t="s">
        <v>1836</v>
      </c>
      <c r="L110" t="s">
        <v>1837</v>
      </c>
      <c r="M110" t="s">
        <v>1722</v>
      </c>
      <c r="N110" t="s">
        <v>1723</v>
      </c>
      <c r="O110" t="s">
        <v>1838</v>
      </c>
      <c r="P110" t="s">
        <v>608</v>
      </c>
      <c r="Q110">
        <v>5</v>
      </c>
      <c r="R110" t="s">
        <v>1839</v>
      </c>
      <c r="S110" s="17">
        <v>65</v>
      </c>
      <c r="T110" t="s">
        <v>1846</v>
      </c>
      <c r="U110" t="s">
        <v>1841</v>
      </c>
      <c r="V110" t="s">
        <v>650</v>
      </c>
      <c r="W110">
        <v>3000</v>
      </c>
      <c r="X110" t="s">
        <v>1717</v>
      </c>
      <c r="Y110" t="s">
        <v>1373</v>
      </c>
      <c r="Z110">
        <v>3821</v>
      </c>
      <c r="AA110" t="s">
        <v>1376</v>
      </c>
      <c r="AB110" s="17">
        <v>46</v>
      </c>
      <c r="AC110" t="s">
        <v>1850</v>
      </c>
    </row>
    <row r="111" spans="1:29" hidden="1" x14ac:dyDescent="0.3">
      <c r="A111" t="s">
        <v>665</v>
      </c>
      <c r="B111" s="7">
        <v>5</v>
      </c>
      <c r="C111" s="7" t="s">
        <v>1373</v>
      </c>
      <c r="D111" s="7" t="s">
        <v>951</v>
      </c>
      <c r="E111" t="s">
        <v>1759</v>
      </c>
      <c r="F111" s="20">
        <v>65</v>
      </c>
      <c r="G111" s="20">
        <v>47</v>
      </c>
      <c r="H111" s="7">
        <v>11</v>
      </c>
      <c r="I111" t="s">
        <v>1760</v>
      </c>
      <c r="J111" t="s">
        <v>878</v>
      </c>
      <c r="K111" t="s">
        <v>1836</v>
      </c>
      <c r="L111" t="s">
        <v>1837</v>
      </c>
      <c r="M111" t="s">
        <v>1722</v>
      </c>
      <c r="N111" t="s">
        <v>1723</v>
      </c>
      <c r="O111" t="s">
        <v>1838</v>
      </c>
      <c r="P111" t="s">
        <v>608</v>
      </c>
      <c r="Q111">
        <v>5</v>
      </c>
      <c r="R111" t="s">
        <v>1839</v>
      </c>
      <c r="S111" s="17">
        <v>65</v>
      </c>
      <c r="T111" t="s">
        <v>1846</v>
      </c>
      <c r="U111" t="s">
        <v>1841</v>
      </c>
      <c r="V111" t="s">
        <v>650</v>
      </c>
      <c r="W111">
        <v>3000</v>
      </c>
      <c r="X111" t="s">
        <v>1717</v>
      </c>
      <c r="Y111" t="s">
        <v>1373</v>
      </c>
      <c r="Z111">
        <v>3821</v>
      </c>
      <c r="AA111" t="s">
        <v>1376</v>
      </c>
      <c r="AB111" s="17">
        <v>47</v>
      </c>
      <c r="AC111" t="s">
        <v>1851</v>
      </c>
    </row>
    <row r="112" spans="1:29" hidden="1" x14ac:dyDescent="0.3">
      <c r="A112" t="s">
        <v>667</v>
      </c>
      <c r="B112" s="7">
        <v>5</v>
      </c>
      <c r="C112" s="7" t="s">
        <v>1373</v>
      </c>
      <c r="D112" s="7" t="s">
        <v>951</v>
      </c>
      <c r="E112" t="s">
        <v>1759</v>
      </c>
      <c r="F112" s="20">
        <v>65</v>
      </c>
      <c r="G112" s="20">
        <v>48</v>
      </c>
      <c r="H112" s="7">
        <v>11</v>
      </c>
      <c r="I112" t="s">
        <v>1760</v>
      </c>
      <c r="J112" t="s">
        <v>878</v>
      </c>
      <c r="K112" t="s">
        <v>1836</v>
      </c>
      <c r="L112" t="s">
        <v>1837</v>
      </c>
      <c r="M112" t="s">
        <v>1722</v>
      </c>
      <c r="N112" t="s">
        <v>1723</v>
      </c>
      <c r="O112" t="s">
        <v>1838</v>
      </c>
      <c r="P112" t="s">
        <v>608</v>
      </c>
      <c r="Q112">
        <v>5</v>
      </c>
      <c r="R112" t="s">
        <v>1839</v>
      </c>
      <c r="S112" s="17">
        <v>65</v>
      </c>
      <c r="T112" t="s">
        <v>1846</v>
      </c>
      <c r="U112" t="s">
        <v>1841</v>
      </c>
      <c r="V112" t="s">
        <v>650</v>
      </c>
      <c r="W112">
        <v>3000</v>
      </c>
      <c r="X112" t="s">
        <v>1717</v>
      </c>
      <c r="Y112" t="s">
        <v>1373</v>
      </c>
      <c r="Z112">
        <v>3821</v>
      </c>
      <c r="AA112" t="s">
        <v>1376</v>
      </c>
      <c r="AB112" s="17">
        <v>48</v>
      </c>
      <c r="AC112" t="s">
        <v>1852</v>
      </c>
    </row>
    <row r="113" spans="1:29" hidden="1" x14ac:dyDescent="0.3">
      <c r="A113" t="s">
        <v>669</v>
      </c>
      <c r="B113" s="7">
        <v>5</v>
      </c>
      <c r="C113" s="7" t="s">
        <v>1373</v>
      </c>
      <c r="D113" s="7" t="s">
        <v>951</v>
      </c>
      <c r="E113" t="s">
        <v>1759</v>
      </c>
      <c r="F113" s="20">
        <v>65</v>
      </c>
      <c r="G113" s="20">
        <v>52</v>
      </c>
      <c r="H113" s="7">
        <v>11</v>
      </c>
      <c r="I113" t="s">
        <v>1760</v>
      </c>
      <c r="J113" t="s">
        <v>878</v>
      </c>
      <c r="K113" t="s">
        <v>1836</v>
      </c>
      <c r="L113" t="s">
        <v>1837</v>
      </c>
      <c r="M113" t="s">
        <v>1722</v>
      </c>
      <c r="N113" t="s">
        <v>1723</v>
      </c>
      <c r="O113" t="s">
        <v>1838</v>
      </c>
      <c r="P113" t="s">
        <v>608</v>
      </c>
      <c r="Q113">
        <v>5</v>
      </c>
      <c r="R113" t="s">
        <v>1839</v>
      </c>
      <c r="S113" s="17">
        <v>65</v>
      </c>
      <c r="T113" t="s">
        <v>1846</v>
      </c>
      <c r="U113" t="s">
        <v>1841</v>
      </c>
      <c r="V113" t="s">
        <v>650</v>
      </c>
      <c r="W113">
        <v>3000</v>
      </c>
      <c r="X113" t="s">
        <v>1717</v>
      </c>
      <c r="Y113" t="s">
        <v>1373</v>
      </c>
      <c r="Z113">
        <v>3821</v>
      </c>
      <c r="AA113" t="s">
        <v>1376</v>
      </c>
      <c r="AB113" s="17">
        <v>52</v>
      </c>
      <c r="AC113" t="s">
        <v>1853</v>
      </c>
    </row>
    <row r="114" spans="1:29" hidden="1" x14ac:dyDescent="0.3">
      <c r="A114" t="s">
        <v>671</v>
      </c>
      <c r="B114" s="7">
        <v>5</v>
      </c>
      <c r="C114" s="7" t="s">
        <v>1373</v>
      </c>
      <c r="D114" s="7" t="s">
        <v>951</v>
      </c>
      <c r="E114" t="s">
        <v>1759</v>
      </c>
      <c r="F114" s="20">
        <v>65</v>
      </c>
      <c r="G114" s="20">
        <v>54</v>
      </c>
      <c r="H114" s="7">
        <v>11</v>
      </c>
      <c r="I114" t="s">
        <v>1760</v>
      </c>
      <c r="J114" t="s">
        <v>878</v>
      </c>
      <c r="K114" t="s">
        <v>1836</v>
      </c>
      <c r="L114" t="s">
        <v>1837</v>
      </c>
      <c r="M114" t="s">
        <v>1722</v>
      </c>
      <c r="N114" t="s">
        <v>1723</v>
      </c>
      <c r="O114" t="s">
        <v>1838</v>
      </c>
      <c r="P114" t="s">
        <v>608</v>
      </c>
      <c r="Q114">
        <v>5</v>
      </c>
      <c r="R114" t="s">
        <v>1839</v>
      </c>
      <c r="S114" s="17">
        <v>65</v>
      </c>
      <c r="T114" t="s">
        <v>1846</v>
      </c>
      <c r="U114" t="s">
        <v>1841</v>
      </c>
      <c r="V114" t="s">
        <v>650</v>
      </c>
      <c r="W114">
        <v>3000</v>
      </c>
      <c r="X114" t="s">
        <v>1717</v>
      </c>
      <c r="Y114" t="s">
        <v>1373</v>
      </c>
      <c r="Z114">
        <v>3821</v>
      </c>
      <c r="AA114" t="s">
        <v>1376</v>
      </c>
      <c r="AB114" s="17">
        <v>54</v>
      </c>
      <c r="AC114" t="s">
        <v>1854</v>
      </c>
    </row>
    <row r="115" spans="1:29" hidden="1" x14ac:dyDescent="0.3">
      <c r="A115" t="s">
        <v>673</v>
      </c>
      <c r="B115" s="7">
        <v>5</v>
      </c>
      <c r="C115" s="7" t="s">
        <v>1373</v>
      </c>
      <c r="D115" s="7" t="s">
        <v>951</v>
      </c>
      <c r="E115" t="s">
        <v>1759</v>
      </c>
      <c r="F115" s="20">
        <v>65</v>
      </c>
      <c r="G115" s="20">
        <v>55</v>
      </c>
      <c r="H115" s="7">
        <v>11</v>
      </c>
      <c r="I115" t="s">
        <v>1760</v>
      </c>
      <c r="J115" t="s">
        <v>878</v>
      </c>
      <c r="K115" t="s">
        <v>1836</v>
      </c>
      <c r="L115" t="s">
        <v>1837</v>
      </c>
      <c r="M115" t="s">
        <v>1722</v>
      </c>
      <c r="N115" t="s">
        <v>1723</v>
      </c>
      <c r="O115" t="s">
        <v>1838</v>
      </c>
      <c r="P115" t="s">
        <v>608</v>
      </c>
      <c r="Q115">
        <v>5</v>
      </c>
      <c r="R115" t="s">
        <v>1839</v>
      </c>
      <c r="S115" s="17">
        <v>65</v>
      </c>
      <c r="T115" t="s">
        <v>1846</v>
      </c>
      <c r="U115" t="s">
        <v>1841</v>
      </c>
      <c r="V115" t="s">
        <v>650</v>
      </c>
      <c r="W115">
        <v>3000</v>
      </c>
      <c r="X115" t="s">
        <v>1717</v>
      </c>
      <c r="Y115" t="s">
        <v>1373</v>
      </c>
      <c r="Z115">
        <v>3821</v>
      </c>
      <c r="AA115" t="s">
        <v>1376</v>
      </c>
      <c r="AB115" s="17">
        <v>55</v>
      </c>
      <c r="AC115" t="s">
        <v>1855</v>
      </c>
    </row>
    <row r="116" spans="1:29" hidden="1" x14ac:dyDescent="0.3">
      <c r="A116" t="s">
        <v>675</v>
      </c>
      <c r="B116" s="7">
        <v>5</v>
      </c>
      <c r="C116" s="7" t="s">
        <v>1373</v>
      </c>
      <c r="D116" s="7" t="s">
        <v>951</v>
      </c>
      <c r="E116" t="s">
        <v>1759</v>
      </c>
      <c r="F116" s="20">
        <v>65</v>
      </c>
      <c r="G116" s="20">
        <v>56</v>
      </c>
      <c r="H116" s="7">
        <v>11</v>
      </c>
      <c r="I116" t="s">
        <v>1760</v>
      </c>
      <c r="J116" t="s">
        <v>878</v>
      </c>
      <c r="K116" t="s">
        <v>1836</v>
      </c>
      <c r="L116" t="s">
        <v>1837</v>
      </c>
      <c r="M116" t="s">
        <v>1722</v>
      </c>
      <c r="N116" t="s">
        <v>1723</v>
      </c>
      <c r="O116" t="s">
        <v>1838</v>
      </c>
      <c r="P116" t="s">
        <v>608</v>
      </c>
      <c r="Q116">
        <v>5</v>
      </c>
      <c r="R116" t="s">
        <v>1839</v>
      </c>
      <c r="S116" s="17">
        <v>65</v>
      </c>
      <c r="T116" t="s">
        <v>1846</v>
      </c>
      <c r="U116" t="s">
        <v>1841</v>
      </c>
      <c r="V116" t="s">
        <v>650</v>
      </c>
      <c r="W116">
        <v>3000</v>
      </c>
      <c r="X116" t="s">
        <v>1717</v>
      </c>
      <c r="Y116" t="s">
        <v>1373</v>
      </c>
      <c r="Z116">
        <v>3821</v>
      </c>
      <c r="AA116" t="s">
        <v>1376</v>
      </c>
      <c r="AB116" s="17">
        <v>56</v>
      </c>
      <c r="AC116" t="s">
        <v>1856</v>
      </c>
    </row>
    <row r="117" spans="1:29" hidden="1" x14ac:dyDescent="0.3">
      <c r="A117" t="s">
        <v>678</v>
      </c>
      <c r="B117" s="7">
        <v>5</v>
      </c>
      <c r="C117" s="7" t="s">
        <v>1427</v>
      </c>
      <c r="D117" s="7" t="s">
        <v>951</v>
      </c>
      <c r="E117" t="s">
        <v>1759</v>
      </c>
      <c r="F117" s="20">
        <v>65</v>
      </c>
      <c r="G117" s="20" t="s">
        <v>1586</v>
      </c>
      <c r="H117" s="7">
        <v>11</v>
      </c>
      <c r="I117" t="s">
        <v>1760</v>
      </c>
      <c r="J117" t="s">
        <v>878</v>
      </c>
      <c r="K117" t="s">
        <v>1836</v>
      </c>
      <c r="L117" t="s">
        <v>1837</v>
      </c>
      <c r="M117" t="s">
        <v>1722</v>
      </c>
      <c r="N117" t="s">
        <v>1723</v>
      </c>
      <c r="O117" t="s">
        <v>1838</v>
      </c>
      <c r="P117" t="s">
        <v>608</v>
      </c>
      <c r="Q117">
        <v>5</v>
      </c>
      <c r="R117" t="s">
        <v>1839</v>
      </c>
      <c r="S117" s="17">
        <v>65</v>
      </c>
      <c r="T117" t="s">
        <v>1846</v>
      </c>
      <c r="U117" t="s">
        <v>1841</v>
      </c>
      <c r="V117" t="s">
        <v>650</v>
      </c>
      <c r="W117">
        <v>4000</v>
      </c>
      <c r="X117" t="s">
        <v>1844</v>
      </c>
      <c r="Y117" t="s">
        <v>1427</v>
      </c>
      <c r="Z117">
        <v>4411</v>
      </c>
      <c r="AA117" t="s">
        <v>1430</v>
      </c>
      <c r="AB117" s="17" t="s">
        <v>1586</v>
      </c>
      <c r="AC117" t="s">
        <v>1728</v>
      </c>
    </row>
    <row r="118" spans="1:29" hidden="1" x14ac:dyDescent="0.3">
      <c r="A118" t="s">
        <v>679</v>
      </c>
      <c r="B118" s="7">
        <v>5</v>
      </c>
      <c r="C118" s="7" t="s">
        <v>1427</v>
      </c>
      <c r="D118" s="7" t="s">
        <v>951</v>
      </c>
      <c r="E118" t="s">
        <v>1759</v>
      </c>
      <c r="F118" s="20">
        <v>65</v>
      </c>
      <c r="G118" s="20">
        <v>58</v>
      </c>
      <c r="H118" s="7">
        <v>11</v>
      </c>
      <c r="I118" t="s">
        <v>1760</v>
      </c>
      <c r="J118" t="s">
        <v>878</v>
      </c>
      <c r="K118" t="s">
        <v>1836</v>
      </c>
      <c r="L118" t="s">
        <v>1837</v>
      </c>
      <c r="M118" t="s">
        <v>1722</v>
      </c>
      <c r="N118" t="s">
        <v>1723</v>
      </c>
      <c r="O118" t="s">
        <v>1838</v>
      </c>
      <c r="P118" t="s">
        <v>608</v>
      </c>
      <c r="Q118">
        <v>5</v>
      </c>
      <c r="R118" t="s">
        <v>1839</v>
      </c>
      <c r="S118" s="17">
        <v>65</v>
      </c>
      <c r="T118" t="s">
        <v>1846</v>
      </c>
      <c r="U118" t="s">
        <v>1841</v>
      </c>
      <c r="V118" t="s">
        <v>650</v>
      </c>
      <c r="W118">
        <v>4000</v>
      </c>
      <c r="X118" t="s">
        <v>1844</v>
      </c>
      <c r="Y118" t="s">
        <v>1427</v>
      </c>
      <c r="Z118">
        <v>4411</v>
      </c>
      <c r="AA118" t="s">
        <v>1430</v>
      </c>
      <c r="AB118" s="17">
        <v>58</v>
      </c>
      <c r="AC118" t="s">
        <v>1857</v>
      </c>
    </row>
    <row r="119" spans="1:29" hidden="1" x14ac:dyDescent="0.3">
      <c r="A119" t="s">
        <v>22</v>
      </c>
      <c r="B119" s="7">
        <v>5</v>
      </c>
      <c r="C119" s="7" t="s">
        <v>1427</v>
      </c>
      <c r="D119" s="7" t="s">
        <v>951</v>
      </c>
      <c r="E119" t="s">
        <v>1759</v>
      </c>
      <c r="F119" s="20" t="s">
        <v>889</v>
      </c>
      <c r="G119" s="20" t="s">
        <v>1586</v>
      </c>
      <c r="H119" s="7">
        <v>11</v>
      </c>
      <c r="I119" t="s">
        <v>1760</v>
      </c>
      <c r="J119" t="s">
        <v>878</v>
      </c>
      <c r="K119" t="s">
        <v>1748</v>
      </c>
      <c r="L119" t="s">
        <v>1749</v>
      </c>
      <c r="M119" t="s">
        <v>1722</v>
      </c>
      <c r="N119" t="s">
        <v>1723</v>
      </c>
      <c r="O119" t="s">
        <v>1858</v>
      </c>
      <c r="P119" t="s">
        <v>20</v>
      </c>
      <c r="Q119">
        <v>6</v>
      </c>
      <c r="R119" t="s">
        <v>1744</v>
      </c>
      <c r="S119" s="17" t="s">
        <v>889</v>
      </c>
      <c r="T119" t="s">
        <v>1859</v>
      </c>
      <c r="U119" t="s">
        <v>1860</v>
      </c>
      <c r="V119" t="s">
        <v>21</v>
      </c>
      <c r="W119">
        <v>4000</v>
      </c>
      <c r="X119" t="s">
        <v>1844</v>
      </c>
      <c r="Y119" t="s">
        <v>1427</v>
      </c>
      <c r="Z119">
        <v>4411</v>
      </c>
      <c r="AA119" t="s">
        <v>1430</v>
      </c>
      <c r="AB119" s="17" t="s">
        <v>1586</v>
      </c>
      <c r="AC119" t="s">
        <v>1728</v>
      </c>
    </row>
    <row r="120" spans="1:29" hidden="1" x14ac:dyDescent="0.3">
      <c r="A120" t="s">
        <v>24</v>
      </c>
      <c r="B120" s="7">
        <v>5</v>
      </c>
      <c r="C120" s="7" t="s">
        <v>1439</v>
      </c>
      <c r="D120" s="7" t="s">
        <v>951</v>
      </c>
      <c r="E120" t="s">
        <v>1759</v>
      </c>
      <c r="F120" s="20" t="s">
        <v>889</v>
      </c>
      <c r="G120" s="20" t="s">
        <v>1587</v>
      </c>
      <c r="H120" s="7">
        <v>11</v>
      </c>
      <c r="I120" t="s">
        <v>1760</v>
      </c>
      <c r="J120" t="s">
        <v>878</v>
      </c>
      <c r="K120" t="s">
        <v>1748</v>
      </c>
      <c r="L120" t="s">
        <v>1749</v>
      </c>
      <c r="M120" t="s">
        <v>1722</v>
      </c>
      <c r="N120" t="s">
        <v>1723</v>
      </c>
      <c r="O120" t="s">
        <v>1858</v>
      </c>
      <c r="P120" t="s">
        <v>20</v>
      </c>
      <c r="Q120">
        <v>6</v>
      </c>
      <c r="R120" t="s">
        <v>1744</v>
      </c>
      <c r="S120" s="17" t="s">
        <v>889</v>
      </c>
      <c r="T120" t="s">
        <v>1859</v>
      </c>
      <c r="U120" t="s">
        <v>1860</v>
      </c>
      <c r="V120" t="s">
        <v>21</v>
      </c>
      <c r="W120">
        <v>4000</v>
      </c>
      <c r="X120" t="s">
        <v>1844</v>
      </c>
      <c r="Y120" t="s">
        <v>1439</v>
      </c>
      <c r="Z120">
        <v>4451</v>
      </c>
      <c r="AA120" t="s">
        <v>1442</v>
      </c>
      <c r="AB120" s="17" t="s">
        <v>1587</v>
      </c>
      <c r="AC120" t="s">
        <v>1861</v>
      </c>
    </row>
    <row r="121" spans="1:29" hidden="1" x14ac:dyDescent="0.3">
      <c r="A121" t="s">
        <v>26</v>
      </c>
      <c r="B121" s="7">
        <v>5</v>
      </c>
      <c r="C121" s="7" t="s">
        <v>1439</v>
      </c>
      <c r="D121" s="7" t="s">
        <v>951</v>
      </c>
      <c r="E121" t="s">
        <v>1759</v>
      </c>
      <c r="F121" s="20" t="s">
        <v>889</v>
      </c>
      <c r="G121" s="20" t="s">
        <v>1588</v>
      </c>
      <c r="H121" s="7">
        <v>11</v>
      </c>
      <c r="I121" t="s">
        <v>1760</v>
      </c>
      <c r="J121" t="s">
        <v>878</v>
      </c>
      <c r="K121" t="s">
        <v>1748</v>
      </c>
      <c r="L121" t="s">
        <v>1749</v>
      </c>
      <c r="M121" t="s">
        <v>1722</v>
      </c>
      <c r="N121" t="s">
        <v>1723</v>
      </c>
      <c r="O121" t="s">
        <v>1858</v>
      </c>
      <c r="P121" t="s">
        <v>20</v>
      </c>
      <c r="Q121">
        <v>6</v>
      </c>
      <c r="R121" t="s">
        <v>1744</v>
      </c>
      <c r="S121" s="17" t="s">
        <v>889</v>
      </c>
      <c r="T121" t="s">
        <v>1859</v>
      </c>
      <c r="U121" t="s">
        <v>1860</v>
      </c>
      <c r="V121" t="s">
        <v>21</v>
      </c>
      <c r="W121">
        <v>4000</v>
      </c>
      <c r="X121" t="s">
        <v>1844</v>
      </c>
      <c r="Y121" t="s">
        <v>1439</v>
      </c>
      <c r="Z121">
        <v>4451</v>
      </c>
      <c r="AA121" t="s">
        <v>1442</v>
      </c>
      <c r="AB121" s="17" t="s">
        <v>1588</v>
      </c>
      <c r="AC121" t="s">
        <v>1862</v>
      </c>
    </row>
    <row r="122" spans="1:29" hidden="1" x14ac:dyDescent="0.3">
      <c r="A122" t="s">
        <v>28</v>
      </c>
      <c r="B122" s="7">
        <v>5</v>
      </c>
      <c r="C122" s="7" t="s">
        <v>1439</v>
      </c>
      <c r="D122" s="7" t="s">
        <v>951</v>
      </c>
      <c r="E122" t="s">
        <v>1759</v>
      </c>
      <c r="F122" s="20" t="s">
        <v>889</v>
      </c>
      <c r="G122" s="20" t="s">
        <v>1589</v>
      </c>
      <c r="H122" s="7">
        <v>11</v>
      </c>
      <c r="I122" t="s">
        <v>1760</v>
      </c>
      <c r="J122" t="s">
        <v>878</v>
      </c>
      <c r="K122" t="s">
        <v>1748</v>
      </c>
      <c r="L122" t="s">
        <v>1749</v>
      </c>
      <c r="M122" t="s">
        <v>1722</v>
      </c>
      <c r="N122" t="s">
        <v>1723</v>
      </c>
      <c r="O122" t="s">
        <v>1858</v>
      </c>
      <c r="P122" t="s">
        <v>20</v>
      </c>
      <c r="Q122">
        <v>6</v>
      </c>
      <c r="R122" t="s">
        <v>1744</v>
      </c>
      <c r="S122" s="17" t="s">
        <v>889</v>
      </c>
      <c r="T122" t="s">
        <v>1859</v>
      </c>
      <c r="U122" t="s">
        <v>1860</v>
      </c>
      <c r="V122" t="s">
        <v>21</v>
      </c>
      <c r="W122">
        <v>4000</v>
      </c>
      <c r="X122" t="s">
        <v>1844</v>
      </c>
      <c r="Y122" t="s">
        <v>1439</v>
      </c>
      <c r="Z122">
        <v>4451</v>
      </c>
      <c r="AA122" t="s">
        <v>1442</v>
      </c>
      <c r="AB122" s="17" t="s">
        <v>1589</v>
      </c>
      <c r="AC122" t="s">
        <v>1863</v>
      </c>
    </row>
    <row r="123" spans="1:29" hidden="1" x14ac:dyDescent="0.3">
      <c r="A123" t="s">
        <v>30</v>
      </c>
      <c r="B123" s="7">
        <v>5</v>
      </c>
      <c r="C123" s="7" t="s">
        <v>1439</v>
      </c>
      <c r="D123" s="7" t="s">
        <v>951</v>
      </c>
      <c r="E123" t="s">
        <v>1759</v>
      </c>
      <c r="F123" s="20" t="s">
        <v>889</v>
      </c>
      <c r="G123" s="20" t="s">
        <v>1590</v>
      </c>
      <c r="H123" s="7">
        <v>11</v>
      </c>
      <c r="I123" t="s">
        <v>1760</v>
      </c>
      <c r="J123" t="s">
        <v>878</v>
      </c>
      <c r="K123" t="s">
        <v>1748</v>
      </c>
      <c r="L123" t="s">
        <v>1749</v>
      </c>
      <c r="M123" t="s">
        <v>1722</v>
      </c>
      <c r="N123" t="s">
        <v>1723</v>
      </c>
      <c r="O123" t="s">
        <v>1858</v>
      </c>
      <c r="P123" t="s">
        <v>20</v>
      </c>
      <c r="Q123">
        <v>6</v>
      </c>
      <c r="R123" t="s">
        <v>1744</v>
      </c>
      <c r="S123" s="17" t="s">
        <v>889</v>
      </c>
      <c r="T123" t="s">
        <v>1859</v>
      </c>
      <c r="U123" t="s">
        <v>1860</v>
      </c>
      <c r="V123" t="s">
        <v>21</v>
      </c>
      <c r="W123">
        <v>4000</v>
      </c>
      <c r="X123" t="s">
        <v>1844</v>
      </c>
      <c r="Y123" t="s">
        <v>1439</v>
      </c>
      <c r="Z123">
        <v>4451</v>
      </c>
      <c r="AA123" t="s">
        <v>1442</v>
      </c>
      <c r="AB123" s="17" t="s">
        <v>1590</v>
      </c>
      <c r="AC123" t="s">
        <v>1864</v>
      </c>
    </row>
    <row r="124" spans="1:29" hidden="1" x14ac:dyDescent="0.3">
      <c r="A124" t="s">
        <v>35</v>
      </c>
      <c r="B124" s="7">
        <v>5</v>
      </c>
      <c r="C124" s="7" t="s">
        <v>1053</v>
      </c>
      <c r="D124" s="7" t="s">
        <v>951</v>
      </c>
      <c r="E124" t="s">
        <v>1759</v>
      </c>
      <c r="F124" s="20" t="s">
        <v>903</v>
      </c>
      <c r="G124" s="20" t="s">
        <v>1586</v>
      </c>
      <c r="H124" s="7">
        <v>11</v>
      </c>
      <c r="I124" t="s">
        <v>1760</v>
      </c>
      <c r="J124" t="s">
        <v>878</v>
      </c>
      <c r="K124" t="s">
        <v>1748</v>
      </c>
      <c r="L124" t="s">
        <v>1749</v>
      </c>
      <c r="M124" t="s">
        <v>1722</v>
      </c>
      <c r="N124" t="s">
        <v>1723</v>
      </c>
      <c r="O124" t="s">
        <v>1865</v>
      </c>
      <c r="P124" t="s">
        <v>33</v>
      </c>
      <c r="Q124">
        <v>4</v>
      </c>
      <c r="R124" t="s">
        <v>1714</v>
      </c>
      <c r="S124" s="17" t="s">
        <v>903</v>
      </c>
      <c r="T124" t="s">
        <v>1866</v>
      </c>
      <c r="U124" t="s">
        <v>1867</v>
      </c>
      <c r="V124" t="s">
        <v>1868</v>
      </c>
      <c r="W124">
        <v>2000</v>
      </c>
      <c r="X124" t="s">
        <v>1735</v>
      </c>
      <c r="Y124" t="s">
        <v>1053</v>
      </c>
      <c r="Z124">
        <v>2111</v>
      </c>
      <c r="AA124" t="s">
        <v>1797</v>
      </c>
      <c r="AB124" s="17" t="s">
        <v>1586</v>
      </c>
      <c r="AC124" t="s">
        <v>1728</v>
      </c>
    </row>
    <row r="125" spans="1:29" hidden="1" x14ac:dyDescent="0.3">
      <c r="A125" t="s">
        <v>37</v>
      </c>
      <c r="B125" s="7">
        <v>5</v>
      </c>
      <c r="C125" s="7" t="s">
        <v>1075</v>
      </c>
      <c r="D125" s="7" t="s">
        <v>951</v>
      </c>
      <c r="E125" t="s">
        <v>1759</v>
      </c>
      <c r="F125" s="20" t="s">
        <v>903</v>
      </c>
      <c r="G125" s="20" t="s">
        <v>1586</v>
      </c>
      <c r="H125" s="7">
        <v>11</v>
      </c>
      <c r="I125" t="s">
        <v>1760</v>
      </c>
      <c r="J125" t="s">
        <v>878</v>
      </c>
      <c r="K125" t="s">
        <v>1748</v>
      </c>
      <c r="L125" t="s">
        <v>1749</v>
      </c>
      <c r="M125" t="s">
        <v>1722</v>
      </c>
      <c r="N125" t="s">
        <v>1723</v>
      </c>
      <c r="O125" t="s">
        <v>1865</v>
      </c>
      <c r="P125" t="s">
        <v>33</v>
      </c>
      <c r="Q125">
        <v>4</v>
      </c>
      <c r="R125" t="s">
        <v>1714</v>
      </c>
      <c r="S125" s="17" t="s">
        <v>903</v>
      </c>
      <c r="T125" t="s">
        <v>1866</v>
      </c>
      <c r="U125" t="s">
        <v>1867</v>
      </c>
      <c r="V125" t="s">
        <v>1868</v>
      </c>
      <c r="W125">
        <v>2000</v>
      </c>
      <c r="X125" t="s">
        <v>1735</v>
      </c>
      <c r="Y125" t="s">
        <v>1075</v>
      </c>
      <c r="Z125">
        <v>2211</v>
      </c>
      <c r="AA125" t="s">
        <v>1078</v>
      </c>
      <c r="AB125" s="17" t="s">
        <v>1586</v>
      </c>
      <c r="AC125" t="s">
        <v>1728</v>
      </c>
    </row>
    <row r="126" spans="1:29" hidden="1" x14ac:dyDescent="0.3">
      <c r="A126" t="s">
        <v>39</v>
      </c>
      <c r="B126" s="7">
        <v>5</v>
      </c>
      <c r="C126" s="7" t="s">
        <v>1248</v>
      </c>
      <c r="D126" s="7" t="s">
        <v>951</v>
      </c>
      <c r="E126" t="s">
        <v>1759</v>
      </c>
      <c r="F126" s="20" t="s">
        <v>903</v>
      </c>
      <c r="G126" s="20" t="s">
        <v>1586</v>
      </c>
      <c r="H126" s="7">
        <v>11</v>
      </c>
      <c r="I126" t="s">
        <v>1760</v>
      </c>
      <c r="J126" t="s">
        <v>878</v>
      </c>
      <c r="K126" t="s">
        <v>1748</v>
      </c>
      <c r="L126" t="s">
        <v>1749</v>
      </c>
      <c r="M126" t="s">
        <v>1722</v>
      </c>
      <c r="N126" t="s">
        <v>1723</v>
      </c>
      <c r="O126" t="s">
        <v>1865</v>
      </c>
      <c r="P126" t="s">
        <v>33</v>
      </c>
      <c r="Q126">
        <v>4</v>
      </c>
      <c r="R126" t="s">
        <v>1714</v>
      </c>
      <c r="S126" s="17" t="s">
        <v>903</v>
      </c>
      <c r="T126" t="s">
        <v>1866</v>
      </c>
      <c r="U126" t="s">
        <v>1867</v>
      </c>
      <c r="V126" t="s">
        <v>1868</v>
      </c>
      <c r="W126">
        <v>3000</v>
      </c>
      <c r="X126" t="s">
        <v>1717</v>
      </c>
      <c r="Y126" t="s">
        <v>1248</v>
      </c>
      <c r="Z126">
        <v>3311</v>
      </c>
      <c r="AA126" t="s">
        <v>1798</v>
      </c>
      <c r="AB126" s="17" t="s">
        <v>1586</v>
      </c>
      <c r="AC126" t="s">
        <v>1728</v>
      </c>
    </row>
    <row r="127" spans="1:29" hidden="1" x14ac:dyDescent="0.3">
      <c r="A127" t="s">
        <v>41</v>
      </c>
      <c r="B127" s="7">
        <v>5</v>
      </c>
      <c r="C127" s="7" t="s">
        <v>1278</v>
      </c>
      <c r="D127" s="7" t="s">
        <v>951</v>
      </c>
      <c r="E127" t="s">
        <v>1759</v>
      </c>
      <c r="F127" s="20" t="s">
        <v>903</v>
      </c>
      <c r="G127" s="20" t="s">
        <v>1586</v>
      </c>
      <c r="H127" s="7">
        <v>11</v>
      </c>
      <c r="I127" t="s">
        <v>1760</v>
      </c>
      <c r="J127" t="s">
        <v>878</v>
      </c>
      <c r="K127" t="s">
        <v>1748</v>
      </c>
      <c r="L127" t="s">
        <v>1749</v>
      </c>
      <c r="M127" t="s">
        <v>1722</v>
      </c>
      <c r="N127" t="s">
        <v>1723</v>
      </c>
      <c r="O127" t="s">
        <v>1865</v>
      </c>
      <c r="P127" t="s">
        <v>33</v>
      </c>
      <c r="Q127">
        <v>4</v>
      </c>
      <c r="R127" t="s">
        <v>1714</v>
      </c>
      <c r="S127" s="17" t="s">
        <v>903</v>
      </c>
      <c r="T127" t="s">
        <v>1866</v>
      </c>
      <c r="U127" t="s">
        <v>1867</v>
      </c>
      <c r="V127" t="s">
        <v>1868</v>
      </c>
      <c r="W127">
        <v>3000</v>
      </c>
      <c r="X127" t="s">
        <v>1717</v>
      </c>
      <c r="Y127" t="s">
        <v>1278</v>
      </c>
      <c r="Z127">
        <v>3411</v>
      </c>
      <c r="AA127" t="s">
        <v>1281</v>
      </c>
      <c r="AB127" s="17" t="s">
        <v>1586</v>
      </c>
      <c r="AC127" t="s">
        <v>1728</v>
      </c>
    </row>
    <row r="128" spans="1:29" hidden="1" x14ac:dyDescent="0.3">
      <c r="A128" t="s">
        <v>47</v>
      </c>
      <c r="B128" s="7">
        <v>5</v>
      </c>
      <c r="C128" s="7" t="s">
        <v>1527</v>
      </c>
      <c r="D128" s="7" t="s">
        <v>951</v>
      </c>
      <c r="E128" t="s">
        <v>1759</v>
      </c>
      <c r="F128" s="20" t="s">
        <v>903</v>
      </c>
      <c r="G128" s="20" t="s">
        <v>1586</v>
      </c>
      <c r="H128" s="7">
        <v>11</v>
      </c>
      <c r="I128" t="s">
        <v>1760</v>
      </c>
      <c r="J128" t="s">
        <v>878</v>
      </c>
      <c r="K128" t="s">
        <v>1748</v>
      </c>
      <c r="L128" t="s">
        <v>1749</v>
      </c>
      <c r="M128" t="s">
        <v>1722</v>
      </c>
      <c r="N128" t="s">
        <v>1723</v>
      </c>
      <c r="O128" t="s">
        <v>1865</v>
      </c>
      <c r="P128" t="s">
        <v>33</v>
      </c>
      <c r="Q128">
        <v>4</v>
      </c>
      <c r="R128" t="s">
        <v>1714</v>
      </c>
      <c r="S128" s="17" t="s">
        <v>903</v>
      </c>
      <c r="T128" t="s">
        <v>1866</v>
      </c>
      <c r="U128" t="s">
        <v>1867</v>
      </c>
      <c r="V128" t="s">
        <v>1868</v>
      </c>
      <c r="W128">
        <v>5000</v>
      </c>
      <c r="X128" t="s">
        <v>1739</v>
      </c>
      <c r="Y128" t="s">
        <v>1527</v>
      </c>
      <c r="Z128">
        <v>5811</v>
      </c>
      <c r="AA128" t="s">
        <v>1530</v>
      </c>
      <c r="AB128" s="17" t="s">
        <v>1586</v>
      </c>
      <c r="AC128" t="s">
        <v>1728</v>
      </c>
    </row>
    <row r="129" spans="1:29" hidden="1" x14ac:dyDescent="0.3">
      <c r="A129" t="s">
        <v>63</v>
      </c>
      <c r="B129" s="7">
        <v>5</v>
      </c>
      <c r="C129" s="7" t="s">
        <v>1069</v>
      </c>
      <c r="D129" s="7" t="s">
        <v>951</v>
      </c>
      <c r="E129" t="s">
        <v>1759</v>
      </c>
      <c r="F129" s="20" t="s">
        <v>1588</v>
      </c>
      <c r="G129" s="20" t="s">
        <v>1586</v>
      </c>
      <c r="H129" s="7">
        <v>11</v>
      </c>
      <c r="I129" t="s">
        <v>1760</v>
      </c>
      <c r="J129" t="s">
        <v>878</v>
      </c>
      <c r="K129" t="s">
        <v>1748</v>
      </c>
      <c r="L129" t="s">
        <v>1749</v>
      </c>
      <c r="M129" t="s">
        <v>1722</v>
      </c>
      <c r="N129" t="s">
        <v>1723</v>
      </c>
      <c r="O129" t="s">
        <v>1750</v>
      </c>
      <c r="P129" t="s">
        <v>61</v>
      </c>
      <c r="Q129">
        <v>4</v>
      </c>
      <c r="R129" t="s">
        <v>1714</v>
      </c>
      <c r="S129" s="17" t="s">
        <v>1588</v>
      </c>
      <c r="T129" t="s">
        <v>1869</v>
      </c>
      <c r="U129" t="s">
        <v>1870</v>
      </c>
      <c r="V129" t="s">
        <v>62</v>
      </c>
      <c r="W129">
        <v>2000</v>
      </c>
      <c r="X129" t="s">
        <v>1735</v>
      </c>
      <c r="Y129" t="s">
        <v>1069</v>
      </c>
      <c r="Z129">
        <v>2181</v>
      </c>
      <c r="AA129" t="s">
        <v>1829</v>
      </c>
      <c r="AB129" s="17" t="s">
        <v>1586</v>
      </c>
      <c r="AC129" t="s">
        <v>1728</v>
      </c>
    </row>
    <row r="130" spans="1:29" hidden="1" x14ac:dyDescent="0.3">
      <c r="A130" t="s">
        <v>65</v>
      </c>
      <c r="B130" s="7">
        <v>5</v>
      </c>
      <c r="C130" s="7" t="s">
        <v>1391</v>
      </c>
      <c r="D130" s="7" t="s">
        <v>951</v>
      </c>
      <c r="E130" t="s">
        <v>1759</v>
      </c>
      <c r="F130" s="20" t="s">
        <v>1588</v>
      </c>
      <c r="G130" s="20" t="s">
        <v>1586</v>
      </c>
      <c r="H130" s="7">
        <v>11</v>
      </c>
      <c r="I130" t="s">
        <v>1760</v>
      </c>
      <c r="J130" t="s">
        <v>878</v>
      </c>
      <c r="K130" t="s">
        <v>1748</v>
      </c>
      <c r="L130" t="s">
        <v>1749</v>
      </c>
      <c r="M130" t="s">
        <v>1722</v>
      </c>
      <c r="N130" t="s">
        <v>1723</v>
      </c>
      <c r="O130" t="s">
        <v>1750</v>
      </c>
      <c r="P130" t="s">
        <v>61</v>
      </c>
      <c r="Q130">
        <v>4</v>
      </c>
      <c r="R130" t="s">
        <v>1714</v>
      </c>
      <c r="S130" s="17" t="s">
        <v>1588</v>
      </c>
      <c r="T130" t="s">
        <v>1869</v>
      </c>
      <c r="U130" t="s">
        <v>1870</v>
      </c>
      <c r="V130" t="s">
        <v>62</v>
      </c>
      <c r="W130">
        <v>3000</v>
      </c>
      <c r="X130" t="s">
        <v>1717</v>
      </c>
      <c r="Y130" t="s">
        <v>1391</v>
      </c>
      <c r="Z130">
        <v>3941</v>
      </c>
      <c r="AA130" t="s">
        <v>1394</v>
      </c>
      <c r="AB130" s="17" t="s">
        <v>1586</v>
      </c>
      <c r="AC130" t="s">
        <v>1728</v>
      </c>
    </row>
    <row r="131" spans="1:29" hidden="1" x14ac:dyDescent="0.3">
      <c r="A131" t="s">
        <v>67</v>
      </c>
      <c r="B131" s="7">
        <v>5</v>
      </c>
      <c r="C131" s="7" t="s">
        <v>1391</v>
      </c>
      <c r="D131" s="7" t="s">
        <v>953</v>
      </c>
      <c r="E131" t="s">
        <v>1759</v>
      </c>
      <c r="F131" s="20" t="s">
        <v>1588</v>
      </c>
      <c r="G131" s="20" t="s">
        <v>1586</v>
      </c>
      <c r="H131" s="7">
        <v>11</v>
      </c>
      <c r="I131" t="s">
        <v>1760</v>
      </c>
      <c r="J131" t="s">
        <v>878</v>
      </c>
      <c r="K131" t="s">
        <v>1748</v>
      </c>
      <c r="L131" t="s">
        <v>1749</v>
      </c>
      <c r="M131" t="s">
        <v>1722</v>
      </c>
      <c r="N131" t="s">
        <v>1723</v>
      </c>
      <c r="O131" t="s">
        <v>1750</v>
      </c>
      <c r="P131" t="s">
        <v>61</v>
      </c>
      <c r="Q131">
        <v>4</v>
      </c>
      <c r="R131" t="s">
        <v>1714</v>
      </c>
      <c r="S131" s="17" t="s">
        <v>1588</v>
      </c>
      <c r="T131" t="s">
        <v>1869</v>
      </c>
      <c r="U131" t="s">
        <v>1870</v>
      </c>
      <c r="V131" t="s">
        <v>62</v>
      </c>
      <c r="W131">
        <v>3000</v>
      </c>
      <c r="X131" t="s">
        <v>1717</v>
      </c>
      <c r="Y131" t="s">
        <v>1391</v>
      </c>
      <c r="Z131">
        <v>3942</v>
      </c>
      <c r="AA131" t="s">
        <v>1396</v>
      </c>
      <c r="AB131" s="17" t="s">
        <v>1586</v>
      </c>
      <c r="AC131" t="s">
        <v>1728</v>
      </c>
    </row>
    <row r="132" spans="1:29" hidden="1" x14ac:dyDescent="0.3">
      <c r="A132" t="s">
        <v>70</v>
      </c>
      <c r="B132" s="7">
        <v>5</v>
      </c>
      <c r="C132" s="7" t="s">
        <v>1053</v>
      </c>
      <c r="D132" s="7" t="s">
        <v>951</v>
      </c>
      <c r="E132" t="s">
        <v>1759</v>
      </c>
      <c r="F132" s="20" t="s">
        <v>1589</v>
      </c>
      <c r="G132" s="20" t="s">
        <v>1586</v>
      </c>
      <c r="H132" s="7">
        <v>11</v>
      </c>
      <c r="I132" t="s">
        <v>1760</v>
      </c>
      <c r="J132" t="s">
        <v>878</v>
      </c>
      <c r="K132" t="s">
        <v>1748</v>
      </c>
      <c r="L132" t="s">
        <v>1749</v>
      </c>
      <c r="M132" t="s">
        <v>1722</v>
      </c>
      <c r="N132" t="s">
        <v>1723</v>
      </c>
      <c r="O132" t="s">
        <v>1750</v>
      </c>
      <c r="P132" t="s">
        <v>61</v>
      </c>
      <c r="Q132">
        <v>4</v>
      </c>
      <c r="R132" t="s">
        <v>1714</v>
      </c>
      <c r="S132" s="17" t="s">
        <v>1589</v>
      </c>
      <c r="T132" t="s">
        <v>1871</v>
      </c>
      <c r="U132" t="s">
        <v>1872</v>
      </c>
      <c r="V132" t="s">
        <v>1873</v>
      </c>
      <c r="W132">
        <v>2000</v>
      </c>
      <c r="X132" t="s">
        <v>1735</v>
      </c>
      <c r="Y132" t="s">
        <v>1053</v>
      </c>
      <c r="Z132">
        <v>2111</v>
      </c>
      <c r="AA132" t="s">
        <v>1797</v>
      </c>
      <c r="AB132" s="17" t="s">
        <v>1586</v>
      </c>
      <c r="AC132" t="s">
        <v>1728</v>
      </c>
    </row>
    <row r="133" spans="1:29" hidden="1" x14ac:dyDescent="0.3">
      <c r="A133" t="s">
        <v>71</v>
      </c>
      <c r="B133" s="7">
        <v>5</v>
      </c>
      <c r="C133" s="7" t="s">
        <v>1057</v>
      </c>
      <c r="D133" s="7" t="s">
        <v>951</v>
      </c>
      <c r="E133" t="s">
        <v>1759</v>
      </c>
      <c r="F133" s="20" t="s">
        <v>1589</v>
      </c>
      <c r="G133" s="20" t="s">
        <v>1586</v>
      </c>
      <c r="H133" s="7">
        <v>11</v>
      </c>
      <c r="I133" t="s">
        <v>1760</v>
      </c>
      <c r="J133" t="s">
        <v>878</v>
      </c>
      <c r="K133" t="s">
        <v>1748</v>
      </c>
      <c r="L133" t="s">
        <v>1749</v>
      </c>
      <c r="M133" t="s">
        <v>1722</v>
      </c>
      <c r="N133" t="s">
        <v>1723</v>
      </c>
      <c r="O133" t="s">
        <v>1750</v>
      </c>
      <c r="P133" t="s">
        <v>61</v>
      </c>
      <c r="Q133">
        <v>4</v>
      </c>
      <c r="R133" t="s">
        <v>1714</v>
      </c>
      <c r="S133" s="17" t="s">
        <v>1589</v>
      </c>
      <c r="T133" t="s">
        <v>1871</v>
      </c>
      <c r="U133" t="s">
        <v>1872</v>
      </c>
      <c r="V133" t="s">
        <v>1873</v>
      </c>
      <c r="W133">
        <v>2000</v>
      </c>
      <c r="X133" t="s">
        <v>1735</v>
      </c>
      <c r="Y133" t="s">
        <v>1057</v>
      </c>
      <c r="Z133">
        <v>2141</v>
      </c>
      <c r="AA133" t="s">
        <v>1799</v>
      </c>
      <c r="AB133" s="17" t="s">
        <v>1586</v>
      </c>
      <c r="AC133" t="s">
        <v>1728</v>
      </c>
    </row>
    <row r="134" spans="1:29" hidden="1" x14ac:dyDescent="0.3">
      <c r="A134" t="s">
        <v>73</v>
      </c>
      <c r="B134" s="7">
        <v>5</v>
      </c>
      <c r="C134" s="7" t="s">
        <v>1061</v>
      </c>
      <c r="D134" s="7" t="s">
        <v>951</v>
      </c>
      <c r="E134" t="s">
        <v>1759</v>
      </c>
      <c r="F134" s="20" t="s">
        <v>1589</v>
      </c>
      <c r="G134" s="20" t="s">
        <v>1586</v>
      </c>
      <c r="H134" s="7">
        <v>11</v>
      </c>
      <c r="I134" t="s">
        <v>1760</v>
      </c>
      <c r="J134" t="s">
        <v>878</v>
      </c>
      <c r="K134" t="s">
        <v>1748</v>
      </c>
      <c r="L134" t="s">
        <v>1749</v>
      </c>
      <c r="M134" t="s">
        <v>1722</v>
      </c>
      <c r="N134" t="s">
        <v>1723</v>
      </c>
      <c r="O134" t="s">
        <v>1750</v>
      </c>
      <c r="P134" t="s">
        <v>61</v>
      </c>
      <c r="Q134">
        <v>4</v>
      </c>
      <c r="R134" t="s">
        <v>1714</v>
      </c>
      <c r="S134" s="17" t="s">
        <v>1589</v>
      </c>
      <c r="T134" t="s">
        <v>1871</v>
      </c>
      <c r="U134" t="s">
        <v>1872</v>
      </c>
      <c r="V134" t="s">
        <v>1873</v>
      </c>
      <c r="W134">
        <v>2000</v>
      </c>
      <c r="X134" t="s">
        <v>1735</v>
      </c>
      <c r="Y134" t="s">
        <v>1061</v>
      </c>
      <c r="Z134">
        <v>2161</v>
      </c>
      <c r="AA134" t="s">
        <v>1064</v>
      </c>
      <c r="AB134" s="17" t="s">
        <v>1586</v>
      </c>
      <c r="AC134" t="s">
        <v>1728</v>
      </c>
    </row>
    <row r="135" spans="1:29" hidden="1" x14ac:dyDescent="0.3">
      <c r="A135" t="s">
        <v>75</v>
      </c>
      <c r="B135" s="7">
        <v>5</v>
      </c>
      <c r="C135" s="7" t="s">
        <v>1069</v>
      </c>
      <c r="D135" s="7" t="s">
        <v>951</v>
      </c>
      <c r="E135" t="s">
        <v>1759</v>
      </c>
      <c r="F135" s="20" t="s">
        <v>1589</v>
      </c>
      <c r="G135" s="20" t="s">
        <v>1586</v>
      </c>
      <c r="H135" s="7">
        <v>11</v>
      </c>
      <c r="I135" t="s">
        <v>1760</v>
      </c>
      <c r="J135" t="s">
        <v>878</v>
      </c>
      <c r="K135" t="s">
        <v>1748</v>
      </c>
      <c r="L135" t="s">
        <v>1749</v>
      </c>
      <c r="M135" t="s">
        <v>1722</v>
      </c>
      <c r="N135" t="s">
        <v>1723</v>
      </c>
      <c r="O135" t="s">
        <v>1750</v>
      </c>
      <c r="P135" t="s">
        <v>61</v>
      </c>
      <c r="Q135">
        <v>4</v>
      </c>
      <c r="R135" t="s">
        <v>1714</v>
      </c>
      <c r="S135" s="17" t="s">
        <v>1589</v>
      </c>
      <c r="T135" t="s">
        <v>1871</v>
      </c>
      <c r="U135" t="s">
        <v>1872</v>
      </c>
      <c r="V135" t="s">
        <v>1873</v>
      </c>
      <c r="W135">
        <v>2000</v>
      </c>
      <c r="X135" t="s">
        <v>1735</v>
      </c>
      <c r="Y135" t="s">
        <v>1069</v>
      </c>
      <c r="Z135">
        <v>2181</v>
      </c>
      <c r="AA135" t="s">
        <v>1829</v>
      </c>
      <c r="AB135" s="17" t="s">
        <v>1586</v>
      </c>
      <c r="AC135" t="s">
        <v>1728</v>
      </c>
    </row>
    <row r="136" spans="1:29" hidden="1" x14ac:dyDescent="0.3">
      <c r="A136" t="s">
        <v>76</v>
      </c>
      <c r="B136" s="7">
        <v>5</v>
      </c>
      <c r="C136" s="7" t="s">
        <v>1075</v>
      </c>
      <c r="D136" s="7" t="s">
        <v>951</v>
      </c>
      <c r="E136" t="s">
        <v>1759</v>
      </c>
      <c r="F136" s="20" t="s">
        <v>1589</v>
      </c>
      <c r="G136" s="20" t="s">
        <v>1586</v>
      </c>
      <c r="H136" s="7">
        <v>11</v>
      </c>
      <c r="I136" t="s">
        <v>1760</v>
      </c>
      <c r="J136" t="s">
        <v>878</v>
      </c>
      <c r="K136" t="s">
        <v>1748</v>
      </c>
      <c r="L136" t="s">
        <v>1749</v>
      </c>
      <c r="M136" t="s">
        <v>1722</v>
      </c>
      <c r="N136" t="s">
        <v>1723</v>
      </c>
      <c r="O136" t="s">
        <v>1750</v>
      </c>
      <c r="P136" t="s">
        <v>61</v>
      </c>
      <c r="Q136">
        <v>4</v>
      </c>
      <c r="R136" t="s">
        <v>1714</v>
      </c>
      <c r="S136" s="17" t="s">
        <v>1589</v>
      </c>
      <c r="T136" t="s">
        <v>1871</v>
      </c>
      <c r="U136" t="s">
        <v>1872</v>
      </c>
      <c r="V136" t="s">
        <v>1873</v>
      </c>
      <c r="W136">
        <v>2000</v>
      </c>
      <c r="X136" t="s">
        <v>1735</v>
      </c>
      <c r="Y136" t="s">
        <v>1075</v>
      </c>
      <c r="Z136">
        <v>2211</v>
      </c>
      <c r="AA136" t="s">
        <v>1078</v>
      </c>
      <c r="AB136" s="17" t="s">
        <v>1586</v>
      </c>
      <c r="AC136" t="s">
        <v>1728</v>
      </c>
    </row>
    <row r="137" spans="1:29" hidden="1" x14ac:dyDescent="0.3">
      <c r="A137" t="s">
        <v>77</v>
      </c>
      <c r="B137" s="7">
        <v>5</v>
      </c>
      <c r="C137" s="7" t="s">
        <v>1107</v>
      </c>
      <c r="D137" s="7" t="s">
        <v>951</v>
      </c>
      <c r="E137" t="s">
        <v>1759</v>
      </c>
      <c r="F137" s="20" t="s">
        <v>1589</v>
      </c>
      <c r="G137" s="20" t="s">
        <v>1586</v>
      </c>
      <c r="H137" s="7">
        <v>11</v>
      </c>
      <c r="I137" t="s">
        <v>1760</v>
      </c>
      <c r="J137" t="s">
        <v>878</v>
      </c>
      <c r="K137" t="s">
        <v>1748</v>
      </c>
      <c r="L137" t="s">
        <v>1749</v>
      </c>
      <c r="M137" t="s">
        <v>1722</v>
      </c>
      <c r="N137" t="s">
        <v>1723</v>
      </c>
      <c r="O137" t="s">
        <v>1750</v>
      </c>
      <c r="P137" t="s">
        <v>61</v>
      </c>
      <c r="Q137">
        <v>4</v>
      </c>
      <c r="R137" t="s">
        <v>1714</v>
      </c>
      <c r="S137" s="17" t="s">
        <v>1589</v>
      </c>
      <c r="T137" t="s">
        <v>1871</v>
      </c>
      <c r="U137" t="s">
        <v>1872</v>
      </c>
      <c r="V137" t="s">
        <v>1873</v>
      </c>
      <c r="W137">
        <v>2000</v>
      </c>
      <c r="X137" t="s">
        <v>1735</v>
      </c>
      <c r="Y137" t="s">
        <v>1107</v>
      </c>
      <c r="Z137">
        <v>2441</v>
      </c>
      <c r="AA137" t="s">
        <v>1110</v>
      </c>
      <c r="AB137" s="17" t="s">
        <v>1586</v>
      </c>
      <c r="AC137" t="s">
        <v>1728</v>
      </c>
    </row>
    <row r="138" spans="1:29" hidden="1" x14ac:dyDescent="0.3">
      <c r="A138" t="s">
        <v>79</v>
      </c>
      <c r="B138" s="7">
        <v>5</v>
      </c>
      <c r="C138" s="7" t="s">
        <v>1115</v>
      </c>
      <c r="D138" s="7" t="s">
        <v>951</v>
      </c>
      <c r="E138" t="s">
        <v>1759</v>
      </c>
      <c r="F138" s="20" t="s">
        <v>1589</v>
      </c>
      <c r="G138" s="20" t="s">
        <v>1586</v>
      </c>
      <c r="H138" s="7">
        <v>11</v>
      </c>
      <c r="I138" t="s">
        <v>1760</v>
      </c>
      <c r="J138" t="s">
        <v>878</v>
      </c>
      <c r="K138" t="s">
        <v>1748</v>
      </c>
      <c r="L138" t="s">
        <v>1749</v>
      </c>
      <c r="M138" t="s">
        <v>1722</v>
      </c>
      <c r="N138" t="s">
        <v>1723</v>
      </c>
      <c r="O138" t="s">
        <v>1750</v>
      </c>
      <c r="P138" t="s">
        <v>61</v>
      </c>
      <c r="Q138">
        <v>4</v>
      </c>
      <c r="R138" t="s">
        <v>1714</v>
      </c>
      <c r="S138" s="17" t="s">
        <v>1589</v>
      </c>
      <c r="T138" t="s">
        <v>1871</v>
      </c>
      <c r="U138" t="s">
        <v>1872</v>
      </c>
      <c r="V138" t="s">
        <v>1873</v>
      </c>
      <c r="W138">
        <v>2000</v>
      </c>
      <c r="X138" t="s">
        <v>1735</v>
      </c>
      <c r="Y138" t="s">
        <v>1115</v>
      </c>
      <c r="Z138">
        <v>2461</v>
      </c>
      <c r="AA138" t="s">
        <v>1800</v>
      </c>
      <c r="AB138" s="17" t="s">
        <v>1586</v>
      </c>
      <c r="AC138" t="s">
        <v>1728</v>
      </c>
    </row>
    <row r="139" spans="1:29" hidden="1" x14ac:dyDescent="0.3">
      <c r="A139" t="s">
        <v>81</v>
      </c>
      <c r="B139" s="7">
        <v>5</v>
      </c>
      <c r="C139" s="7" t="s">
        <v>1119</v>
      </c>
      <c r="D139" s="7" t="s">
        <v>951</v>
      </c>
      <c r="E139" t="s">
        <v>1759</v>
      </c>
      <c r="F139" s="20" t="s">
        <v>1589</v>
      </c>
      <c r="G139" s="20" t="s">
        <v>1586</v>
      </c>
      <c r="H139" s="7">
        <v>11</v>
      </c>
      <c r="I139" t="s">
        <v>1760</v>
      </c>
      <c r="J139" t="s">
        <v>878</v>
      </c>
      <c r="K139" t="s">
        <v>1748</v>
      </c>
      <c r="L139" t="s">
        <v>1749</v>
      </c>
      <c r="M139" t="s">
        <v>1722</v>
      </c>
      <c r="N139" t="s">
        <v>1723</v>
      </c>
      <c r="O139" t="s">
        <v>1750</v>
      </c>
      <c r="P139" t="s">
        <v>61</v>
      </c>
      <c r="Q139">
        <v>4</v>
      </c>
      <c r="R139" t="s">
        <v>1714</v>
      </c>
      <c r="S139" s="17" t="s">
        <v>1589</v>
      </c>
      <c r="T139" t="s">
        <v>1871</v>
      </c>
      <c r="U139" t="s">
        <v>1872</v>
      </c>
      <c r="V139" t="s">
        <v>1873</v>
      </c>
      <c r="W139">
        <v>2000</v>
      </c>
      <c r="X139" t="s">
        <v>1735</v>
      </c>
      <c r="Y139" t="s">
        <v>1119</v>
      </c>
      <c r="Z139">
        <v>2471</v>
      </c>
      <c r="AA139" t="s">
        <v>1874</v>
      </c>
      <c r="AB139" s="17" t="s">
        <v>1586</v>
      </c>
      <c r="AC139" t="s">
        <v>1728</v>
      </c>
    </row>
    <row r="140" spans="1:29" hidden="1" x14ac:dyDescent="0.3">
      <c r="A140" t="s">
        <v>83</v>
      </c>
      <c r="B140" s="7">
        <v>5</v>
      </c>
      <c r="C140" s="7" t="s">
        <v>1165</v>
      </c>
      <c r="D140" s="7" t="s">
        <v>951</v>
      </c>
      <c r="E140" t="s">
        <v>1759</v>
      </c>
      <c r="F140" s="20" t="s">
        <v>1589</v>
      </c>
      <c r="G140" s="20" t="s">
        <v>1586</v>
      </c>
      <c r="H140" s="7">
        <v>11</v>
      </c>
      <c r="I140" t="s">
        <v>1760</v>
      </c>
      <c r="J140" t="s">
        <v>878</v>
      </c>
      <c r="K140" t="s">
        <v>1748</v>
      </c>
      <c r="L140" t="s">
        <v>1749</v>
      </c>
      <c r="M140" t="s">
        <v>1722</v>
      </c>
      <c r="N140" t="s">
        <v>1723</v>
      </c>
      <c r="O140" t="s">
        <v>1750</v>
      </c>
      <c r="P140" t="s">
        <v>61</v>
      </c>
      <c r="Q140">
        <v>4</v>
      </c>
      <c r="R140" t="s">
        <v>1714</v>
      </c>
      <c r="S140" s="17" t="s">
        <v>1589</v>
      </c>
      <c r="T140" t="s">
        <v>1871</v>
      </c>
      <c r="U140" t="s">
        <v>1872</v>
      </c>
      <c r="V140" t="s">
        <v>1873</v>
      </c>
      <c r="W140">
        <v>2000</v>
      </c>
      <c r="X140" t="s">
        <v>1735</v>
      </c>
      <c r="Y140" t="s">
        <v>1165</v>
      </c>
      <c r="Z140">
        <v>2721</v>
      </c>
      <c r="AA140" t="s">
        <v>1791</v>
      </c>
      <c r="AB140" s="17" t="s">
        <v>1586</v>
      </c>
      <c r="AC140" t="s">
        <v>1728</v>
      </c>
    </row>
    <row r="141" spans="1:29" hidden="1" x14ac:dyDescent="0.3">
      <c r="A141" t="s">
        <v>85</v>
      </c>
      <c r="B141" s="7">
        <v>5</v>
      </c>
      <c r="C141" s="7" t="s">
        <v>1180</v>
      </c>
      <c r="D141" s="7" t="s">
        <v>951</v>
      </c>
      <c r="E141" t="s">
        <v>1759</v>
      </c>
      <c r="F141" s="20" t="s">
        <v>1589</v>
      </c>
      <c r="G141" s="20" t="s">
        <v>1586</v>
      </c>
      <c r="H141" s="7">
        <v>11</v>
      </c>
      <c r="I141" t="s">
        <v>1760</v>
      </c>
      <c r="J141" t="s">
        <v>878</v>
      </c>
      <c r="K141" t="s">
        <v>1748</v>
      </c>
      <c r="L141" t="s">
        <v>1749</v>
      </c>
      <c r="M141" t="s">
        <v>1722</v>
      </c>
      <c r="N141" t="s">
        <v>1723</v>
      </c>
      <c r="O141" t="s">
        <v>1750</v>
      </c>
      <c r="P141" t="s">
        <v>61</v>
      </c>
      <c r="Q141">
        <v>4</v>
      </c>
      <c r="R141" t="s">
        <v>1714</v>
      </c>
      <c r="S141" s="17" t="s">
        <v>1589</v>
      </c>
      <c r="T141" t="s">
        <v>1871</v>
      </c>
      <c r="U141" t="s">
        <v>1872</v>
      </c>
      <c r="V141" t="s">
        <v>1873</v>
      </c>
      <c r="W141">
        <v>2000</v>
      </c>
      <c r="X141" t="s">
        <v>1735</v>
      </c>
      <c r="Y141" t="s">
        <v>1180</v>
      </c>
      <c r="Z141">
        <v>2911</v>
      </c>
      <c r="AA141" t="s">
        <v>1183</v>
      </c>
      <c r="AB141" s="17" t="s">
        <v>1586</v>
      </c>
      <c r="AC141" t="s">
        <v>1728</v>
      </c>
    </row>
    <row r="142" spans="1:29" hidden="1" x14ac:dyDescent="0.3">
      <c r="A142" t="s">
        <v>87</v>
      </c>
      <c r="B142" s="7">
        <v>5</v>
      </c>
      <c r="C142" s="7" t="s">
        <v>1184</v>
      </c>
      <c r="D142" s="7" t="s">
        <v>951</v>
      </c>
      <c r="E142" t="s">
        <v>1759</v>
      </c>
      <c r="F142" s="20" t="s">
        <v>1589</v>
      </c>
      <c r="G142" s="20" t="s">
        <v>1586</v>
      </c>
      <c r="H142" s="7">
        <v>11</v>
      </c>
      <c r="I142" t="s">
        <v>1760</v>
      </c>
      <c r="J142" t="s">
        <v>878</v>
      </c>
      <c r="K142" t="s">
        <v>1748</v>
      </c>
      <c r="L142" t="s">
        <v>1749</v>
      </c>
      <c r="M142" t="s">
        <v>1722</v>
      </c>
      <c r="N142" t="s">
        <v>1723</v>
      </c>
      <c r="O142" t="s">
        <v>1750</v>
      </c>
      <c r="P142" t="s">
        <v>61</v>
      </c>
      <c r="Q142">
        <v>4</v>
      </c>
      <c r="R142" t="s">
        <v>1714</v>
      </c>
      <c r="S142" s="17" t="s">
        <v>1589</v>
      </c>
      <c r="T142" t="s">
        <v>1871</v>
      </c>
      <c r="U142" t="s">
        <v>1872</v>
      </c>
      <c r="V142" t="s">
        <v>1873</v>
      </c>
      <c r="W142">
        <v>2000</v>
      </c>
      <c r="X142" t="s">
        <v>1735</v>
      </c>
      <c r="Y142" t="s">
        <v>1184</v>
      </c>
      <c r="Z142">
        <v>2921</v>
      </c>
      <c r="AA142" t="s">
        <v>1187</v>
      </c>
      <c r="AB142" s="17" t="s">
        <v>1586</v>
      </c>
      <c r="AC142" t="s">
        <v>1728</v>
      </c>
    </row>
    <row r="143" spans="1:29" hidden="1" x14ac:dyDescent="0.3">
      <c r="A143" t="s">
        <v>89</v>
      </c>
      <c r="B143" s="7">
        <v>5</v>
      </c>
      <c r="C143" s="7" t="s">
        <v>1188</v>
      </c>
      <c r="D143" s="7" t="s">
        <v>951</v>
      </c>
      <c r="E143" t="s">
        <v>1759</v>
      </c>
      <c r="F143" s="20" t="s">
        <v>1589</v>
      </c>
      <c r="G143" s="20" t="s">
        <v>1586</v>
      </c>
      <c r="H143" s="7">
        <v>11</v>
      </c>
      <c r="I143" t="s">
        <v>1760</v>
      </c>
      <c r="J143" t="s">
        <v>878</v>
      </c>
      <c r="K143" t="s">
        <v>1748</v>
      </c>
      <c r="L143" t="s">
        <v>1749</v>
      </c>
      <c r="M143" t="s">
        <v>1722</v>
      </c>
      <c r="N143" t="s">
        <v>1723</v>
      </c>
      <c r="O143" t="s">
        <v>1750</v>
      </c>
      <c r="P143" t="s">
        <v>61</v>
      </c>
      <c r="Q143">
        <v>4</v>
      </c>
      <c r="R143" t="s">
        <v>1714</v>
      </c>
      <c r="S143" s="17" t="s">
        <v>1589</v>
      </c>
      <c r="T143" t="s">
        <v>1871</v>
      </c>
      <c r="U143" t="s">
        <v>1872</v>
      </c>
      <c r="V143" t="s">
        <v>1873</v>
      </c>
      <c r="W143">
        <v>2000</v>
      </c>
      <c r="X143" t="s">
        <v>1735</v>
      </c>
      <c r="Y143" t="s">
        <v>1188</v>
      </c>
      <c r="Z143">
        <v>2941</v>
      </c>
      <c r="AA143" t="s">
        <v>1801</v>
      </c>
      <c r="AB143" s="17" t="s">
        <v>1586</v>
      </c>
      <c r="AC143" t="s">
        <v>1728</v>
      </c>
    </row>
    <row r="144" spans="1:29" hidden="1" x14ac:dyDescent="0.3">
      <c r="A144" t="s">
        <v>91</v>
      </c>
      <c r="B144" s="7">
        <v>5</v>
      </c>
      <c r="C144" s="7" t="s">
        <v>1192</v>
      </c>
      <c r="D144" s="7" t="s">
        <v>951</v>
      </c>
      <c r="E144" t="s">
        <v>1759</v>
      </c>
      <c r="F144" s="20" t="s">
        <v>1589</v>
      </c>
      <c r="G144" s="20" t="s">
        <v>1586</v>
      </c>
      <c r="H144" s="7">
        <v>11</v>
      </c>
      <c r="I144" t="s">
        <v>1760</v>
      </c>
      <c r="J144" t="s">
        <v>878</v>
      </c>
      <c r="K144" t="s">
        <v>1748</v>
      </c>
      <c r="L144" t="s">
        <v>1749</v>
      </c>
      <c r="M144" t="s">
        <v>1722</v>
      </c>
      <c r="N144" t="s">
        <v>1723</v>
      </c>
      <c r="O144" t="s">
        <v>1750</v>
      </c>
      <c r="P144" t="s">
        <v>61</v>
      </c>
      <c r="Q144">
        <v>4</v>
      </c>
      <c r="R144" t="s">
        <v>1714</v>
      </c>
      <c r="S144" s="17" t="s">
        <v>1589</v>
      </c>
      <c r="T144" t="s">
        <v>1871</v>
      </c>
      <c r="U144" t="s">
        <v>1872</v>
      </c>
      <c r="V144" t="s">
        <v>1873</v>
      </c>
      <c r="W144">
        <v>2000</v>
      </c>
      <c r="X144" t="s">
        <v>1735</v>
      </c>
      <c r="Y144" t="s">
        <v>1192</v>
      </c>
      <c r="Z144">
        <v>2961</v>
      </c>
      <c r="AA144" t="s">
        <v>1195</v>
      </c>
      <c r="AB144" s="17" t="s">
        <v>1586</v>
      </c>
      <c r="AC144" t="s">
        <v>1728</v>
      </c>
    </row>
    <row r="145" spans="1:29" hidden="1" x14ac:dyDescent="0.3">
      <c r="A145" t="s">
        <v>93</v>
      </c>
      <c r="B145" s="7">
        <v>5</v>
      </c>
      <c r="C145" s="7" t="s">
        <v>1220</v>
      </c>
      <c r="D145" s="7" t="s">
        <v>951</v>
      </c>
      <c r="E145" t="s">
        <v>1759</v>
      </c>
      <c r="F145" s="20" t="s">
        <v>1589</v>
      </c>
      <c r="G145" s="20" t="s">
        <v>1586</v>
      </c>
      <c r="H145" s="7">
        <v>11</v>
      </c>
      <c r="I145" t="s">
        <v>1760</v>
      </c>
      <c r="J145" t="s">
        <v>878</v>
      </c>
      <c r="K145" t="s">
        <v>1748</v>
      </c>
      <c r="L145" t="s">
        <v>1749</v>
      </c>
      <c r="M145" t="s">
        <v>1722</v>
      </c>
      <c r="N145" t="s">
        <v>1723</v>
      </c>
      <c r="O145" t="s">
        <v>1750</v>
      </c>
      <c r="P145" t="s">
        <v>61</v>
      </c>
      <c r="Q145">
        <v>4</v>
      </c>
      <c r="R145" t="s">
        <v>1714</v>
      </c>
      <c r="S145" s="17" t="s">
        <v>1589</v>
      </c>
      <c r="T145" t="s">
        <v>1871</v>
      </c>
      <c r="U145" t="s">
        <v>1872</v>
      </c>
      <c r="V145" t="s">
        <v>1873</v>
      </c>
      <c r="W145">
        <v>3000</v>
      </c>
      <c r="X145" t="s">
        <v>1717</v>
      </c>
      <c r="Y145" t="s">
        <v>1220</v>
      </c>
      <c r="Z145">
        <v>3181</v>
      </c>
      <c r="AA145" t="s">
        <v>1875</v>
      </c>
      <c r="AB145" s="17" t="s">
        <v>1586</v>
      </c>
      <c r="AC145" t="s">
        <v>1728</v>
      </c>
    </row>
    <row r="146" spans="1:29" hidden="1" x14ac:dyDescent="0.3">
      <c r="A146" t="s">
        <v>95</v>
      </c>
      <c r="B146" s="7">
        <v>5</v>
      </c>
      <c r="C146" s="7" t="s">
        <v>1248</v>
      </c>
      <c r="D146" s="7" t="s">
        <v>951</v>
      </c>
      <c r="E146" t="s">
        <v>1759</v>
      </c>
      <c r="F146" s="20" t="s">
        <v>1589</v>
      </c>
      <c r="G146" s="20" t="s">
        <v>1586</v>
      </c>
      <c r="H146" s="7">
        <v>11</v>
      </c>
      <c r="I146" t="s">
        <v>1760</v>
      </c>
      <c r="J146" t="s">
        <v>878</v>
      </c>
      <c r="K146" t="s">
        <v>1748</v>
      </c>
      <c r="L146" t="s">
        <v>1749</v>
      </c>
      <c r="M146" t="s">
        <v>1722</v>
      </c>
      <c r="N146" t="s">
        <v>1723</v>
      </c>
      <c r="O146" t="s">
        <v>1750</v>
      </c>
      <c r="P146" t="s">
        <v>61</v>
      </c>
      <c r="Q146">
        <v>4</v>
      </c>
      <c r="R146" t="s">
        <v>1714</v>
      </c>
      <c r="S146" s="17" t="s">
        <v>1589</v>
      </c>
      <c r="T146" t="s">
        <v>1871</v>
      </c>
      <c r="U146" t="s">
        <v>1872</v>
      </c>
      <c r="V146" t="s">
        <v>1873</v>
      </c>
      <c r="W146">
        <v>3000</v>
      </c>
      <c r="X146" t="s">
        <v>1717</v>
      </c>
      <c r="Y146" t="s">
        <v>1248</v>
      </c>
      <c r="Z146">
        <v>3311</v>
      </c>
      <c r="AA146" t="s">
        <v>1798</v>
      </c>
      <c r="AB146" s="17" t="s">
        <v>1586</v>
      </c>
      <c r="AC146" t="s">
        <v>1728</v>
      </c>
    </row>
    <row r="147" spans="1:29" hidden="1" x14ac:dyDescent="0.3">
      <c r="A147" t="s">
        <v>96</v>
      </c>
      <c r="B147" s="7">
        <v>5</v>
      </c>
      <c r="C147" s="7" t="s">
        <v>1256</v>
      </c>
      <c r="D147" s="7" t="s">
        <v>951</v>
      </c>
      <c r="E147" t="s">
        <v>1759</v>
      </c>
      <c r="F147" s="20" t="s">
        <v>1589</v>
      </c>
      <c r="G147" s="20" t="s">
        <v>1586</v>
      </c>
      <c r="H147" s="7">
        <v>11</v>
      </c>
      <c r="I147" t="s">
        <v>1760</v>
      </c>
      <c r="J147" t="s">
        <v>878</v>
      </c>
      <c r="K147" t="s">
        <v>1748</v>
      </c>
      <c r="L147" t="s">
        <v>1749</v>
      </c>
      <c r="M147" t="s">
        <v>1722</v>
      </c>
      <c r="N147" t="s">
        <v>1723</v>
      </c>
      <c r="O147" t="s">
        <v>1750</v>
      </c>
      <c r="P147" t="s">
        <v>61</v>
      </c>
      <c r="Q147">
        <v>4</v>
      </c>
      <c r="R147" t="s">
        <v>1714</v>
      </c>
      <c r="S147" s="17" t="s">
        <v>1589</v>
      </c>
      <c r="T147" t="s">
        <v>1871</v>
      </c>
      <c r="U147" t="s">
        <v>1872</v>
      </c>
      <c r="V147" t="s">
        <v>1873</v>
      </c>
      <c r="W147">
        <v>3000</v>
      </c>
      <c r="X147" t="s">
        <v>1717</v>
      </c>
      <c r="Y147" t="s">
        <v>1256</v>
      </c>
      <c r="Z147">
        <v>3331</v>
      </c>
      <c r="AA147" t="s">
        <v>1806</v>
      </c>
      <c r="AB147" s="17" t="s">
        <v>1586</v>
      </c>
      <c r="AC147" t="s">
        <v>1728</v>
      </c>
    </row>
    <row r="148" spans="1:29" hidden="1" x14ac:dyDescent="0.3">
      <c r="A148" t="s">
        <v>98</v>
      </c>
      <c r="B148" s="7">
        <v>5</v>
      </c>
      <c r="C148" s="7" t="s">
        <v>1264</v>
      </c>
      <c r="D148" s="7" t="s">
        <v>951</v>
      </c>
      <c r="E148" t="s">
        <v>1759</v>
      </c>
      <c r="F148" s="20" t="s">
        <v>1589</v>
      </c>
      <c r="G148" s="20" t="s">
        <v>1586</v>
      </c>
      <c r="H148" s="7">
        <v>11</v>
      </c>
      <c r="I148" t="s">
        <v>1760</v>
      </c>
      <c r="J148" t="s">
        <v>878</v>
      </c>
      <c r="K148" t="s">
        <v>1748</v>
      </c>
      <c r="L148" t="s">
        <v>1749</v>
      </c>
      <c r="M148" t="s">
        <v>1722</v>
      </c>
      <c r="N148" t="s">
        <v>1723</v>
      </c>
      <c r="O148" t="s">
        <v>1750</v>
      </c>
      <c r="P148" t="s">
        <v>61</v>
      </c>
      <c r="Q148">
        <v>4</v>
      </c>
      <c r="R148" t="s">
        <v>1714</v>
      </c>
      <c r="S148" s="17" t="s">
        <v>1589</v>
      </c>
      <c r="T148" t="s">
        <v>1871</v>
      </c>
      <c r="U148" t="s">
        <v>1872</v>
      </c>
      <c r="V148" t="s">
        <v>1873</v>
      </c>
      <c r="W148">
        <v>3000</v>
      </c>
      <c r="X148" t="s">
        <v>1717</v>
      </c>
      <c r="Y148" t="s">
        <v>1264</v>
      </c>
      <c r="Z148">
        <v>3361</v>
      </c>
      <c r="AA148" t="s">
        <v>1830</v>
      </c>
      <c r="AB148" s="17" t="s">
        <v>1586</v>
      </c>
      <c r="AC148" t="s">
        <v>1728</v>
      </c>
    </row>
    <row r="149" spans="1:29" hidden="1" x14ac:dyDescent="0.3">
      <c r="A149" t="s">
        <v>102</v>
      </c>
      <c r="B149" s="7">
        <v>5</v>
      </c>
      <c r="C149" s="7" t="s">
        <v>1278</v>
      </c>
      <c r="D149" s="7" t="s">
        <v>951</v>
      </c>
      <c r="E149" t="s">
        <v>1759</v>
      </c>
      <c r="F149" s="20" t="s">
        <v>1589</v>
      </c>
      <c r="G149" s="20" t="s">
        <v>1586</v>
      </c>
      <c r="H149" s="7">
        <v>11</v>
      </c>
      <c r="I149" t="s">
        <v>1760</v>
      </c>
      <c r="J149" t="s">
        <v>878</v>
      </c>
      <c r="K149" t="s">
        <v>1748</v>
      </c>
      <c r="L149" t="s">
        <v>1749</v>
      </c>
      <c r="M149" t="s">
        <v>1722</v>
      </c>
      <c r="N149" t="s">
        <v>1723</v>
      </c>
      <c r="O149" t="s">
        <v>1750</v>
      </c>
      <c r="P149" t="s">
        <v>61</v>
      </c>
      <c r="Q149">
        <v>4</v>
      </c>
      <c r="R149" t="s">
        <v>1714</v>
      </c>
      <c r="S149" s="17" t="s">
        <v>1589</v>
      </c>
      <c r="T149" t="s">
        <v>1871</v>
      </c>
      <c r="U149" t="s">
        <v>1872</v>
      </c>
      <c r="V149" t="s">
        <v>1873</v>
      </c>
      <c r="W149">
        <v>3000</v>
      </c>
      <c r="X149" t="s">
        <v>1717</v>
      </c>
      <c r="Y149" t="s">
        <v>1278</v>
      </c>
      <c r="Z149">
        <v>3411</v>
      </c>
      <c r="AA149" t="s">
        <v>1281</v>
      </c>
      <c r="AB149" s="17" t="s">
        <v>1586</v>
      </c>
      <c r="AC149" t="s">
        <v>1728</v>
      </c>
    </row>
    <row r="150" spans="1:29" hidden="1" x14ac:dyDescent="0.3">
      <c r="A150" s="26" t="s">
        <v>103</v>
      </c>
      <c r="B150" s="7">
        <v>5</v>
      </c>
      <c r="C150" s="7" t="s">
        <v>1282</v>
      </c>
      <c r="D150" s="7" t="s">
        <v>951</v>
      </c>
      <c r="E150" t="s">
        <v>1759</v>
      </c>
      <c r="F150" s="20" t="s">
        <v>1589</v>
      </c>
      <c r="G150" s="20" t="s">
        <v>1586</v>
      </c>
      <c r="H150" s="7">
        <v>11</v>
      </c>
      <c r="I150" t="s">
        <v>1760</v>
      </c>
      <c r="J150" t="s">
        <v>878</v>
      </c>
      <c r="K150" t="s">
        <v>1748</v>
      </c>
      <c r="L150" t="s">
        <v>1749</v>
      </c>
      <c r="M150" t="s">
        <v>1722</v>
      </c>
      <c r="N150" t="s">
        <v>1723</v>
      </c>
      <c r="O150" t="s">
        <v>1750</v>
      </c>
      <c r="P150" t="s">
        <v>61</v>
      </c>
      <c r="Q150">
        <v>4</v>
      </c>
      <c r="R150" t="s">
        <v>1714</v>
      </c>
      <c r="S150" s="17" t="s">
        <v>1589</v>
      </c>
      <c r="T150" t="s">
        <v>1871</v>
      </c>
      <c r="U150" t="s">
        <v>1872</v>
      </c>
      <c r="V150" t="s">
        <v>1873</v>
      </c>
      <c r="W150">
        <v>3000</v>
      </c>
      <c r="X150" t="s">
        <v>1717</v>
      </c>
      <c r="Y150" t="s">
        <v>1282</v>
      </c>
      <c r="Z150">
        <v>3421</v>
      </c>
      <c r="AA150" t="s">
        <v>1876</v>
      </c>
      <c r="AB150" s="17" t="s">
        <v>1586</v>
      </c>
      <c r="AC150" t="s">
        <v>1728</v>
      </c>
    </row>
    <row r="151" spans="1:29" hidden="1" x14ac:dyDescent="0.3">
      <c r="A151" t="s">
        <v>105</v>
      </c>
      <c r="B151" s="7">
        <v>5</v>
      </c>
      <c r="C151" s="7" t="s">
        <v>1286</v>
      </c>
      <c r="D151" s="7" t="s">
        <v>951</v>
      </c>
      <c r="E151" t="s">
        <v>1759</v>
      </c>
      <c r="F151" s="20" t="s">
        <v>1589</v>
      </c>
      <c r="G151" s="20" t="s">
        <v>1586</v>
      </c>
      <c r="H151" s="7">
        <v>11</v>
      </c>
      <c r="I151" t="s">
        <v>1760</v>
      </c>
      <c r="J151" t="s">
        <v>878</v>
      </c>
      <c r="K151" t="s">
        <v>1748</v>
      </c>
      <c r="L151" t="s">
        <v>1749</v>
      </c>
      <c r="M151" t="s">
        <v>1722</v>
      </c>
      <c r="N151" t="s">
        <v>1723</v>
      </c>
      <c r="O151" t="s">
        <v>1750</v>
      </c>
      <c r="P151" t="s">
        <v>61</v>
      </c>
      <c r="Q151">
        <v>4</v>
      </c>
      <c r="R151" t="s">
        <v>1714</v>
      </c>
      <c r="S151" s="17" t="s">
        <v>1589</v>
      </c>
      <c r="T151" t="s">
        <v>1871</v>
      </c>
      <c r="U151" t="s">
        <v>1872</v>
      </c>
      <c r="V151" t="s">
        <v>1873</v>
      </c>
      <c r="W151">
        <v>3000</v>
      </c>
      <c r="X151" t="s">
        <v>1717</v>
      </c>
      <c r="Y151" t="s">
        <v>1286</v>
      </c>
      <c r="Z151">
        <v>3431</v>
      </c>
      <c r="AA151" t="s">
        <v>1877</v>
      </c>
      <c r="AB151" s="17" t="s">
        <v>1586</v>
      </c>
      <c r="AC151" t="s">
        <v>1728</v>
      </c>
    </row>
    <row r="152" spans="1:29" hidden="1" x14ac:dyDescent="0.3">
      <c r="A152" t="s">
        <v>107</v>
      </c>
      <c r="B152" s="7">
        <v>5</v>
      </c>
      <c r="C152" s="7" t="s">
        <v>1303</v>
      </c>
      <c r="D152" s="7" t="s">
        <v>951</v>
      </c>
      <c r="E152" t="s">
        <v>1759</v>
      </c>
      <c r="F152" s="20" t="s">
        <v>1589</v>
      </c>
      <c r="G152" s="20">
        <v>12</v>
      </c>
      <c r="H152" s="7">
        <v>11</v>
      </c>
      <c r="I152" t="s">
        <v>1760</v>
      </c>
      <c r="J152" t="s">
        <v>878</v>
      </c>
      <c r="K152" t="s">
        <v>1748</v>
      </c>
      <c r="L152" t="s">
        <v>1749</v>
      </c>
      <c r="M152" t="s">
        <v>1722</v>
      </c>
      <c r="N152" t="s">
        <v>1723</v>
      </c>
      <c r="O152" t="s">
        <v>1750</v>
      </c>
      <c r="P152" t="s">
        <v>61</v>
      </c>
      <c r="Q152">
        <v>4</v>
      </c>
      <c r="R152" t="s">
        <v>1714</v>
      </c>
      <c r="S152" s="17" t="s">
        <v>1589</v>
      </c>
      <c r="T152" t="s">
        <v>1871</v>
      </c>
      <c r="U152" t="s">
        <v>1872</v>
      </c>
      <c r="V152" t="s">
        <v>1873</v>
      </c>
      <c r="W152">
        <v>3000</v>
      </c>
      <c r="X152" t="s">
        <v>1717</v>
      </c>
      <c r="Y152" t="s">
        <v>1303</v>
      </c>
      <c r="Z152">
        <v>3511</v>
      </c>
      <c r="AA152" t="s">
        <v>1878</v>
      </c>
      <c r="AB152" s="17">
        <v>12</v>
      </c>
      <c r="AC152" t="s">
        <v>1879</v>
      </c>
    </row>
    <row r="153" spans="1:29" hidden="1" x14ac:dyDescent="0.3">
      <c r="A153" t="s">
        <v>109</v>
      </c>
      <c r="B153" s="7">
        <v>5</v>
      </c>
      <c r="C153" s="7" t="s">
        <v>1323</v>
      </c>
      <c r="D153" s="7" t="s">
        <v>951</v>
      </c>
      <c r="E153" t="s">
        <v>1759</v>
      </c>
      <c r="F153" s="20" t="s">
        <v>1589</v>
      </c>
      <c r="G153" s="20">
        <v>73</v>
      </c>
      <c r="H153" s="7">
        <v>11</v>
      </c>
      <c r="I153" t="s">
        <v>1760</v>
      </c>
      <c r="J153" t="s">
        <v>878</v>
      </c>
      <c r="K153" t="s">
        <v>1748</v>
      </c>
      <c r="L153" t="s">
        <v>1749</v>
      </c>
      <c r="M153" t="s">
        <v>1722</v>
      </c>
      <c r="N153" t="s">
        <v>1723</v>
      </c>
      <c r="O153" t="s">
        <v>1750</v>
      </c>
      <c r="P153" t="s">
        <v>61</v>
      </c>
      <c r="Q153">
        <v>4</v>
      </c>
      <c r="R153" t="s">
        <v>1714</v>
      </c>
      <c r="S153" s="17" t="s">
        <v>1589</v>
      </c>
      <c r="T153" t="s">
        <v>1871</v>
      </c>
      <c r="U153" t="s">
        <v>1872</v>
      </c>
      <c r="V153" t="s">
        <v>1873</v>
      </c>
      <c r="W153">
        <v>3000</v>
      </c>
      <c r="X153" t="s">
        <v>1717</v>
      </c>
      <c r="Y153" t="s">
        <v>1323</v>
      </c>
      <c r="Z153">
        <v>3571</v>
      </c>
      <c r="AA153" t="s">
        <v>1835</v>
      </c>
      <c r="AB153" s="17">
        <v>73</v>
      </c>
      <c r="AC153" t="s">
        <v>1880</v>
      </c>
    </row>
    <row r="154" spans="1:29" hidden="1" x14ac:dyDescent="0.3">
      <c r="A154" t="s">
        <v>111</v>
      </c>
      <c r="B154" s="7">
        <v>5</v>
      </c>
      <c r="C154" s="7" t="s">
        <v>1355</v>
      </c>
      <c r="D154" s="7" t="s">
        <v>951</v>
      </c>
      <c r="E154" t="s">
        <v>1759</v>
      </c>
      <c r="F154" s="20" t="s">
        <v>1589</v>
      </c>
      <c r="G154" s="20" t="s">
        <v>1586</v>
      </c>
      <c r="H154" s="7">
        <v>11</v>
      </c>
      <c r="I154" t="s">
        <v>1760</v>
      </c>
      <c r="J154" t="s">
        <v>878</v>
      </c>
      <c r="K154" t="s">
        <v>1748</v>
      </c>
      <c r="L154" t="s">
        <v>1749</v>
      </c>
      <c r="M154" t="s">
        <v>1722</v>
      </c>
      <c r="N154" t="s">
        <v>1723</v>
      </c>
      <c r="O154" t="s">
        <v>1750</v>
      </c>
      <c r="P154" t="s">
        <v>61</v>
      </c>
      <c r="Q154">
        <v>4</v>
      </c>
      <c r="R154" t="s">
        <v>1714</v>
      </c>
      <c r="S154" s="17" t="s">
        <v>1589</v>
      </c>
      <c r="T154" t="s">
        <v>1871</v>
      </c>
      <c r="U154" t="s">
        <v>1872</v>
      </c>
      <c r="V154" t="s">
        <v>1873</v>
      </c>
      <c r="W154">
        <v>3000</v>
      </c>
      <c r="X154" t="s">
        <v>1717</v>
      </c>
      <c r="Y154" t="s">
        <v>1355</v>
      </c>
      <c r="Z154">
        <v>3711</v>
      </c>
      <c r="AA154" t="s">
        <v>1358</v>
      </c>
      <c r="AB154" s="17" t="s">
        <v>1586</v>
      </c>
      <c r="AC154" t="s">
        <v>1728</v>
      </c>
    </row>
    <row r="155" spans="1:29" hidden="1" x14ac:dyDescent="0.3">
      <c r="A155" t="s">
        <v>115</v>
      </c>
      <c r="B155" s="7">
        <v>5</v>
      </c>
      <c r="C155" s="7" t="s">
        <v>1363</v>
      </c>
      <c r="D155" s="7" t="s">
        <v>951</v>
      </c>
      <c r="E155" t="s">
        <v>1759</v>
      </c>
      <c r="F155" s="20" t="s">
        <v>1589</v>
      </c>
      <c r="G155" s="20" t="s">
        <v>1586</v>
      </c>
      <c r="H155" s="7">
        <v>11</v>
      </c>
      <c r="I155" t="s">
        <v>1760</v>
      </c>
      <c r="J155" t="s">
        <v>878</v>
      </c>
      <c r="K155" t="s">
        <v>1748</v>
      </c>
      <c r="L155" t="s">
        <v>1749</v>
      </c>
      <c r="M155" t="s">
        <v>1722</v>
      </c>
      <c r="N155" t="s">
        <v>1723</v>
      </c>
      <c r="O155" t="s">
        <v>1750</v>
      </c>
      <c r="P155" t="s">
        <v>61</v>
      </c>
      <c r="Q155">
        <v>4</v>
      </c>
      <c r="R155" t="s">
        <v>1714</v>
      </c>
      <c r="S155" s="17" t="s">
        <v>1589</v>
      </c>
      <c r="T155" t="s">
        <v>1871</v>
      </c>
      <c r="U155" t="s">
        <v>1872</v>
      </c>
      <c r="V155" t="s">
        <v>1873</v>
      </c>
      <c r="W155">
        <v>3000</v>
      </c>
      <c r="X155" t="s">
        <v>1717</v>
      </c>
      <c r="Y155" t="s">
        <v>1363</v>
      </c>
      <c r="Z155">
        <v>3751</v>
      </c>
      <c r="AA155" t="s">
        <v>1881</v>
      </c>
      <c r="AB155" s="17" t="s">
        <v>1586</v>
      </c>
      <c r="AC155" t="s">
        <v>1728</v>
      </c>
    </row>
    <row r="156" spans="1:29" hidden="1" x14ac:dyDescent="0.3">
      <c r="A156" t="s">
        <v>117</v>
      </c>
      <c r="B156" s="7">
        <v>5</v>
      </c>
      <c r="C156" s="7" t="s">
        <v>1391</v>
      </c>
      <c r="D156" s="7" t="s">
        <v>951</v>
      </c>
      <c r="E156" t="s">
        <v>1759</v>
      </c>
      <c r="F156" s="20" t="s">
        <v>1589</v>
      </c>
      <c r="G156" s="20" t="s">
        <v>1586</v>
      </c>
      <c r="H156" s="7">
        <v>11</v>
      </c>
      <c r="I156" t="s">
        <v>1760</v>
      </c>
      <c r="J156" t="s">
        <v>878</v>
      </c>
      <c r="K156" t="s">
        <v>1748</v>
      </c>
      <c r="L156" t="s">
        <v>1749</v>
      </c>
      <c r="M156" t="s">
        <v>1722</v>
      </c>
      <c r="N156" t="s">
        <v>1723</v>
      </c>
      <c r="O156" t="s">
        <v>1750</v>
      </c>
      <c r="P156" t="s">
        <v>61</v>
      </c>
      <c r="Q156">
        <v>4</v>
      </c>
      <c r="R156" t="s">
        <v>1714</v>
      </c>
      <c r="S156" s="17" t="s">
        <v>1589</v>
      </c>
      <c r="T156" t="s">
        <v>1871</v>
      </c>
      <c r="U156" t="s">
        <v>1872</v>
      </c>
      <c r="V156" t="s">
        <v>1873</v>
      </c>
      <c r="W156">
        <v>3000</v>
      </c>
      <c r="X156" t="s">
        <v>1717</v>
      </c>
      <c r="Y156" t="s">
        <v>1391</v>
      </c>
      <c r="Z156">
        <v>3941</v>
      </c>
      <c r="AA156" t="s">
        <v>1394</v>
      </c>
      <c r="AB156" s="17" t="s">
        <v>1586</v>
      </c>
      <c r="AC156" t="s">
        <v>1728</v>
      </c>
    </row>
    <row r="157" spans="1:29" hidden="1" x14ac:dyDescent="0.3">
      <c r="A157" t="s">
        <v>118</v>
      </c>
      <c r="B157" s="7">
        <v>5</v>
      </c>
      <c r="C157" s="7" t="s">
        <v>1397</v>
      </c>
      <c r="D157" s="7" t="s">
        <v>951</v>
      </c>
      <c r="E157" t="s">
        <v>1759</v>
      </c>
      <c r="F157" s="20" t="s">
        <v>1589</v>
      </c>
      <c r="G157" s="20" t="s">
        <v>1586</v>
      </c>
      <c r="H157" s="7">
        <v>11</v>
      </c>
      <c r="I157" t="s">
        <v>1760</v>
      </c>
      <c r="J157" t="s">
        <v>878</v>
      </c>
      <c r="K157" t="s">
        <v>1748</v>
      </c>
      <c r="L157" t="s">
        <v>1749</v>
      </c>
      <c r="M157" t="s">
        <v>1722</v>
      </c>
      <c r="N157" t="s">
        <v>1723</v>
      </c>
      <c r="O157" t="s">
        <v>1750</v>
      </c>
      <c r="P157" t="s">
        <v>61</v>
      </c>
      <c r="Q157">
        <v>4</v>
      </c>
      <c r="R157" t="s">
        <v>1714</v>
      </c>
      <c r="S157" s="17" t="s">
        <v>1589</v>
      </c>
      <c r="T157" t="s">
        <v>1871</v>
      </c>
      <c r="U157" t="s">
        <v>1872</v>
      </c>
      <c r="V157" t="s">
        <v>1873</v>
      </c>
      <c r="W157">
        <v>3000</v>
      </c>
      <c r="X157" t="s">
        <v>1717</v>
      </c>
      <c r="Y157" t="s">
        <v>1397</v>
      </c>
      <c r="Z157">
        <v>3961</v>
      </c>
      <c r="AA157" t="s">
        <v>1400</v>
      </c>
      <c r="AB157" s="17" t="s">
        <v>1586</v>
      </c>
      <c r="AC157" t="s">
        <v>1728</v>
      </c>
    </row>
    <row r="158" spans="1:29" hidden="1" x14ac:dyDescent="0.3">
      <c r="A158" t="s">
        <v>120</v>
      </c>
      <c r="B158" s="7">
        <v>5</v>
      </c>
      <c r="C158" s="7" t="s">
        <v>1459</v>
      </c>
      <c r="D158" s="7" t="s">
        <v>951</v>
      </c>
      <c r="E158" t="s">
        <v>1759</v>
      </c>
      <c r="F158" s="20" t="s">
        <v>1589</v>
      </c>
      <c r="G158" s="20" t="s">
        <v>1586</v>
      </c>
      <c r="H158" s="7">
        <v>11</v>
      </c>
      <c r="I158" t="s">
        <v>1760</v>
      </c>
      <c r="J158" t="s">
        <v>878</v>
      </c>
      <c r="K158" t="s">
        <v>1748</v>
      </c>
      <c r="L158" t="s">
        <v>1749</v>
      </c>
      <c r="M158" t="s">
        <v>1722</v>
      </c>
      <c r="N158" t="s">
        <v>1723</v>
      </c>
      <c r="O158" t="s">
        <v>1750</v>
      </c>
      <c r="P158" t="s">
        <v>61</v>
      </c>
      <c r="Q158">
        <v>4</v>
      </c>
      <c r="R158" t="s">
        <v>1714</v>
      </c>
      <c r="S158" s="17" t="s">
        <v>1589</v>
      </c>
      <c r="T158" t="s">
        <v>1871</v>
      </c>
      <c r="U158" t="s">
        <v>1872</v>
      </c>
      <c r="V158" t="s">
        <v>1873</v>
      </c>
      <c r="W158">
        <v>5000</v>
      </c>
      <c r="X158" t="s">
        <v>1739</v>
      </c>
      <c r="Y158" t="s">
        <v>1459</v>
      </c>
      <c r="Z158">
        <v>5151</v>
      </c>
      <c r="AA158" t="s">
        <v>1882</v>
      </c>
      <c r="AB158" s="17" t="s">
        <v>1586</v>
      </c>
      <c r="AC158" t="s">
        <v>1728</v>
      </c>
    </row>
    <row r="159" spans="1:29" hidden="1" x14ac:dyDescent="0.3">
      <c r="A159" t="s">
        <v>122</v>
      </c>
      <c r="B159" s="7">
        <v>5</v>
      </c>
      <c r="C159" s="7" t="s">
        <v>1463</v>
      </c>
      <c r="D159" s="7" t="s">
        <v>951</v>
      </c>
      <c r="E159" t="s">
        <v>1759</v>
      </c>
      <c r="F159" s="20" t="s">
        <v>1589</v>
      </c>
      <c r="G159" s="20" t="s">
        <v>1586</v>
      </c>
      <c r="H159" s="7">
        <v>11</v>
      </c>
      <c r="I159" t="s">
        <v>1760</v>
      </c>
      <c r="J159" t="s">
        <v>878</v>
      </c>
      <c r="K159" t="s">
        <v>1748</v>
      </c>
      <c r="L159" t="s">
        <v>1749</v>
      </c>
      <c r="M159" t="s">
        <v>1722</v>
      </c>
      <c r="N159" t="s">
        <v>1723</v>
      </c>
      <c r="O159" t="s">
        <v>1750</v>
      </c>
      <c r="P159" t="s">
        <v>61</v>
      </c>
      <c r="Q159">
        <v>4</v>
      </c>
      <c r="R159" t="s">
        <v>1714</v>
      </c>
      <c r="S159" s="17" t="s">
        <v>1589</v>
      </c>
      <c r="T159" t="s">
        <v>1871</v>
      </c>
      <c r="U159" t="s">
        <v>1872</v>
      </c>
      <c r="V159" t="s">
        <v>1873</v>
      </c>
      <c r="W159">
        <v>5000</v>
      </c>
      <c r="X159" t="s">
        <v>1739</v>
      </c>
      <c r="Y159" t="s">
        <v>1463</v>
      </c>
      <c r="Z159">
        <v>5191</v>
      </c>
      <c r="AA159" t="s">
        <v>1883</v>
      </c>
      <c r="AB159" s="17" t="s">
        <v>1586</v>
      </c>
      <c r="AC159" t="s">
        <v>1728</v>
      </c>
    </row>
    <row r="160" spans="1:29" hidden="1" x14ac:dyDescent="0.3">
      <c r="A160" t="s">
        <v>124</v>
      </c>
      <c r="B160" s="7">
        <v>5</v>
      </c>
      <c r="C160" s="7" t="s">
        <v>1527</v>
      </c>
      <c r="D160" s="7" t="s">
        <v>951</v>
      </c>
      <c r="E160" t="s">
        <v>1759</v>
      </c>
      <c r="F160" s="20" t="s">
        <v>1589</v>
      </c>
      <c r="G160" s="20">
        <v>13</v>
      </c>
      <c r="H160" s="7">
        <v>11</v>
      </c>
      <c r="I160" t="s">
        <v>1760</v>
      </c>
      <c r="J160" t="s">
        <v>878</v>
      </c>
      <c r="K160" t="s">
        <v>1748</v>
      </c>
      <c r="L160" t="s">
        <v>1749</v>
      </c>
      <c r="M160" t="s">
        <v>1722</v>
      </c>
      <c r="N160" t="s">
        <v>1723</v>
      </c>
      <c r="O160" t="s">
        <v>1750</v>
      </c>
      <c r="P160" t="s">
        <v>61</v>
      </c>
      <c r="Q160">
        <v>4</v>
      </c>
      <c r="R160" t="s">
        <v>1714</v>
      </c>
      <c r="S160" s="17" t="s">
        <v>1589</v>
      </c>
      <c r="T160" t="s">
        <v>1871</v>
      </c>
      <c r="U160" t="s">
        <v>1872</v>
      </c>
      <c r="V160" t="s">
        <v>1873</v>
      </c>
      <c r="W160">
        <v>5000</v>
      </c>
      <c r="X160" t="s">
        <v>1739</v>
      </c>
      <c r="Y160" t="s">
        <v>1527</v>
      </c>
      <c r="Z160">
        <v>5811</v>
      </c>
      <c r="AA160" t="s">
        <v>1530</v>
      </c>
      <c r="AB160" s="17">
        <v>13</v>
      </c>
      <c r="AC160" t="s">
        <v>1884</v>
      </c>
    </row>
    <row r="161" spans="1:29" hidden="1" x14ac:dyDescent="0.3">
      <c r="A161" t="s">
        <v>126</v>
      </c>
      <c r="B161" s="7">
        <v>5</v>
      </c>
      <c r="C161" s="7" t="s">
        <v>1533</v>
      </c>
      <c r="D161" s="7" t="s">
        <v>951</v>
      </c>
      <c r="E161" t="s">
        <v>1759</v>
      </c>
      <c r="F161" s="20" t="s">
        <v>1589</v>
      </c>
      <c r="G161" s="20" t="s">
        <v>1586</v>
      </c>
      <c r="H161" s="7">
        <v>11</v>
      </c>
      <c r="I161" t="s">
        <v>1760</v>
      </c>
      <c r="J161" t="s">
        <v>878</v>
      </c>
      <c r="K161" t="s">
        <v>1748</v>
      </c>
      <c r="L161" t="s">
        <v>1749</v>
      </c>
      <c r="M161" t="s">
        <v>1722</v>
      </c>
      <c r="N161" t="s">
        <v>1723</v>
      </c>
      <c r="O161" t="s">
        <v>1750</v>
      </c>
      <c r="P161" t="s">
        <v>61</v>
      </c>
      <c r="Q161">
        <v>4</v>
      </c>
      <c r="R161" t="s">
        <v>1714</v>
      </c>
      <c r="S161" s="17" t="s">
        <v>1589</v>
      </c>
      <c r="T161" t="s">
        <v>1871</v>
      </c>
      <c r="U161" t="s">
        <v>1872</v>
      </c>
      <c r="V161" t="s">
        <v>1873</v>
      </c>
      <c r="W161">
        <v>5000</v>
      </c>
      <c r="X161" t="s">
        <v>1739</v>
      </c>
      <c r="Y161" t="s">
        <v>1533</v>
      </c>
      <c r="Z161">
        <v>5911</v>
      </c>
      <c r="AA161" t="s">
        <v>1536</v>
      </c>
      <c r="AB161" s="17" t="s">
        <v>1586</v>
      </c>
      <c r="AC161" t="s">
        <v>1728</v>
      </c>
    </row>
    <row r="162" spans="1:29" hidden="1" x14ac:dyDescent="0.3">
      <c r="A162" t="s">
        <v>128</v>
      </c>
      <c r="B162" s="7">
        <v>5</v>
      </c>
      <c r="C162" s="7" t="s">
        <v>1537</v>
      </c>
      <c r="D162" s="7" t="s">
        <v>951</v>
      </c>
      <c r="E162" t="s">
        <v>1759</v>
      </c>
      <c r="F162" s="20" t="s">
        <v>1589</v>
      </c>
      <c r="G162" s="20" t="s">
        <v>1586</v>
      </c>
      <c r="H162" s="7">
        <v>11</v>
      </c>
      <c r="I162" t="s">
        <v>1760</v>
      </c>
      <c r="J162" t="s">
        <v>878</v>
      </c>
      <c r="K162" t="s">
        <v>1748</v>
      </c>
      <c r="L162" t="s">
        <v>1749</v>
      </c>
      <c r="M162" t="s">
        <v>1722</v>
      </c>
      <c r="N162" t="s">
        <v>1723</v>
      </c>
      <c r="O162" t="s">
        <v>1750</v>
      </c>
      <c r="P162" t="s">
        <v>61</v>
      </c>
      <c r="Q162">
        <v>4</v>
      </c>
      <c r="R162" t="s">
        <v>1714</v>
      </c>
      <c r="S162" s="17" t="s">
        <v>1589</v>
      </c>
      <c r="T162" t="s">
        <v>1871</v>
      </c>
      <c r="U162" t="s">
        <v>1872</v>
      </c>
      <c r="V162" t="s">
        <v>1873</v>
      </c>
      <c r="W162">
        <v>5000</v>
      </c>
      <c r="X162" t="s">
        <v>1739</v>
      </c>
      <c r="Y162" t="s">
        <v>1537</v>
      </c>
      <c r="Z162">
        <v>5971</v>
      </c>
      <c r="AA162" t="s">
        <v>1813</v>
      </c>
      <c r="AB162" s="17" t="s">
        <v>1586</v>
      </c>
      <c r="AC162" t="s">
        <v>1728</v>
      </c>
    </row>
    <row r="163" spans="1:29" hidden="1" x14ac:dyDescent="0.3">
      <c r="A163" s="7" t="s">
        <v>130</v>
      </c>
      <c r="B163" s="7">
        <v>5</v>
      </c>
      <c r="C163" s="7" t="s">
        <v>1559</v>
      </c>
      <c r="D163" s="7" t="s">
        <v>951</v>
      </c>
      <c r="E163" t="s">
        <v>1759</v>
      </c>
      <c r="F163" s="20" t="s">
        <v>1589</v>
      </c>
      <c r="G163" s="20">
        <v>10</v>
      </c>
      <c r="H163" s="7">
        <v>11</v>
      </c>
      <c r="I163" t="s">
        <v>1760</v>
      </c>
      <c r="J163" t="s">
        <v>878</v>
      </c>
      <c r="K163" t="s">
        <v>1748</v>
      </c>
      <c r="L163" t="s">
        <v>1749</v>
      </c>
      <c r="M163" t="s">
        <v>1722</v>
      </c>
      <c r="N163" t="s">
        <v>1723</v>
      </c>
      <c r="O163" t="s">
        <v>1750</v>
      </c>
      <c r="P163" t="s">
        <v>61</v>
      </c>
      <c r="Q163">
        <v>4</v>
      </c>
      <c r="R163" t="s">
        <v>1714</v>
      </c>
      <c r="S163" s="17" t="s">
        <v>1589</v>
      </c>
      <c r="T163" t="s">
        <v>1871</v>
      </c>
      <c r="U163" t="s">
        <v>1872</v>
      </c>
      <c r="V163" t="s">
        <v>1873</v>
      </c>
      <c r="W163">
        <v>6000</v>
      </c>
      <c r="X163" t="s">
        <v>1767</v>
      </c>
      <c r="Y163" t="s">
        <v>1559</v>
      </c>
      <c r="Z163">
        <v>6321</v>
      </c>
      <c r="AA163" t="s">
        <v>1885</v>
      </c>
      <c r="AB163" s="17">
        <v>10</v>
      </c>
      <c r="AC163" t="s">
        <v>1879</v>
      </c>
    </row>
    <row r="164" spans="1:29" hidden="1" x14ac:dyDescent="0.3">
      <c r="A164" s="7" t="s">
        <v>132</v>
      </c>
      <c r="B164" s="7">
        <v>5</v>
      </c>
      <c r="C164" s="7" t="s">
        <v>1559</v>
      </c>
      <c r="D164" s="7" t="s">
        <v>951</v>
      </c>
      <c r="E164" t="s">
        <v>1759</v>
      </c>
      <c r="F164" s="20" t="s">
        <v>1589</v>
      </c>
      <c r="G164" s="20">
        <v>11</v>
      </c>
      <c r="H164" s="7">
        <v>11</v>
      </c>
      <c r="I164" t="s">
        <v>1760</v>
      </c>
      <c r="J164" t="s">
        <v>878</v>
      </c>
      <c r="K164" t="s">
        <v>1748</v>
      </c>
      <c r="L164" t="s">
        <v>1749</v>
      </c>
      <c r="M164" t="s">
        <v>1722</v>
      </c>
      <c r="N164" t="s">
        <v>1723</v>
      </c>
      <c r="O164" t="s">
        <v>1750</v>
      </c>
      <c r="P164" t="s">
        <v>61</v>
      </c>
      <c r="Q164">
        <v>4</v>
      </c>
      <c r="R164" t="s">
        <v>1714</v>
      </c>
      <c r="S164" s="17" t="s">
        <v>1589</v>
      </c>
      <c r="T164" t="s">
        <v>1871</v>
      </c>
      <c r="U164" t="s">
        <v>1872</v>
      </c>
      <c r="V164" t="s">
        <v>1873</v>
      </c>
      <c r="W164">
        <v>6000</v>
      </c>
      <c r="X164" t="s">
        <v>1767</v>
      </c>
      <c r="Y164" t="s">
        <v>1559</v>
      </c>
      <c r="Z164">
        <v>6321</v>
      </c>
      <c r="AA164" t="s">
        <v>1885</v>
      </c>
      <c r="AB164" s="17">
        <v>11</v>
      </c>
      <c r="AC164" t="s">
        <v>1886</v>
      </c>
    </row>
    <row r="165" spans="1:29" hidden="1" x14ac:dyDescent="0.3">
      <c r="A165" t="s">
        <v>134</v>
      </c>
      <c r="B165" s="7">
        <v>5</v>
      </c>
      <c r="C165" s="7" t="s">
        <v>1567</v>
      </c>
      <c r="D165" s="7" t="s">
        <v>951</v>
      </c>
      <c r="E165" t="s">
        <v>1759</v>
      </c>
      <c r="F165" s="20" t="s">
        <v>1589</v>
      </c>
      <c r="G165" s="20" t="s">
        <v>1586</v>
      </c>
      <c r="H165" s="7">
        <v>11</v>
      </c>
      <c r="I165" t="s">
        <v>1760</v>
      </c>
      <c r="J165" t="s">
        <v>878</v>
      </c>
      <c r="K165" t="s">
        <v>1748</v>
      </c>
      <c r="L165" t="s">
        <v>1749</v>
      </c>
      <c r="M165" t="s">
        <v>1722</v>
      </c>
      <c r="N165" t="s">
        <v>1723</v>
      </c>
      <c r="O165" t="s">
        <v>1750</v>
      </c>
      <c r="P165" t="s">
        <v>61</v>
      </c>
      <c r="Q165">
        <v>4</v>
      </c>
      <c r="R165" t="s">
        <v>1714</v>
      </c>
      <c r="S165" s="17" t="s">
        <v>1589</v>
      </c>
      <c r="T165" t="s">
        <v>1871</v>
      </c>
      <c r="U165" t="s">
        <v>1872</v>
      </c>
      <c r="V165" t="s">
        <v>1873</v>
      </c>
      <c r="W165">
        <v>7000</v>
      </c>
      <c r="X165" t="s">
        <v>1887</v>
      </c>
      <c r="Y165" t="s">
        <v>1567</v>
      </c>
      <c r="Z165">
        <v>7991</v>
      </c>
      <c r="AA165" t="s">
        <v>1888</v>
      </c>
      <c r="AB165" s="17" t="s">
        <v>1586</v>
      </c>
      <c r="AC165" t="s">
        <v>1728</v>
      </c>
    </row>
    <row r="166" spans="1:29" hidden="1" x14ac:dyDescent="0.3">
      <c r="A166" t="s">
        <v>100</v>
      </c>
      <c r="B166" s="7">
        <v>5</v>
      </c>
      <c r="C166" s="7" t="s">
        <v>1272</v>
      </c>
      <c r="D166" s="7" t="s">
        <v>951</v>
      </c>
      <c r="E166" t="s">
        <v>1759</v>
      </c>
      <c r="F166" s="20" t="s">
        <v>1590</v>
      </c>
      <c r="G166" s="20" t="s">
        <v>1586</v>
      </c>
      <c r="H166" s="7">
        <v>11</v>
      </c>
      <c r="I166" t="s">
        <v>1760</v>
      </c>
      <c r="J166" t="s">
        <v>878</v>
      </c>
      <c r="K166" t="s">
        <v>1748</v>
      </c>
      <c r="L166" t="s">
        <v>1749</v>
      </c>
      <c r="M166" t="s">
        <v>1722</v>
      </c>
      <c r="N166" t="s">
        <v>1723</v>
      </c>
      <c r="O166" t="s">
        <v>1750</v>
      </c>
      <c r="P166" t="s">
        <v>61</v>
      </c>
      <c r="Q166">
        <v>4</v>
      </c>
      <c r="R166" t="s">
        <v>1714</v>
      </c>
      <c r="S166" s="17" t="s">
        <v>1590</v>
      </c>
      <c r="T166" t="s">
        <v>1889</v>
      </c>
      <c r="U166" t="s">
        <v>1872</v>
      </c>
      <c r="V166" t="s">
        <v>1873</v>
      </c>
      <c r="W166">
        <v>3000</v>
      </c>
      <c r="X166" t="s">
        <v>1717</v>
      </c>
      <c r="Y166" t="s">
        <v>1272</v>
      </c>
      <c r="Z166">
        <v>3391</v>
      </c>
      <c r="AA166" t="s">
        <v>1807</v>
      </c>
      <c r="AB166" s="17" t="s">
        <v>1586</v>
      </c>
      <c r="AC166" t="s">
        <v>1728</v>
      </c>
    </row>
    <row r="167" spans="1:29" hidden="1" x14ac:dyDescent="0.3">
      <c r="A167" t="s">
        <v>144</v>
      </c>
      <c r="B167" s="7">
        <v>5</v>
      </c>
      <c r="C167" s="7" t="s">
        <v>1407</v>
      </c>
      <c r="D167" s="7" t="s">
        <v>951</v>
      </c>
      <c r="E167" t="s">
        <v>1759</v>
      </c>
      <c r="F167" s="20" t="s">
        <v>1591</v>
      </c>
      <c r="G167" s="20" t="s">
        <v>1586</v>
      </c>
      <c r="H167" s="7">
        <v>11</v>
      </c>
      <c r="I167" t="s">
        <v>1760</v>
      </c>
      <c r="J167" t="s">
        <v>878</v>
      </c>
      <c r="K167" t="s">
        <v>1748</v>
      </c>
      <c r="L167" t="s">
        <v>1749</v>
      </c>
      <c r="M167" t="s">
        <v>1722</v>
      </c>
      <c r="N167" t="s">
        <v>1723</v>
      </c>
      <c r="O167" t="s">
        <v>1750</v>
      </c>
      <c r="P167" t="s">
        <v>61</v>
      </c>
      <c r="Q167">
        <v>4</v>
      </c>
      <c r="R167" t="s">
        <v>1714</v>
      </c>
      <c r="S167" s="17" t="s">
        <v>1591</v>
      </c>
      <c r="T167" t="s">
        <v>1751</v>
      </c>
      <c r="U167" t="s">
        <v>1752</v>
      </c>
      <c r="V167" t="s">
        <v>137</v>
      </c>
      <c r="W167">
        <v>4000</v>
      </c>
      <c r="X167" t="s">
        <v>1844</v>
      </c>
      <c r="Y167" t="s">
        <v>1407</v>
      </c>
      <c r="Z167">
        <v>4211</v>
      </c>
      <c r="AA167" t="s">
        <v>1410</v>
      </c>
      <c r="AB167" s="17" t="s">
        <v>1586</v>
      </c>
      <c r="AC167" t="s">
        <v>1728</v>
      </c>
    </row>
    <row r="168" spans="1:29" hidden="1" x14ac:dyDescent="0.3">
      <c r="A168" t="s">
        <v>157</v>
      </c>
      <c r="B168" s="7">
        <v>5</v>
      </c>
      <c r="C168" s="7" t="s">
        <v>1053</v>
      </c>
      <c r="D168" s="7" t="s">
        <v>951</v>
      </c>
      <c r="E168" t="s">
        <v>1759</v>
      </c>
      <c r="F168" s="20" t="s">
        <v>1592</v>
      </c>
      <c r="G168" s="20" t="s">
        <v>1586</v>
      </c>
      <c r="H168" s="7">
        <v>11</v>
      </c>
      <c r="I168" t="s">
        <v>1760</v>
      </c>
      <c r="J168" t="s">
        <v>878</v>
      </c>
      <c r="K168" t="s">
        <v>1748</v>
      </c>
      <c r="L168" t="s">
        <v>1749</v>
      </c>
      <c r="M168" t="s">
        <v>1722</v>
      </c>
      <c r="N168" t="s">
        <v>1723</v>
      </c>
      <c r="O168" t="s">
        <v>1755</v>
      </c>
      <c r="P168" t="s">
        <v>154</v>
      </c>
      <c r="Q168">
        <v>4</v>
      </c>
      <c r="R168" t="s">
        <v>1714</v>
      </c>
      <c r="S168" s="17" t="s">
        <v>1592</v>
      </c>
      <c r="T168" t="s">
        <v>1758</v>
      </c>
      <c r="U168" t="s">
        <v>1757</v>
      </c>
      <c r="V168" t="s">
        <v>156</v>
      </c>
      <c r="W168">
        <v>2000</v>
      </c>
      <c r="X168" t="s">
        <v>1735</v>
      </c>
      <c r="Y168" t="s">
        <v>1053</v>
      </c>
      <c r="Z168">
        <v>2111</v>
      </c>
      <c r="AA168" t="s">
        <v>1797</v>
      </c>
      <c r="AB168" s="17" t="s">
        <v>1586</v>
      </c>
      <c r="AC168" t="s">
        <v>1728</v>
      </c>
    </row>
    <row r="169" spans="1:29" hidden="1" x14ac:dyDescent="0.3">
      <c r="A169" t="s">
        <v>158</v>
      </c>
      <c r="B169" s="7">
        <v>5</v>
      </c>
      <c r="C169" s="7" t="s">
        <v>1061</v>
      </c>
      <c r="D169" s="7" t="s">
        <v>951</v>
      </c>
      <c r="E169" t="s">
        <v>1759</v>
      </c>
      <c r="F169" s="20" t="s">
        <v>1592</v>
      </c>
      <c r="G169" s="20" t="s">
        <v>1586</v>
      </c>
      <c r="H169" s="7">
        <v>11</v>
      </c>
      <c r="I169" t="s">
        <v>1760</v>
      </c>
      <c r="J169" t="s">
        <v>878</v>
      </c>
      <c r="K169" t="s">
        <v>1748</v>
      </c>
      <c r="L169" t="s">
        <v>1749</v>
      </c>
      <c r="M169" t="s">
        <v>1722</v>
      </c>
      <c r="N169" t="s">
        <v>1723</v>
      </c>
      <c r="O169" t="s">
        <v>1755</v>
      </c>
      <c r="P169" t="s">
        <v>154</v>
      </c>
      <c r="Q169">
        <v>4</v>
      </c>
      <c r="R169" t="s">
        <v>1714</v>
      </c>
      <c r="S169" s="17" t="s">
        <v>1592</v>
      </c>
      <c r="T169" t="s">
        <v>1758</v>
      </c>
      <c r="U169" t="s">
        <v>1757</v>
      </c>
      <c r="V169" t="s">
        <v>156</v>
      </c>
      <c r="W169">
        <v>2000</v>
      </c>
      <c r="X169" t="s">
        <v>1735</v>
      </c>
      <c r="Y169" t="s">
        <v>1061</v>
      </c>
      <c r="Z169">
        <v>2161</v>
      </c>
      <c r="AA169" t="s">
        <v>1064</v>
      </c>
      <c r="AB169" s="17" t="s">
        <v>1586</v>
      </c>
      <c r="AC169" t="s">
        <v>1728</v>
      </c>
    </row>
    <row r="170" spans="1:29" hidden="1" x14ac:dyDescent="0.3">
      <c r="A170" t="s">
        <v>159</v>
      </c>
      <c r="B170" s="7">
        <v>5</v>
      </c>
      <c r="C170" s="7" t="s">
        <v>1075</v>
      </c>
      <c r="D170" s="7" t="s">
        <v>951</v>
      </c>
      <c r="E170" t="s">
        <v>1759</v>
      </c>
      <c r="F170" s="20" t="s">
        <v>1592</v>
      </c>
      <c r="G170" s="20" t="s">
        <v>1586</v>
      </c>
      <c r="H170" s="7">
        <v>11</v>
      </c>
      <c r="I170" t="s">
        <v>1760</v>
      </c>
      <c r="J170" t="s">
        <v>878</v>
      </c>
      <c r="K170" t="s">
        <v>1748</v>
      </c>
      <c r="L170" t="s">
        <v>1749</v>
      </c>
      <c r="M170" t="s">
        <v>1722</v>
      </c>
      <c r="N170" t="s">
        <v>1723</v>
      </c>
      <c r="O170" t="s">
        <v>1755</v>
      </c>
      <c r="P170" t="s">
        <v>154</v>
      </c>
      <c r="Q170">
        <v>4</v>
      </c>
      <c r="R170" t="s">
        <v>1714</v>
      </c>
      <c r="S170" s="17" t="s">
        <v>1592</v>
      </c>
      <c r="T170" t="s">
        <v>1758</v>
      </c>
      <c r="U170" t="s">
        <v>1757</v>
      </c>
      <c r="V170" t="s">
        <v>156</v>
      </c>
      <c r="W170">
        <v>2000</v>
      </c>
      <c r="X170" t="s">
        <v>1735</v>
      </c>
      <c r="Y170" t="s">
        <v>1075</v>
      </c>
      <c r="Z170">
        <v>2211</v>
      </c>
      <c r="AA170" t="s">
        <v>1078</v>
      </c>
      <c r="AB170" s="17" t="s">
        <v>1586</v>
      </c>
      <c r="AC170" t="s">
        <v>1728</v>
      </c>
    </row>
    <row r="171" spans="1:29" hidden="1" x14ac:dyDescent="0.3">
      <c r="A171" t="s">
        <v>160</v>
      </c>
      <c r="B171" s="7">
        <v>5</v>
      </c>
      <c r="C171" s="7" t="s">
        <v>1099</v>
      </c>
      <c r="D171" s="7" t="s">
        <v>951</v>
      </c>
      <c r="E171" t="s">
        <v>1759</v>
      </c>
      <c r="F171" s="20" t="s">
        <v>1592</v>
      </c>
      <c r="G171" s="20" t="s">
        <v>1586</v>
      </c>
      <c r="H171" s="7">
        <v>11</v>
      </c>
      <c r="I171" t="s">
        <v>1760</v>
      </c>
      <c r="J171" t="s">
        <v>878</v>
      </c>
      <c r="K171" t="s">
        <v>1748</v>
      </c>
      <c r="L171" t="s">
        <v>1749</v>
      </c>
      <c r="M171" t="s">
        <v>1722</v>
      </c>
      <c r="N171" t="s">
        <v>1723</v>
      </c>
      <c r="O171" t="s">
        <v>1755</v>
      </c>
      <c r="P171" t="s">
        <v>154</v>
      </c>
      <c r="Q171">
        <v>4</v>
      </c>
      <c r="R171" t="s">
        <v>1714</v>
      </c>
      <c r="S171" s="17" t="s">
        <v>1592</v>
      </c>
      <c r="T171" t="s">
        <v>1758</v>
      </c>
      <c r="U171" t="s">
        <v>1757</v>
      </c>
      <c r="V171" t="s">
        <v>156</v>
      </c>
      <c r="W171">
        <v>2000</v>
      </c>
      <c r="X171" t="s">
        <v>1735</v>
      </c>
      <c r="Y171" t="s">
        <v>1099</v>
      </c>
      <c r="Z171">
        <v>2411</v>
      </c>
      <c r="AA171" t="s">
        <v>1775</v>
      </c>
      <c r="AB171" s="17" t="s">
        <v>1586</v>
      </c>
      <c r="AC171" t="s">
        <v>1728</v>
      </c>
    </row>
    <row r="172" spans="1:29" hidden="1" x14ac:dyDescent="0.3">
      <c r="A172" t="s">
        <v>162</v>
      </c>
      <c r="B172" s="7">
        <v>5</v>
      </c>
      <c r="C172" s="7" t="s">
        <v>1103</v>
      </c>
      <c r="D172" s="7" t="s">
        <v>951</v>
      </c>
      <c r="E172" t="s">
        <v>1759</v>
      </c>
      <c r="F172" s="20" t="s">
        <v>1592</v>
      </c>
      <c r="G172" s="20" t="s">
        <v>1586</v>
      </c>
      <c r="H172" s="7">
        <v>11</v>
      </c>
      <c r="I172" t="s">
        <v>1760</v>
      </c>
      <c r="J172" t="s">
        <v>878</v>
      </c>
      <c r="K172" t="s">
        <v>1748</v>
      </c>
      <c r="L172" t="s">
        <v>1749</v>
      </c>
      <c r="M172" t="s">
        <v>1722</v>
      </c>
      <c r="N172" t="s">
        <v>1723</v>
      </c>
      <c r="O172" t="s">
        <v>1755</v>
      </c>
      <c r="P172" t="s">
        <v>154</v>
      </c>
      <c r="Q172">
        <v>4</v>
      </c>
      <c r="R172" t="s">
        <v>1714</v>
      </c>
      <c r="S172" s="17" t="s">
        <v>1592</v>
      </c>
      <c r="T172" t="s">
        <v>1758</v>
      </c>
      <c r="U172" t="s">
        <v>1757</v>
      </c>
      <c r="V172" t="s">
        <v>156</v>
      </c>
      <c r="W172">
        <v>2000</v>
      </c>
      <c r="X172" t="s">
        <v>1735</v>
      </c>
      <c r="Y172" t="s">
        <v>1103</v>
      </c>
      <c r="Z172">
        <v>2421</v>
      </c>
      <c r="AA172" t="s">
        <v>1106</v>
      </c>
      <c r="AB172" s="17" t="s">
        <v>1586</v>
      </c>
      <c r="AC172" t="s">
        <v>1728</v>
      </c>
    </row>
    <row r="173" spans="1:29" hidden="1" x14ac:dyDescent="0.3">
      <c r="A173" t="s">
        <v>164</v>
      </c>
      <c r="B173" s="7">
        <v>5</v>
      </c>
      <c r="C173" s="7" t="s">
        <v>1111</v>
      </c>
      <c r="D173" s="7" t="s">
        <v>951</v>
      </c>
      <c r="E173" t="s">
        <v>1759</v>
      </c>
      <c r="F173" s="20" t="s">
        <v>1592</v>
      </c>
      <c r="G173" s="20" t="s">
        <v>1586</v>
      </c>
      <c r="H173" s="7">
        <v>11</v>
      </c>
      <c r="I173" t="s">
        <v>1760</v>
      </c>
      <c r="J173" t="s">
        <v>878</v>
      </c>
      <c r="K173" t="s">
        <v>1748</v>
      </c>
      <c r="L173" t="s">
        <v>1749</v>
      </c>
      <c r="M173" t="s">
        <v>1722</v>
      </c>
      <c r="N173" t="s">
        <v>1723</v>
      </c>
      <c r="O173" t="s">
        <v>1755</v>
      </c>
      <c r="P173" t="s">
        <v>154</v>
      </c>
      <c r="Q173">
        <v>4</v>
      </c>
      <c r="R173" t="s">
        <v>1714</v>
      </c>
      <c r="S173" s="17" t="s">
        <v>1592</v>
      </c>
      <c r="T173" t="s">
        <v>1758</v>
      </c>
      <c r="U173" t="s">
        <v>1757</v>
      </c>
      <c r="V173" t="s">
        <v>156</v>
      </c>
      <c r="W173">
        <v>2000</v>
      </c>
      <c r="X173" t="s">
        <v>1735</v>
      </c>
      <c r="Y173" t="s">
        <v>1111</v>
      </c>
      <c r="Z173">
        <v>2451</v>
      </c>
      <c r="AA173" t="s">
        <v>1114</v>
      </c>
      <c r="AB173" s="17" t="s">
        <v>1586</v>
      </c>
      <c r="AC173" t="s">
        <v>1728</v>
      </c>
    </row>
    <row r="174" spans="1:29" hidden="1" x14ac:dyDescent="0.3">
      <c r="A174" t="s">
        <v>166</v>
      </c>
      <c r="B174" s="7">
        <v>5</v>
      </c>
      <c r="C174" s="7" t="s">
        <v>1115</v>
      </c>
      <c r="D174" s="7" t="s">
        <v>951</v>
      </c>
      <c r="E174" t="s">
        <v>1759</v>
      </c>
      <c r="F174" s="20" t="s">
        <v>1592</v>
      </c>
      <c r="G174" s="20" t="s">
        <v>1586</v>
      </c>
      <c r="H174" s="7">
        <v>11</v>
      </c>
      <c r="I174" t="s">
        <v>1760</v>
      </c>
      <c r="J174" t="s">
        <v>878</v>
      </c>
      <c r="K174" t="s">
        <v>1748</v>
      </c>
      <c r="L174" t="s">
        <v>1749</v>
      </c>
      <c r="M174" t="s">
        <v>1722</v>
      </c>
      <c r="N174" t="s">
        <v>1723</v>
      </c>
      <c r="O174" t="s">
        <v>1755</v>
      </c>
      <c r="P174" t="s">
        <v>154</v>
      </c>
      <c r="Q174">
        <v>4</v>
      </c>
      <c r="R174" t="s">
        <v>1714</v>
      </c>
      <c r="S174" s="17" t="s">
        <v>1592</v>
      </c>
      <c r="T174" t="s">
        <v>1758</v>
      </c>
      <c r="U174" t="s">
        <v>1757</v>
      </c>
      <c r="V174" t="s">
        <v>156</v>
      </c>
      <c r="W174">
        <v>2000</v>
      </c>
      <c r="X174" t="s">
        <v>1735</v>
      </c>
      <c r="Y174" t="s">
        <v>1115</v>
      </c>
      <c r="Z174">
        <v>2461</v>
      </c>
      <c r="AA174" t="s">
        <v>1800</v>
      </c>
      <c r="AB174" s="17" t="s">
        <v>1586</v>
      </c>
      <c r="AC174" t="s">
        <v>1728</v>
      </c>
    </row>
    <row r="175" spans="1:29" hidden="1" x14ac:dyDescent="0.3">
      <c r="A175" t="s">
        <v>167</v>
      </c>
      <c r="B175" s="7">
        <v>5</v>
      </c>
      <c r="C175" s="7" t="s">
        <v>1119</v>
      </c>
      <c r="D175" s="7" t="s">
        <v>951</v>
      </c>
      <c r="E175" t="s">
        <v>1759</v>
      </c>
      <c r="F175" s="20" t="s">
        <v>1592</v>
      </c>
      <c r="G175" s="20" t="s">
        <v>1586</v>
      </c>
      <c r="H175" s="7">
        <v>11</v>
      </c>
      <c r="I175" t="s">
        <v>1760</v>
      </c>
      <c r="J175" t="s">
        <v>878</v>
      </c>
      <c r="K175" t="s">
        <v>1748</v>
      </c>
      <c r="L175" t="s">
        <v>1749</v>
      </c>
      <c r="M175" t="s">
        <v>1722</v>
      </c>
      <c r="N175" t="s">
        <v>1723</v>
      </c>
      <c r="O175" t="s">
        <v>1755</v>
      </c>
      <c r="P175" t="s">
        <v>154</v>
      </c>
      <c r="Q175">
        <v>4</v>
      </c>
      <c r="R175" t="s">
        <v>1714</v>
      </c>
      <c r="S175" s="17" t="s">
        <v>1592</v>
      </c>
      <c r="T175" t="s">
        <v>1758</v>
      </c>
      <c r="U175" t="s">
        <v>1757</v>
      </c>
      <c r="V175" t="s">
        <v>156</v>
      </c>
      <c r="W175">
        <v>2000</v>
      </c>
      <c r="X175" t="s">
        <v>1735</v>
      </c>
      <c r="Y175" t="s">
        <v>1119</v>
      </c>
      <c r="Z175">
        <v>2471</v>
      </c>
      <c r="AA175" t="s">
        <v>1874</v>
      </c>
      <c r="AB175" s="17" t="s">
        <v>1586</v>
      </c>
      <c r="AC175" t="s">
        <v>1728</v>
      </c>
    </row>
    <row r="176" spans="1:29" hidden="1" x14ac:dyDescent="0.3">
      <c r="A176" t="s">
        <v>168</v>
      </c>
      <c r="B176" s="7">
        <v>5</v>
      </c>
      <c r="C176" s="7" t="s">
        <v>1123</v>
      </c>
      <c r="D176" s="7" t="s">
        <v>951</v>
      </c>
      <c r="E176" t="s">
        <v>1759</v>
      </c>
      <c r="F176" s="20" t="s">
        <v>1592</v>
      </c>
      <c r="G176" s="20" t="s">
        <v>1586</v>
      </c>
      <c r="H176" s="7">
        <v>11</v>
      </c>
      <c r="I176" t="s">
        <v>1760</v>
      </c>
      <c r="J176" t="s">
        <v>878</v>
      </c>
      <c r="K176" t="s">
        <v>1748</v>
      </c>
      <c r="L176" t="s">
        <v>1749</v>
      </c>
      <c r="M176" t="s">
        <v>1722</v>
      </c>
      <c r="N176" t="s">
        <v>1723</v>
      </c>
      <c r="O176" t="s">
        <v>1755</v>
      </c>
      <c r="P176" t="s">
        <v>154</v>
      </c>
      <c r="Q176">
        <v>4</v>
      </c>
      <c r="R176" t="s">
        <v>1714</v>
      </c>
      <c r="S176" s="17" t="s">
        <v>1592</v>
      </c>
      <c r="T176" t="s">
        <v>1758</v>
      </c>
      <c r="U176" t="s">
        <v>1757</v>
      </c>
      <c r="V176" t="s">
        <v>156</v>
      </c>
      <c r="W176">
        <v>2000</v>
      </c>
      <c r="X176" t="s">
        <v>1735</v>
      </c>
      <c r="Y176" t="s">
        <v>1123</v>
      </c>
      <c r="Z176">
        <v>2491</v>
      </c>
      <c r="AA176" t="s">
        <v>1824</v>
      </c>
      <c r="AB176" s="17" t="s">
        <v>1586</v>
      </c>
      <c r="AC176" t="s">
        <v>1728</v>
      </c>
    </row>
    <row r="177" spans="1:29" hidden="1" x14ac:dyDescent="0.3">
      <c r="A177" t="s">
        <v>170</v>
      </c>
      <c r="B177" s="7">
        <v>5</v>
      </c>
      <c r="C177" s="7" t="s">
        <v>1155</v>
      </c>
      <c r="D177" s="7" t="s">
        <v>951</v>
      </c>
      <c r="E177" t="s">
        <v>1759</v>
      </c>
      <c r="F177" s="20" t="s">
        <v>1592</v>
      </c>
      <c r="G177" s="20" t="s">
        <v>1586</v>
      </c>
      <c r="H177" s="7">
        <v>11</v>
      </c>
      <c r="I177" t="s">
        <v>1760</v>
      </c>
      <c r="J177" t="s">
        <v>878</v>
      </c>
      <c r="K177" t="s">
        <v>1748</v>
      </c>
      <c r="L177" t="s">
        <v>1749</v>
      </c>
      <c r="M177" t="s">
        <v>1722</v>
      </c>
      <c r="N177" t="s">
        <v>1723</v>
      </c>
      <c r="O177" t="s">
        <v>1755</v>
      </c>
      <c r="P177" t="s">
        <v>154</v>
      </c>
      <c r="Q177">
        <v>4</v>
      </c>
      <c r="R177" t="s">
        <v>1714</v>
      </c>
      <c r="S177" s="17" t="s">
        <v>1592</v>
      </c>
      <c r="T177" t="s">
        <v>1758</v>
      </c>
      <c r="U177" t="s">
        <v>1757</v>
      </c>
      <c r="V177" t="s">
        <v>156</v>
      </c>
      <c r="W177">
        <v>2000</v>
      </c>
      <c r="X177" t="s">
        <v>1735</v>
      </c>
      <c r="Y177" t="s">
        <v>1155</v>
      </c>
      <c r="Z177">
        <v>2611</v>
      </c>
      <c r="AA177" t="s">
        <v>1158</v>
      </c>
      <c r="AB177" s="17" t="s">
        <v>1586</v>
      </c>
      <c r="AC177" t="s">
        <v>1728</v>
      </c>
    </row>
    <row r="178" spans="1:29" hidden="1" x14ac:dyDescent="0.3">
      <c r="A178" t="s">
        <v>175</v>
      </c>
      <c r="B178" s="7">
        <v>5</v>
      </c>
      <c r="C178" s="7" t="s">
        <v>1180</v>
      </c>
      <c r="D178" s="7" t="s">
        <v>951</v>
      </c>
      <c r="E178" t="s">
        <v>1759</v>
      </c>
      <c r="F178" s="20" t="s">
        <v>1592</v>
      </c>
      <c r="G178" s="20" t="s">
        <v>1586</v>
      </c>
      <c r="H178" s="7">
        <v>11</v>
      </c>
      <c r="I178" t="s">
        <v>1760</v>
      </c>
      <c r="J178" t="s">
        <v>878</v>
      </c>
      <c r="K178" t="s">
        <v>1748</v>
      </c>
      <c r="L178" t="s">
        <v>1749</v>
      </c>
      <c r="M178" t="s">
        <v>1722</v>
      </c>
      <c r="N178" t="s">
        <v>1723</v>
      </c>
      <c r="O178" t="s">
        <v>1755</v>
      </c>
      <c r="P178" t="s">
        <v>154</v>
      </c>
      <c r="Q178">
        <v>4</v>
      </c>
      <c r="R178" t="s">
        <v>1714</v>
      </c>
      <c r="S178" s="17" t="s">
        <v>1592</v>
      </c>
      <c r="T178" t="s">
        <v>1758</v>
      </c>
      <c r="U178" t="s">
        <v>1757</v>
      </c>
      <c r="V178" t="s">
        <v>156</v>
      </c>
      <c r="W178">
        <v>2000</v>
      </c>
      <c r="X178" t="s">
        <v>1735</v>
      </c>
      <c r="Y178" t="s">
        <v>1180</v>
      </c>
      <c r="Z178">
        <v>2911</v>
      </c>
      <c r="AA178" t="s">
        <v>1183</v>
      </c>
      <c r="AB178" s="17" t="s">
        <v>1586</v>
      </c>
      <c r="AC178" t="s">
        <v>1728</v>
      </c>
    </row>
    <row r="179" spans="1:29" hidden="1" x14ac:dyDescent="0.3">
      <c r="A179" t="s">
        <v>176</v>
      </c>
      <c r="B179" s="7">
        <v>5</v>
      </c>
      <c r="C179" s="7" t="s">
        <v>1184</v>
      </c>
      <c r="D179" s="7" t="s">
        <v>951</v>
      </c>
      <c r="E179" t="s">
        <v>1759</v>
      </c>
      <c r="F179" s="20" t="s">
        <v>1592</v>
      </c>
      <c r="G179" s="20" t="s">
        <v>1586</v>
      </c>
      <c r="H179" s="7">
        <v>11</v>
      </c>
      <c r="I179" t="s">
        <v>1760</v>
      </c>
      <c r="J179" t="s">
        <v>878</v>
      </c>
      <c r="K179" t="s">
        <v>1748</v>
      </c>
      <c r="L179" t="s">
        <v>1749</v>
      </c>
      <c r="M179" t="s">
        <v>1722</v>
      </c>
      <c r="N179" t="s">
        <v>1723</v>
      </c>
      <c r="O179" t="s">
        <v>1755</v>
      </c>
      <c r="P179" t="s">
        <v>154</v>
      </c>
      <c r="Q179">
        <v>4</v>
      </c>
      <c r="R179" t="s">
        <v>1714</v>
      </c>
      <c r="S179" s="17" t="s">
        <v>1592</v>
      </c>
      <c r="T179" t="s">
        <v>1758</v>
      </c>
      <c r="U179" t="s">
        <v>1757</v>
      </c>
      <c r="V179" t="s">
        <v>156</v>
      </c>
      <c r="W179">
        <v>2000</v>
      </c>
      <c r="X179" t="s">
        <v>1735</v>
      </c>
      <c r="Y179" t="s">
        <v>1184</v>
      </c>
      <c r="Z179">
        <v>2921</v>
      </c>
      <c r="AA179" t="s">
        <v>1187</v>
      </c>
      <c r="AB179" s="17" t="s">
        <v>1586</v>
      </c>
      <c r="AC179" t="s">
        <v>1728</v>
      </c>
    </row>
    <row r="180" spans="1:29" hidden="1" x14ac:dyDescent="0.3">
      <c r="A180" t="s">
        <v>177</v>
      </c>
      <c r="B180" s="7">
        <v>5</v>
      </c>
      <c r="C180" s="7" t="s">
        <v>1192</v>
      </c>
      <c r="D180" s="7" t="s">
        <v>951</v>
      </c>
      <c r="E180" t="s">
        <v>1759</v>
      </c>
      <c r="F180" s="20" t="s">
        <v>1592</v>
      </c>
      <c r="G180" s="20" t="s">
        <v>1586</v>
      </c>
      <c r="H180" s="7">
        <v>11</v>
      </c>
      <c r="I180" t="s">
        <v>1760</v>
      </c>
      <c r="J180" t="s">
        <v>878</v>
      </c>
      <c r="K180" t="s">
        <v>1748</v>
      </c>
      <c r="L180" t="s">
        <v>1749</v>
      </c>
      <c r="M180" t="s">
        <v>1722</v>
      </c>
      <c r="N180" t="s">
        <v>1723</v>
      </c>
      <c r="O180" t="s">
        <v>1755</v>
      </c>
      <c r="P180" t="s">
        <v>154</v>
      </c>
      <c r="Q180">
        <v>4</v>
      </c>
      <c r="R180" t="s">
        <v>1714</v>
      </c>
      <c r="S180" s="17" t="s">
        <v>1592</v>
      </c>
      <c r="T180" t="s">
        <v>1758</v>
      </c>
      <c r="U180" t="s">
        <v>1757</v>
      </c>
      <c r="V180" t="s">
        <v>156</v>
      </c>
      <c r="W180">
        <v>2000</v>
      </c>
      <c r="X180" t="s">
        <v>1735</v>
      </c>
      <c r="Y180" t="s">
        <v>1192</v>
      </c>
      <c r="Z180">
        <v>2961</v>
      </c>
      <c r="AA180" t="s">
        <v>1195</v>
      </c>
      <c r="AB180" s="17" t="s">
        <v>1586</v>
      </c>
      <c r="AC180" t="s">
        <v>1728</v>
      </c>
    </row>
    <row r="181" spans="1:29" hidden="1" x14ac:dyDescent="0.3">
      <c r="A181" t="s">
        <v>178</v>
      </c>
      <c r="B181" s="7">
        <v>5</v>
      </c>
      <c r="C181" s="7" t="s">
        <v>1196</v>
      </c>
      <c r="D181" s="7" t="s">
        <v>951</v>
      </c>
      <c r="E181" t="s">
        <v>1759</v>
      </c>
      <c r="F181" s="20" t="s">
        <v>1592</v>
      </c>
      <c r="G181" s="20" t="s">
        <v>1586</v>
      </c>
      <c r="H181" s="7">
        <v>11</v>
      </c>
      <c r="I181" t="s">
        <v>1760</v>
      </c>
      <c r="J181" t="s">
        <v>878</v>
      </c>
      <c r="K181" t="s">
        <v>1748</v>
      </c>
      <c r="L181" t="s">
        <v>1749</v>
      </c>
      <c r="M181" t="s">
        <v>1722</v>
      </c>
      <c r="N181" t="s">
        <v>1723</v>
      </c>
      <c r="O181" t="s">
        <v>1755</v>
      </c>
      <c r="P181" t="s">
        <v>154</v>
      </c>
      <c r="Q181">
        <v>4</v>
      </c>
      <c r="R181" t="s">
        <v>1714</v>
      </c>
      <c r="S181" s="17" t="s">
        <v>1592</v>
      </c>
      <c r="T181" t="s">
        <v>1758</v>
      </c>
      <c r="U181" t="s">
        <v>1757</v>
      </c>
      <c r="V181" t="s">
        <v>156</v>
      </c>
      <c r="W181">
        <v>2000</v>
      </c>
      <c r="X181" t="s">
        <v>1735</v>
      </c>
      <c r="Y181" t="s">
        <v>1196</v>
      </c>
      <c r="Z181">
        <v>2981</v>
      </c>
      <c r="AA181" t="s">
        <v>1199</v>
      </c>
      <c r="AB181" s="17" t="s">
        <v>1586</v>
      </c>
      <c r="AC181" t="s">
        <v>1728</v>
      </c>
    </row>
    <row r="182" spans="1:29" hidden="1" x14ac:dyDescent="0.3">
      <c r="A182" s="26" t="s">
        <v>180</v>
      </c>
      <c r="B182" s="7">
        <v>5</v>
      </c>
      <c r="C182" s="7" t="s">
        <v>1204</v>
      </c>
      <c r="D182" s="7" t="s">
        <v>951</v>
      </c>
      <c r="E182" t="s">
        <v>1759</v>
      </c>
      <c r="F182" s="20" t="s">
        <v>1592</v>
      </c>
      <c r="G182" s="20" t="s">
        <v>1586</v>
      </c>
      <c r="H182" s="7">
        <v>11</v>
      </c>
      <c r="I182" t="s">
        <v>1760</v>
      </c>
      <c r="J182" t="s">
        <v>878</v>
      </c>
      <c r="K182" t="s">
        <v>1748</v>
      </c>
      <c r="L182" t="s">
        <v>1749</v>
      </c>
      <c r="M182" t="s">
        <v>1722</v>
      </c>
      <c r="N182" t="s">
        <v>1723</v>
      </c>
      <c r="O182" t="s">
        <v>1755</v>
      </c>
      <c r="P182" t="s">
        <v>154</v>
      </c>
      <c r="Q182">
        <v>4</v>
      </c>
      <c r="R182" t="s">
        <v>1714</v>
      </c>
      <c r="S182" s="17" t="s">
        <v>1592</v>
      </c>
      <c r="T182" t="s">
        <v>1758</v>
      </c>
      <c r="U182" t="s">
        <v>1757</v>
      </c>
      <c r="V182" t="s">
        <v>156</v>
      </c>
      <c r="W182">
        <v>3000</v>
      </c>
      <c r="X182" t="s">
        <v>1717</v>
      </c>
      <c r="Y182" t="s">
        <v>1204</v>
      </c>
      <c r="Z182">
        <v>3111</v>
      </c>
      <c r="AA182" t="s">
        <v>1780</v>
      </c>
      <c r="AB182" s="17" t="s">
        <v>1586</v>
      </c>
      <c r="AC182" t="s">
        <v>1728</v>
      </c>
    </row>
    <row r="183" spans="1:29" hidden="1" x14ac:dyDescent="0.3">
      <c r="A183" t="s">
        <v>182</v>
      </c>
      <c r="B183" s="7">
        <v>5</v>
      </c>
      <c r="C183" s="7" t="s">
        <v>1208</v>
      </c>
      <c r="D183" s="7" t="s">
        <v>951</v>
      </c>
      <c r="E183" t="s">
        <v>1759</v>
      </c>
      <c r="F183" s="20" t="s">
        <v>1592</v>
      </c>
      <c r="G183" s="20" t="s">
        <v>1586</v>
      </c>
      <c r="H183" s="7">
        <v>11</v>
      </c>
      <c r="I183" t="s">
        <v>1760</v>
      </c>
      <c r="J183" t="s">
        <v>878</v>
      </c>
      <c r="K183" t="s">
        <v>1748</v>
      </c>
      <c r="L183" t="s">
        <v>1749</v>
      </c>
      <c r="M183" t="s">
        <v>1722</v>
      </c>
      <c r="N183" t="s">
        <v>1723</v>
      </c>
      <c r="O183" t="s">
        <v>1755</v>
      </c>
      <c r="P183" t="s">
        <v>154</v>
      </c>
      <c r="Q183">
        <v>4</v>
      </c>
      <c r="R183" t="s">
        <v>1714</v>
      </c>
      <c r="S183" s="17" t="s">
        <v>1592</v>
      </c>
      <c r="T183" t="s">
        <v>1758</v>
      </c>
      <c r="U183" t="s">
        <v>1757</v>
      </c>
      <c r="V183" t="s">
        <v>156</v>
      </c>
      <c r="W183">
        <v>3000</v>
      </c>
      <c r="X183" t="s">
        <v>1717</v>
      </c>
      <c r="Y183" t="s">
        <v>1208</v>
      </c>
      <c r="Z183">
        <v>3141</v>
      </c>
      <c r="AA183" t="s">
        <v>1802</v>
      </c>
      <c r="AB183" s="17" t="s">
        <v>1586</v>
      </c>
      <c r="AC183" t="s">
        <v>1728</v>
      </c>
    </row>
    <row r="184" spans="1:29" hidden="1" x14ac:dyDescent="0.3">
      <c r="A184" s="26" t="s">
        <v>184</v>
      </c>
      <c r="B184" s="7">
        <v>5</v>
      </c>
      <c r="C184" s="7" t="s">
        <v>1212</v>
      </c>
      <c r="D184" s="7" t="s">
        <v>951</v>
      </c>
      <c r="E184" t="s">
        <v>1759</v>
      </c>
      <c r="F184" s="20" t="s">
        <v>1592</v>
      </c>
      <c r="G184" s="20" t="s">
        <v>1586</v>
      </c>
      <c r="H184" s="7">
        <v>11</v>
      </c>
      <c r="I184" t="s">
        <v>1760</v>
      </c>
      <c r="J184" t="s">
        <v>878</v>
      </c>
      <c r="K184" t="s">
        <v>1748</v>
      </c>
      <c r="L184" t="s">
        <v>1749</v>
      </c>
      <c r="M184" t="s">
        <v>1722</v>
      </c>
      <c r="N184" t="s">
        <v>1723</v>
      </c>
      <c r="O184" t="s">
        <v>1755</v>
      </c>
      <c r="P184" t="s">
        <v>154</v>
      </c>
      <c r="Q184">
        <v>4</v>
      </c>
      <c r="R184" t="s">
        <v>1714</v>
      </c>
      <c r="S184" s="17" t="s">
        <v>1592</v>
      </c>
      <c r="T184" t="s">
        <v>1758</v>
      </c>
      <c r="U184" t="s">
        <v>1757</v>
      </c>
      <c r="V184" t="s">
        <v>156</v>
      </c>
      <c r="W184">
        <v>3000</v>
      </c>
      <c r="X184" t="s">
        <v>1717</v>
      </c>
      <c r="Y184" t="s">
        <v>1212</v>
      </c>
      <c r="Z184">
        <v>3161</v>
      </c>
      <c r="AA184" t="s">
        <v>1215</v>
      </c>
      <c r="AB184" s="17" t="s">
        <v>1586</v>
      </c>
      <c r="AC184" t="s">
        <v>1728</v>
      </c>
    </row>
    <row r="185" spans="1:29" x14ac:dyDescent="0.3">
      <c r="A185" t="s">
        <v>186</v>
      </c>
      <c r="B185" s="7">
        <v>5</v>
      </c>
      <c r="C185" s="7" t="s">
        <v>1226</v>
      </c>
      <c r="D185" s="7" t="s">
        <v>951</v>
      </c>
      <c r="E185" t="s">
        <v>1759</v>
      </c>
      <c r="F185" s="20" t="s">
        <v>1592</v>
      </c>
      <c r="G185" s="20" t="s">
        <v>1586</v>
      </c>
      <c r="H185" s="7">
        <v>11</v>
      </c>
      <c r="I185" t="s">
        <v>1760</v>
      </c>
      <c r="J185" t="s">
        <v>878</v>
      </c>
      <c r="K185" t="s">
        <v>1748</v>
      </c>
      <c r="L185" t="s">
        <v>1749</v>
      </c>
      <c r="M185" t="s">
        <v>1722</v>
      </c>
      <c r="N185" t="s">
        <v>1723</v>
      </c>
      <c r="O185" t="s">
        <v>1755</v>
      </c>
      <c r="P185" t="s">
        <v>154</v>
      </c>
      <c r="Q185">
        <v>4</v>
      </c>
      <c r="R185" t="s">
        <v>1714</v>
      </c>
      <c r="S185" s="17" t="s">
        <v>1592</v>
      </c>
      <c r="T185" t="s">
        <v>1758</v>
      </c>
      <c r="U185" t="s">
        <v>1757</v>
      </c>
      <c r="V185" t="s">
        <v>156</v>
      </c>
      <c r="W185">
        <v>3000</v>
      </c>
      <c r="X185" t="s">
        <v>1717</v>
      </c>
      <c r="Y185" t="s">
        <v>1226</v>
      </c>
      <c r="Z185">
        <v>3221</v>
      </c>
      <c r="AA185" t="s">
        <v>1229</v>
      </c>
      <c r="AB185" s="17" t="s">
        <v>1586</v>
      </c>
      <c r="AC185" t="s">
        <v>1728</v>
      </c>
    </row>
    <row r="186" spans="1:29" hidden="1" x14ac:dyDescent="0.3">
      <c r="A186" s="26" t="s">
        <v>191</v>
      </c>
      <c r="B186" s="7">
        <v>5</v>
      </c>
      <c r="C186" s="7" t="s">
        <v>1238</v>
      </c>
      <c r="D186" s="7" t="s">
        <v>951</v>
      </c>
      <c r="E186" t="s">
        <v>1759</v>
      </c>
      <c r="F186" s="20" t="s">
        <v>1592</v>
      </c>
      <c r="G186" s="20" t="s">
        <v>1586</v>
      </c>
      <c r="H186" s="7">
        <v>11</v>
      </c>
      <c r="I186" t="s">
        <v>1760</v>
      </c>
      <c r="J186" t="s">
        <v>878</v>
      </c>
      <c r="K186" t="s">
        <v>1748</v>
      </c>
      <c r="L186" t="s">
        <v>1749</v>
      </c>
      <c r="M186" t="s">
        <v>1722</v>
      </c>
      <c r="N186" t="s">
        <v>1723</v>
      </c>
      <c r="O186" t="s">
        <v>1755</v>
      </c>
      <c r="P186" t="s">
        <v>154</v>
      </c>
      <c r="Q186">
        <v>4</v>
      </c>
      <c r="R186" t="s">
        <v>1714</v>
      </c>
      <c r="S186" s="17" t="s">
        <v>1592</v>
      </c>
      <c r="T186" t="s">
        <v>1758</v>
      </c>
      <c r="U186" t="s">
        <v>1757</v>
      </c>
      <c r="V186" t="s">
        <v>156</v>
      </c>
      <c r="W186">
        <v>3000</v>
      </c>
      <c r="X186" t="s">
        <v>1717</v>
      </c>
      <c r="Y186" t="s">
        <v>1238</v>
      </c>
      <c r="Z186">
        <v>3261</v>
      </c>
      <c r="AA186" t="s">
        <v>1241</v>
      </c>
      <c r="AB186" s="17" t="s">
        <v>1586</v>
      </c>
      <c r="AC186" t="s">
        <v>1728</v>
      </c>
    </row>
    <row r="187" spans="1:29" hidden="1" x14ac:dyDescent="0.3">
      <c r="A187" t="s">
        <v>193</v>
      </c>
      <c r="B187" s="7">
        <v>5</v>
      </c>
      <c r="C187" s="7" t="s">
        <v>1242</v>
      </c>
      <c r="D187" s="7" t="s">
        <v>951</v>
      </c>
      <c r="E187" t="s">
        <v>1759</v>
      </c>
      <c r="F187" s="20" t="s">
        <v>1592</v>
      </c>
      <c r="G187" s="20" t="s">
        <v>1586</v>
      </c>
      <c r="H187" s="7">
        <v>11</v>
      </c>
      <c r="I187" t="s">
        <v>1760</v>
      </c>
      <c r="J187" t="s">
        <v>878</v>
      </c>
      <c r="K187" t="s">
        <v>1748</v>
      </c>
      <c r="L187" t="s">
        <v>1749</v>
      </c>
      <c r="M187" t="s">
        <v>1722</v>
      </c>
      <c r="N187" t="s">
        <v>1723</v>
      </c>
      <c r="O187" t="s">
        <v>1755</v>
      </c>
      <c r="P187" t="s">
        <v>154</v>
      </c>
      <c r="Q187">
        <v>4</v>
      </c>
      <c r="R187" t="s">
        <v>1714</v>
      </c>
      <c r="S187" s="17" t="s">
        <v>1592</v>
      </c>
      <c r="T187" t="s">
        <v>1758</v>
      </c>
      <c r="U187" t="s">
        <v>1757</v>
      </c>
      <c r="V187" t="s">
        <v>156</v>
      </c>
      <c r="W187">
        <v>3000</v>
      </c>
      <c r="X187" t="s">
        <v>1717</v>
      </c>
      <c r="Y187" t="s">
        <v>1242</v>
      </c>
      <c r="Z187">
        <v>3291</v>
      </c>
      <c r="AA187" t="s">
        <v>1245</v>
      </c>
      <c r="AB187" s="17" t="s">
        <v>1586</v>
      </c>
      <c r="AC187" t="s">
        <v>1728</v>
      </c>
    </row>
    <row r="188" spans="1:29" hidden="1" x14ac:dyDescent="0.3">
      <c r="A188" t="s">
        <v>195</v>
      </c>
      <c r="B188" s="7">
        <v>5</v>
      </c>
      <c r="C188" s="7" t="s">
        <v>1248</v>
      </c>
      <c r="D188" s="7" t="s">
        <v>951</v>
      </c>
      <c r="E188" t="s">
        <v>1759</v>
      </c>
      <c r="F188" s="20" t="s">
        <v>1592</v>
      </c>
      <c r="G188" s="20" t="s">
        <v>1586</v>
      </c>
      <c r="H188" s="7">
        <v>11</v>
      </c>
      <c r="I188" t="s">
        <v>1760</v>
      </c>
      <c r="J188" t="s">
        <v>878</v>
      </c>
      <c r="K188" t="s">
        <v>1748</v>
      </c>
      <c r="L188" t="s">
        <v>1749</v>
      </c>
      <c r="M188" t="s">
        <v>1722</v>
      </c>
      <c r="N188" t="s">
        <v>1723</v>
      </c>
      <c r="O188" t="s">
        <v>1755</v>
      </c>
      <c r="P188" t="s">
        <v>154</v>
      </c>
      <c r="Q188">
        <v>4</v>
      </c>
      <c r="R188" t="s">
        <v>1714</v>
      </c>
      <c r="S188" s="17" t="s">
        <v>1592</v>
      </c>
      <c r="T188" t="s">
        <v>1758</v>
      </c>
      <c r="U188" t="s">
        <v>1757</v>
      </c>
      <c r="V188" t="s">
        <v>156</v>
      </c>
      <c r="W188">
        <v>3000</v>
      </c>
      <c r="X188" t="s">
        <v>1717</v>
      </c>
      <c r="Y188" t="s">
        <v>1248</v>
      </c>
      <c r="Z188">
        <v>3311</v>
      </c>
      <c r="AA188" t="s">
        <v>1798</v>
      </c>
      <c r="AB188" s="17" t="s">
        <v>1586</v>
      </c>
      <c r="AC188" t="s">
        <v>1728</v>
      </c>
    </row>
    <row r="189" spans="1:29" hidden="1" x14ac:dyDescent="0.3">
      <c r="A189" t="s">
        <v>196</v>
      </c>
      <c r="B189" s="7">
        <v>5</v>
      </c>
      <c r="C189" s="7" t="s">
        <v>1256</v>
      </c>
      <c r="D189" s="7" t="s">
        <v>951</v>
      </c>
      <c r="E189" t="s">
        <v>1759</v>
      </c>
      <c r="F189" s="20" t="s">
        <v>1592</v>
      </c>
      <c r="G189" s="20" t="s">
        <v>1586</v>
      </c>
      <c r="H189" s="7">
        <v>11</v>
      </c>
      <c r="I189" t="s">
        <v>1760</v>
      </c>
      <c r="J189" t="s">
        <v>878</v>
      </c>
      <c r="K189" t="s">
        <v>1748</v>
      </c>
      <c r="L189" t="s">
        <v>1749</v>
      </c>
      <c r="M189" t="s">
        <v>1722</v>
      </c>
      <c r="N189" t="s">
        <v>1723</v>
      </c>
      <c r="O189" t="s">
        <v>1755</v>
      </c>
      <c r="P189" t="s">
        <v>154</v>
      </c>
      <c r="Q189">
        <v>4</v>
      </c>
      <c r="R189" t="s">
        <v>1714</v>
      </c>
      <c r="S189" s="17" t="s">
        <v>1592</v>
      </c>
      <c r="T189" t="s">
        <v>1758</v>
      </c>
      <c r="U189" t="s">
        <v>1757</v>
      </c>
      <c r="V189" t="s">
        <v>156</v>
      </c>
      <c r="W189">
        <v>3000</v>
      </c>
      <c r="X189" t="s">
        <v>1717</v>
      </c>
      <c r="Y189" t="s">
        <v>1256</v>
      </c>
      <c r="Z189">
        <v>3331</v>
      </c>
      <c r="AA189" t="s">
        <v>1806</v>
      </c>
      <c r="AB189" s="17" t="s">
        <v>1586</v>
      </c>
      <c r="AC189" t="s">
        <v>1728</v>
      </c>
    </row>
    <row r="190" spans="1:29" hidden="1" x14ac:dyDescent="0.3">
      <c r="A190" t="s">
        <v>197</v>
      </c>
      <c r="B190" s="7">
        <v>5</v>
      </c>
      <c r="C190" s="7" t="s">
        <v>1260</v>
      </c>
      <c r="D190" s="7" t="s">
        <v>951</v>
      </c>
      <c r="E190" t="s">
        <v>1759</v>
      </c>
      <c r="F190" s="20" t="s">
        <v>1592</v>
      </c>
      <c r="G190" s="20" t="s">
        <v>1586</v>
      </c>
      <c r="H190" s="7">
        <v>11</v>
      </c>
      <c r="I190" t="s">
        <v>1760</v>
      </c>
      <c r="J190" t="s">
        <v>878</v>
      </c>
      <c r="K190" t="s">
        <v>1748</v>
      </c>
      <c r="L190" t="s">
        <v>1749</v>
      </c>
      <c r="M190" t="s">
        <v>1722</v>
      </c>
      <c r="N190" t="s">
        <v>1723</v>
      </c>
      <c r="O190" t="s">
        <v>1755</v>
      </c>
      <c r="P190" t="s">
        <v>154</v>
      </c>
      <c r="Q190">
        <v>4</v>
      </c>
      <c r="R190" t="s">
        <v>1714</v>
      </c>
      <c r="S190" s="17" t="s">
        <v>1592</v>
      </c>
      <c r="T190" t="s">
        <v>1758</v>
      </c>
      <c r="U190" t="s">
        <v>1757</v>
      </c>
      <c r="V190" t="s">
        <v>156</v>
      </c>
      <c r="W190">
        <v>3000</v>
      </c>
      <c r="X190" t="s">
        <v>1717</v>
      </c>
      <c r="Y190" t="s">
        <v>1260</v>
      </c>
      <c r="Z190">
        <v>3341</v>
      </c>
      <c r="AA190" t="s">
        <v>1737</v>
      </c>
      <c r="AB190" s="17" t="s">
        <v>1586</v>
      </c>
      <c r="AC190" t="s">
        <v>1728</v>
      </c>
    </row>
    <row r="191" spans="1:29" hidden="1" x14ac:dyDescent="0.3">
      <c r="A191" t="s">
        <v>199</v>
      </c>
      <c r="B191" s="7">
        <v>5</v>
      </c>
      <c r="C191" s="7" t="s">
        <v>1268</v>
      </c>
      <c r="D191" s="7" t="s">
        <v>951</v>
      </c>
      <c r="E191" t="s">
        <v>1759</v>
      </c>
      <c r="F191" s="20" t="s">
        <v>1592</v>
      </c>
      <c r="G191" s="20" t="s">
        <v>1586</v>
      </c>
      <c r="H191" s="7">
        <v>11</v>
      </c>
      <c r="I191" t="s">
        <v>1760</v>
      </c>
      <c r="J191" t="s">
        <v>878</v>
      </c>
      <c r="K191" t="s">
        <v>1748</v>
      </c>
      <c r="L191" t="s">
        <v>1749</v>
      </c>
      <c r="M191" t="s">
        <v>1722</v>
      </c>
      <c r="N191" t="s">
        <v>1723</v>
      </c>
      <c r="O191" t="s">
        <v>1755</v>
      </c>
      <c r="P191" t="s">
        <v>154</v>
      </c>
      <c r="Q191">
        <v>4</v>
      </c>
      <c r="R191" t="s">
        <v>1714</v>
      </c>
      <c r="S191" s="17" t="s">
        <v>1592</v>
      </c>
      <c r="T191" t="s">
        <v>1758</v>
      </c>
      <c r="U191" t="s">
        <v>1757</v>
      </c>
      <c r="V191" t="s">
        <v>156</v>
      </c>
      <c r="W191">
        <v>3000</v>
      </c>
      <c r="X191" t="s">
        <v>1717</v>
      </c>
      <c r="Y191" t="s">
        <v>1268</v>
      </c>
      <c r="Z191">
        <v>3381</v>
      </c>
      <c r="AA191" t="s">
        <v>1271</v>
      </c>
      <c r="AB191" s="17" t="s">
        <v>1586</v>
      </c>
      <c r="AC191" t="s">
        <v>1728</v>
      </c>
    </row>
    <row r="192" spans="1:29" hidden="1" x14ac:dyDescent="0.3">
      <c r="A192" t="s">
        <v>201</v>
      </c>
      <c r="B192" s="7">
        <v>5</v>
      </c>
      <c r="C192" s="7" t="s">
        <v>1289</v>
      </c>
      <c r="D192" s="7" t="s">
        <v>951</v>
      </c>
      <c r="E192" t="s">
        <v>1759</v>
      </c>
      <c r="F192" s="20" t="s">
        <v>1592</v>
      </c>
      <c r="G192" s="20" t="s">
        <v>1586</v>
      </c>
      <c r="H192" s="7">
        <v>11</v>
      </c>
      <c r="I192" t="s">
        <v>1760</v>
      </c>
      <c r="J192" t="s">
        <v>878</v>
      </c>
      <c r="K192" t="s">
        <v>1748</v>
      </c>
      <c r="L192" t="s">
        <v>1749</v>
      </c>
      <c r="M192" t="s">
        <v>1722</v>
      </c>
      <c r="N192" t="s">
        <v>1723</v>
      </c>
      <c r="O192" t="s">
        <v>1755</v>
      </c>
      <c r="P192" t="s">
        <v>154</v>
      </c>
      <c r="Q192">
        <v>4</v>
      </c>
      <c r="R192" t="s">
        <v>1714</v>
      </c>
      <c r="S192" s="17" t="s">
        <v>1592</v>
      </c>
      <c r="T192" t="s">
        <v>1758</v>
      </c>
      <c r="U192" t="s">
        <v>1757</v>
      </c>
      <c r="V192" t="s">
        <v>156</v>
      </c>
      <c r="W192">
        <v>3000</v>
      </c>
      <c r="X192" t="s">
        <v>1717</v>
      </c>
      <c r="Y192" t="s">
        <v>1289</v>
      </c>
      <c r="Z192">
        <v>3441</v>
      </c>
      <c r="AA192" t="s">
        <v>1292</v>
      </c>
      <c r="AB192" s="17" t="s">
        <v>1586</v>
      </c>
      <c r="AC192" t="s">
        <v>1728</v>
      </c>
    </row>
    <row r="193" spans="1:29" hidden="1" x14ac:dyDescent="0.3">
      <c r="A193" t="s">
        <v>202</v>
      </c>
      <c r="B193" s="7">
        <v>5</v>
      </c>
      <c r="C193" s="7" t="s">
        <v>1293</v>
      </c>
      <c r="D193" s="7" t="s">
        <v>951</v>
      </c>
      <c r="E193" t="s">
        <v>1759</v>
      </c>
      <c r="F193" s="20" t="s">
        <v>1592</v>
      </c>
      <c r="G193" s="20" t="s">
        <v>1586</v>
      </c>
      <c r="H193" s="7">
        <v>11</v>
      </c>
      <c r="I193" t="s">
        <v>1760</v>
      </c>
      <c r="J193" t="s">
        <v>878</v>
      </c>
      <c r="K193" t="s">
        <v>1748</v>
      </c>
      <c r="L193" t="s">
        <v>1749</v>
      </c>
      <c r="M193" t="s">
        <v>1722</v>
      </c>
      <c r="N193" t="s">
        <v>1723</v>
      </c>
      <c r="O193" t="s">
        <v>1755</v>
      </c>
      <c r="P193" t="s">
        <v>154</v>
      </c>
      <c r="Q193">
        <v>4</v>
      </c>
      <c r="R193" t="s">
        <v>1714</v>
      </c>
      <c r="S193" s="17" t="s">
        <v>1592</v>
      </c>
      <c r="T193" t="s">
        <v>1758</v>
      </c>
      <c r="U193" t="s">
        <v>1757</v>
      </c>
      <c r="V193" t="s">
        <v>156</v>
      </c>
      <c r="W193">
        <v>3000</v>
      </c>
      <c r="X193" t="s">
        <v>1717</v>
      </c>
      <c r="Y193" t="s">
        <v>1293</v>
      </c>
      <c r="Z193">
        <v>3451</v>
      </c>
      <c r="AA193" t="s">
        <v>1296</v>
      </c>
      <c r="AB193" s="17" t="s">
        <v>1586</v>
      </c>
      <c r="AC193" t="s">
        <v>1728</v>
      </c>
    </row>
    <row r="194" spans="1:29" hidden="1" x14ac:dyDescent="0.3">
      <c r="A194" t="s">
        <v>204</v>
      </c>
      <c r="B194" s="7">
        <v>5</v>
      </c>
      <c r="C194" s="7" t="s">
        <v>1297</v>
      </c>
      <c r="D194" s="7" t="s">
        <v>951</v>
      </c>
      <c r="E194" t="s">
        <v>1759</v>
      </c>
      <c r="F194" s="20" t="s">
        <v>1592</v>
      </c>
      <c r="G194" s="20" t="s">
        <v>1586</v>
      </c>
      <c r="H194" s="7">
        <v>11</v>
      </c>
      <c r="I194" t="s">
        <v>1760</v>
      </c>
      <c r="J194" t="s">
        <v>878</v>
      </c>
      <c r="K194" t="s">
        <v>1748</v>
      </c>
      <c r="L194" t="s">
        <v>1749</v>
      </c>
      <c r="M194" t="s">
        <v>1722</v>
      </c>
      <c r="N194" t="s">
        <v>1723</v>
      </c>
      <c r="O194" t="s">
        <v>1755</v>
      </c>
      <c r="P194" t="s">
        <v>154</v>
      </c>
      <c r="Q194">
        <v>4</v>
      </c>
      <c r="R194" t="s">
        <v>1714</v>
      </c>
      <c r="S194" s="17" t="s">
        <v>1592</v>
      </c>
      <c r="T194" t="s">
        <v>1758</v>
      </c>
      <c r="U194" t="s">
        <v>1757</v>
      </c>
      <c r="V194" t="s">
        <v>156</v>
      </c>
      <c r="W194">
        <v>3000</v>
      </c>
      <c r="X194" t="s">
        <v>1717</v>
      </c>
      <c r="Y194" t="s">
        <v>1297</v>
      </c>
      <c r="Z194">
        <v>3481</v>
      </c>
      <c r="AA194" t="s">
        <v>1300</v>
      </c>
      <c r="AB194" s="17" t="s">
        <v>1586</v>
      </c>
      <c r="AC194" t="s">
        <v>1728</v>
      </c>
    </row>
    <row r="195" spans="1:29" hidden="1" x14ac:dyDescent="0.3">
      <c r="A195" t="s">
        <v>206</v>
      </c>
      <c r="B195" s="7">
        <v>5</v>
      </c>
      <c r="C195" s="7" t="s">
        <v>1303</v>
      </c>
      <c r="D195" s="7" t="s">
        <v>951</v>
      </c>
      <c r="E195" t="s">
        <v>1759</v>
      </c>
      <c r="F195" s="20" t="s">
        <v>1592</v>
      </c>
      <c r="G195" s="20" t="s">
        <v>1586</v>
      </c>
      <c r="H195" s="7">
        <v>11</v>
      </c>
      <c r="I195" t="s">
        <v>1760</v>
      </c>
      <c r="J195" t="s">
        <v>878</v>
      </c>
      <c r="K195" t="s">
        <v>1748</v>
      </c>
      <c r="L195" t="s">
        <v>1749</v>
      </c>
      <c r="M195" t="s">
        <v>1722</v>
      </c>
      <c r="N195" t="s">
        <v>1723</v>
      </c>
      <c r="O195" t="s">
        <v>1755</v>
      </c>
      <c r="P195" t="s">
        <v>154</v>
      </c>
      <c r="Q195">
        <v>4</v>
      </c>
      <c r="R195" t="s">
        <v>1714</v>
      </c>
      <c r="S195" s="17" t="s">
        <v>1592</v>
      </c>
      <c r="T195" t="s">
        <v>1758</v>
      </c>
      <c r="U195" t="s">
        <v>1757</v>
      </c>
      <c r="V195" t="s">
        <v>156</v>
      </c>
      <c r="W195">
        <v>3000</v>
      </c>
      <c r="X195" t="s">
        <v>1717</v>
      </c>
      <c r="Y195" t="s">
        <v>1303</v>
      </c>
      <c r="Z195">
        <v>3511</v>
      </c>
      <c r="AA195" t="s">
        <v>1878</v>
      </c>
      <c r="AB195" s="17" t="s">
        <v>1586</v>
      </c>
      <c r="AC195" t="s">
        <v>1728</v>
      </c>
    </row>
    <row r="196" spans="1:29" hidden="1" x14ac:dyDescent="0.3">
      <c r="A196" t="s">
        <v>208</v>
      </c>
      <c r="B196" s="7">
        <v>5</v>
      </c>
      <c r="C196" s="7" t="s">
        <v>1307</v>
      </c>
      <c r="D196" s="7" t="s">
        <v>951</v>
      </c>
      <c r="E196" t="s">
        <v>1759</v>
      </c>
      <c r="F196" s="20" t="s">
        <v>1592</v>
      </c>
      <c r="G196" s="20" t="s">
        <v>1586</v>
      </c>
      <c r="H196" s="7">
        <v>11</v>
      </c>
      <c r="I196" t="s">
        <v>1760</v>
      </c>
      <c r="J196" t="s">
        <v>878</v>
      </c>
      <c r="K196" t="s">
        <v>1748</v>
      </c>
      <c r="L196" t="s">
        <v>1749</v>
      </c>
      <c r="M196" t="s">
        <v>1722</v>
      </c>
      <c r="N196" t="s">
        <v>1723</v>
      </c>
      <c r="O196" t="s">
        <v>1755</v>
      </c>
      <c r="P196" t="s">
        <v>154</v>
      </c>
      <c r="Q196">
        <v>4</v>
      </c>
      <c r="R196" t="s">
        <v>1714</v>
      </c>
      <c r="S196" s="17" t="s">
        <v>1592</v>
      </c>
      <c r="T196" t="s">
        <v>1758</v>
      </c>
      <c r="U196" t="s">
        <v>1757</v>
      </c>
      <c r="V196" t="s">
        <v>156</v>
      </c>
      <c r="W196">
        <v>3000</v>
      </c>
      <c r="X196" t="s">
        <v>1717</v>
      </c>
      <c r="Y196" t="s">
        <v>1307</v>
      </c>
      <c r="Z196">
        <v>3521</v>
      </c>
      <c r="AA196" t="s">
        <v>1808</v>
      </c>
      <c r="AB196" s="17" t="s">
        <v>1586</v>
      </c>
      <c r="AC196" t="s">
        <v>1728</v>
      </c>
    </row>
    <row r="197" spans="1:29" hidden="1" x14ac:dyDescent="0.3">
      <c r="A197" t="s">
        <v>210</v>
      </c>
      <c r="B197" s="7">
        <v>5</v>
      </c>
      <c r="C197" s="7" t="s">
        <v>1319</v>
      </c>
      <c r="D197" s="7" t="s">
        <v>951</v>
      </c>
      <c r="E197" t="s">
        <v>1759</v>
      </c>
      <c r="F197" s="20" t="s">
        <v>1592</v>
      </c>
      <c r="G197" s="20" t="s">
        <v>1586</v>
      </c>
      <c r="H197" s="7">
        <v>11</v>
      </c>
      <c r="I197" t="s">
        <v>1760</v>
      </c>
      <c r="J197" t="s">
        <v>878</v>
      </c>
      <c r="K197" t="s">
        <v>1748</v>
      </c>
      <c r="L197" t="s">
        <v>1749</v>
      </c>
      <c r="M197" t="s">
        <v>1722</v>
      </c>
      <c r="N197" t="s">
        <v>1723</v>
      </c>
      <c r="O197" t="s">
        <v>1755</v>
      </c>
      <c r="P197" t="s">
        <v>154</v>
      </c>
      <c r="Q197">
        <v>4</v>
      </c>
      <c r="R197" t="s">
        <v>1714</v>
      </c>
      <c r="S197" s="17" t="s">
        <v>1592</v>
      </c>
      <c r="T197" t="s">
        <v>1758</v>
      </c>
      <c r="U197" t="s">
        <v>1757</v>
      </c>
      <c r="V197" t="s">
        <v>156</v>
      </c>
      <c r="W197">
        <v>3000</v>
      </c>
      <c r="X197" t="s">
        <v>1717</v>
      </c>
      <c r="Y197" t="s">
        <v>1319</v>
      </c>
      <c r="Z197">
        <v>3551</v>
      </c>
      <c r="AA197" t="s">
        <v>1890</v>
      </c>
      <c r="AB197" s="17" t="s">
        <v>1586</v>
      </c>
      <c r="AC197" t="s">
        <v>1728</v>
      </c>
    </row>
    <row r="198" spans="1:29" hidden="1" x14ac:dyDescent="0.3">
      <c r="A198" t="s">
        <v>212</v>
      </c>
      <c r="B198" s="7">
        <v>5</v>
      </c>
      <c r="C198" s="7" t="s">
        <v>1323</v>
      </c>
      <c r="D198" s="7" t="s">
        <v>951</v>
      </c>
      <c r="E198" t="s">
        <v>1759</v>
      </c>
      <c r="F198" s="20" t="s">
        <v>1592</v>
      </c>
      <c r="G198" s="20" t="s">
        <v>1586</v>
      </c>
      <c r="H198" s="7">
        <v>11</v>
      </c>
      <c r="I198" t="s">
        <v>1760</v>
      </c>
      <c r="J198" t="s">
        <v>878</v>
      </c>
      <c r="K198" t="s">
        <v>1748</v>
      </c>
      <c r="L198" t="s">
        <v>1749</v>
      </c>
      <c r="M198" t="s">
        <v>1722</v>
      </c>
      <c r="N198" t="s">
        <v>1723</v>
      </c>
      <c r="O198" t="s">
        <v>1755</v>
      </c>
      <c r="P198" t="s">
        <v>154</v>
      </c>
      <c r="Q198">
        <v>4</v>
      </c>
      <c r="R198" t="s">
        <v>1714</v>
      </c>
      <c r="S198" s="17" t="s">
        <v>1592</v>
      </c>
      <c r="T198" t="s">
        <v>1758</v>
      </c>
      <c r="U198" t="s">
        <v>1757</v>
      </c>
      <c r="V198" t="s">
        <v>156</v>
      </c>
      <c r="W198">
        <v>3000</v>
      </c>
      <c r="X198" t="s">
        <v>1717</v>
      </c>
      <c r="Y198" t="s">
        <v>1323</v>
      </c>
      <c r="Z198">
        <v>3571</v>
      </c>
      <c r="AA198" t="s">
        <v>1835</v>
      </c>
      <c r="AB198" s="17" t="s">
        <v>1586</v>
      </c>
      <c r="AC198" t="s">
        <v>1728</v>
      </c>
    </row>
    <row r="199" spans="1:29" hidden="1" x14ac:dyDescent="0.3">
      <c r="A199" t="s">
        <v>216</v>
      </c>
      <c r="B199" s="7">
        <v>5</v>
      </c>
      <c r="C199" s="7" t="s">
        <v>1373</v>
      </c>
      <c r="D199" s="7" t="s">
        <v>951</v>
      </c>
      <c r="E199" t="s">
        <v>1759</v>
      </c>
      <c r="F199" s="20" t="s">
        <v>1592</v>
      </c>
      <c r="G199" s="20" t="s">
        <v>1586</v>
      </c>
      <c r="H199" s="7">
        <v>11</v>
      </c>
      <c r="I199" t="s">
        <v>1760</v>
      </c>
      <c r="J199" t="s">
        <v>878</v>
      </c>
      <c r="K199" t="s">
        <v>1748</v>
      </c>
      <c r="L199" t="s">
        <v>1749</v>
      </c>
      <c r="M199" t="s">
        <v>1722</v>
      </c>
      <c r="N199" t="s">
        <v>1723</v>
      </c>
      <c r="O199" t="s">
        <v>1755</v>
      </c>
      <c r="P199" t="s">
        <v>154</v>
      </c>
      <c r="Q199">
        <v>4</v>
      </c>
      <c r="R199" t="s">
        <v>1714</v>
      </c>
      <c r="S199" s="17" t="s">
        <v>1592</v>
      </c>
      <c r="T199" t="s">
        <v>1758</v>
      </c>
      <c r="U199" t="s">
        <v>1757</v>
      </c>
      <c r="V199" t="s">
        <v>156</v>
      </c>
      <c r="W199">
        <v>3000</v>
      </c>
      <c r="X199" t="s">
        <v>1717</v>
      </c>
      <c r="Y199" t="s">
        <v>1373</v>
      </c>
      <c r="Z199">
        <v>3821</v>
      </c>
      <c r="AA199" t="s">
        <v>1376</v>
      </c>
      <c r="AB199" s="17" t="s">
        <v>1586</v>
      </c>
      <c r="AC199" t="s">
        <v>1728</v>
      </c>
    </row>
    <row r="200" spans="1:29" hidden="1" x14ac:dyDescent="0.3">
      <c r="A200" t="s">
        <v>218</v>
      </c>
      <c r="B200" s="7">
        <v>5</v>
      </c>
      <c r="C200" s="7" t="s">
        <v>1387</v>
      </c>
      <c r="D200" s="7" t="s">
        <v>953</v>
      </c>
      <c r="E200" t="s">
        <v>1759</v>
      </c>
      <c r="F200" s="20" t="s">
        <v>1592</v>
      </c>
      <c r="G200" s="20" t="s">
        <v>1586</v>
      </c>
      <c r="H200" s="7">
        <v>11</v>
      </c>
      <c r="I200" t="s">
        <v>1760</v>
      </c>
      <c r="J200" t="s">
        <v>878</v>
      </c>
      <c r="K200" t="s">
        <v>1748</v>
      </c>
      <c r="L200" t="s">
        <v>1749</v>
      </c>
      <c r="M200" t="s">
        <v>1722</v>
      </c>
      <c r="N200" t="s">
        <v>1723</v>
      </c>
      <c r="O200" t="s">
        <v>1755</v>
      </c>
      <c r="P200" t="s">
        <v>154</v>
      </c>
      <c r="Q200">
        <v>4</v>
      </c>
      <c r="R200" t="s">
        <v>1714</v>
      </c>
      <c r="S200" s="17" t="s">
        <v>1592</v>
      </c>
      <c r="T200" t="s">
        <v>1758</v>
      </c>
      <c r="U200" t="s">
        <v>1757</v>
      </c>
      <c r="V200" t="s">
        <v>156</v>
      </c>
      <c r="W200">
        <v>3000</v>
      </c>
      <c r="X200" t="s">
        <v>1717</v>
      </c>
      <c r="Y200" t="s">
        <v>1387</v>
      </c>
      <c r="Z200">
        <v>3922</v>
      </c>
      <c r="AA200" t="s">
        <v>1390</v>
      </c>
      <c r="AB200" s="17" t="s">
        <v>1586</v>
      </c>
      <c r="AC200" t="s">
        <v>1728</v>
      </c>
    </row>
    <row r="201" spans="1:29" hidden="1" x14ac:dyDescent="0.3">
      <c r="A201" t="s">
        <v>220</v>
      </c>
      <c r="B201" s="7">
        <v>5</v>
      </c>
      <c r="C201" s="7" t="s">
        <v>1397</v>
      </c>
      <c r="D201" s="7" t="s">
        <v>953</v>
      </c>
      <c r="E201" t="s">
        <v>1759</v>
      </c>
      <c r="F201" s="20" t="s">
        <v>1592</v>
      </c>
      <c r="G201" s="20" t="s">
        <v>1586</v>
      </c>
      <c r="H201" s="7">
        <v>11</v>
      </c>
      <c r="I201" t="s">
        <v>1760</v>
      </c>
      <c r="J201" t="s">
        <v>878</v>
      </c>
      <c r="K201" t="s">
        <v>1748</v>
      </c>
      <c r="L201" t="s">
        <v>1749</v>
      </c>
      <c r="M201" t="s">
        <v>1722</v>
      </c>
      <c r="N201" t="s">
        <v>1723</v>
      </c>
      <c r="O201" t="s">
        <v>1755</v>
      </c>
      <c r="P201" t="s">
        <v>154</v>
      </c>
      <c r="Q201">
        <v>4</v>
      </c>
      <c r="R201" t="s">
        <v>1714</v>
      </c>
      <c r="S201" s="17" t="s">
        <v>1592</v>
      </c>
      <c r="T201" t="s">
        <v>1758</v>
      </c>
      <c r="U201" t="s">
        <v>1757</v>
      </c>
      <c r="V201" t="s">
        <v>156</v>
      </c>
      <c r="W201">
        <v>3000</v>
      </c>
      <c r="X201" t="s">
        <v>1717</v>
      </c>
      <c r="Y201" t="s">
        <v>1397</v>
      </c>
      <c r="Z201">
        <v>3962</v>
      </c>
      <c r="AA201" t="s">
        <v>1402</v>
      </c>
      <c r="AB201" s="17" t="s">
        <v>1586</v>
      </c>
      <c r="AC201" t="s">
        <v>1728</v>
      </c>
    </row>
    <row r="202" spans="1:29" hidden="1" x14ac:dyDescent="0.3">
      <c r="A202" t="s">
        <v>221</v>
      </c>
      <c r="B202" s="7">
        <v>5</v>
      </c>
      <c r="C202" s="7" t="s">
        <v>1451</v>
      </c>
      <c r="D202" s="7" t="s">
        <v>951</v>
      </c>
      <c r="E202" t="s">
        <v>1759</v>
      </c>
      <c r="F202" s="20" t="s">
        <v>1592</v>
      </c>
      <c r="G202" s="20" t="s">
        <v>1586</v>
      </c>
      <c r="H202" s="7">
        <v>11</v>
      </c>
      <c r="I202" t="s">
        <v>1760</v>
      </c>
      <c r="J202" t="s">
        <v>878</v>
      </c>
      <c r="K202" t="s">
        <v>1748</v>
      </c>
      <c r="L202" t="s">
        <v>1749</v>
      </c>
      <c r="M202" t="s">
        <v>1722</v>
      </c>
      <c r="N202" t="s">
        <v>1723</v>
      </c>
      <c r="O202" t="s">
        <v>1755</v>
      </c>
      <c r="P202" t="s">
        <v>154</v>
      </c>
      <c r="Q202">
        <v>4</v>
      </c>
      <c r="R202" t="s">
        <v>1714</v>
      </c>
      <c r="S202" s="17" t="s">
        <v>1592</v>
      </c>
      <c r="T202" t="s">
        <v>1758</v>
      </c>
      <c r="U202" t="s">
        <v>1757</v>
      </c>
      <c r="V202" t="s">
        <v>156</v>
      </c>
      <c r="W202">
        <v>5000</v>
      </c>
      <c r="X202" t="s">
        <v>1739</v>
      </c>
      <c r="Y202" t="s">
        <v>1451</v>
      </c>
      <c r="Z202">
        <v>5111</v>
      </c>
      <c r="AA202" t="s">
        <v>1761</v>
      </c>
      <c r="AB202" s="17" t="s">
        <v>1586</v>
      </c>
      <c r="AC202" t="s">
        <v>1728</v>
      </c>
    </row>
    <row r="203" spans="1:29" hidden="1" x14ac:dyDescent="0.3">
      <c r="A203" t="s">
        <v>225</v>
      </c>
      <c r="B203" s="7">
        <v>5</v>
      </c>
      <c r="C203" s="7" t="s">
        <v>1455</v>
      </c>
      <c r="D203" s="7" t="s">
        <v>951</v>
      </c>
      <c r="E203" t="s">
        <v>1759</v>
      </c>
      <c r="F203" s="20" t="s">
        <v>1592</v>
      </c>
      <c r="G203" s="20" t="s">
        <v>1586</v>
      </c>
      <c r="H203" s="7">
        <v>11</v>
      </c>
      <c r="I203" t="s">
        <v>1760</v>
      </c>
      <c r="J203" t="s">
        <v>878</v>
      </c>
      <c r="K203" t="s">
        <v>1748</v>
      </c>
      <c r="L203" t="s">
        <v>1749</v>
      </c>
      <c r="M203" t="s">
        <v>1722</v>
      </c>
      <c r="N203" t="s">
        <v>1723</v>
      </c>
      <c r="O203" t="s">
        <v>1755</v>
      </c>
      <c r="P203" t="s">
        <v>154</v>
      </c>
      <c r="Q203">
        <v>4</v>
      </c>
      <c r="R203" t="s">
        <v>1714</v>
      </c>
      <c r="S203" s="17" t="s">
        <v>1592</v>
      </c>
      <c r="T203" t="s">
        <v>1758</v>
      </c>
      <c r="U203" t="s">
        <v>1757</v>
      </c>
      <c r="V203" t="s">
        <v>156</v>
      </c>
      <c r="W203">
        <v>5000</v>
      </c>
      <c r="X203" t="s">
        <v>1739</v>
      </c>
      <c r="Y203" t="s">
        <v>1455</v>
      </c>
      <c r="Z203">
        <v>5121</v>
      </c>
      <c r="AA203" t="s">
        <v>1891</v>
      </c>
      <c r="AB203" s="17" t="s">
        <v>1586</v>
      </c>
      <c r="AC203" t="s">
        <v>1728</v>
      </c>
    </row>
    <row r="204" spans="1:29" hidden="1" x14ac:dyDescent="0.3">
      <c r="A204" t="s">
        <v>227</v>
      </c>
      <c r="B204" s="7">
        <v>5</v>
      </c>
      <c r="C204" s="7" t="s">
        <v>1463</v>
      </c>
      <c r="D204" s="7" t="s">
        <v>951</v>
      </c>
      <c r="E204" t="s">
        <v>1759</v>
      </c>
      <c r="F204" s="20" t="s">
        <v>1592</v>
      </c>
      <c r="G204" s="20" t="s">
        <v>1586</v>
      </c>
      <c r="H204" s="7">
        <v>11</v>
      </c>
      <c r="I204" t="s">
        <v>1760</v>
      </c>
      <c r="J204" t="s">
        <v>878</v>
      </c>
      <c r="K204" t="s">
        <v>1748</v>
      </c>
      <c r="L204" t="s">
        <v>1749</v>
      </c>
      <c r="M204" t="s">
        <v>1722</v>
      </c>
      <c r="N204" t="s">
        <v>1723</v>
      </c>
      <c r="O204" t="s">
        <v>1755</v>
      </c>
      <c r="P204" t="s">
        <v>154</v>
      </c>
      <c r="Q204">
        <v>4</v>
      </c>
      <c r="R204" t="s">
        <v>1714</v>
      </c>
      <c r="S204" s="17" t="s">
        <v>1592</v>
      </c>
      <c r="T204" t="s">
        <v>1758</v>
      </c>
      <c r="U204" t="s">
        <v>1757</v>
      </c>
      <c r="V204" t="s">
        <v>156</v>
      </c>
      <c r="W204">
        <v>5000</v>
      </c>
      <c r="X204" t="s">
        <v>1739</v>
      </c>
      <c r="Y204" t="s">
        <v>1463</v>
      </c>
      <c r="Z204">
        <v>5191</v>
      </c>
      <c r="AA204" t="s">
        <v>1883</v>
      </c>
      <c r="AB204" s="17" t="s">
        <v>1586</v>
      </c>
      <c r="AC204" t="s">
        <v>1728</v>
      </c>
    </row>
    <row r="205" spans="1:29" hidden="1" x14ac:dyDescent="0.3">
      <c r="A205" t="s">
        <v>232</v>
      </c>
      <c r="B205" s="7">
        <v>5</v>
      </c>
      <c r="C205" s="7" t="s">
        <v>1498</v>
      </c>
      <c r="D205" s="7" t="s">
        <v>951</v>
      </c>
      <c r="E205" t="s">
        <v>1759</v>
      </c>
      <c r="F205" s="20" t="s">
        <v>1592</v>
      </c>
      <c r="G205" s="20" t="s">
        <v>1586</v>
      </c>
      <c r="H205" s="7">
        <v>11</v>
      </c>
      <c r="I205" t="s">
        <v>1760</v>
      </c>
      <c r="J205" t="s">
        <v>878</v>
      </c>
      <c r="K205" t="s">
        <v>1748</v>
      </c>
      <c r="L205" t="s">
        <v>1749</v>
      </c>
      <c r="M205" t="s">
        <v>1722</v>
      </c>
      <c r="N205" t="s">
        <v>1723</v>
      </c>
      <c r="O205" t="s">
        <v>1755</v>
      </c>
      <c r="P205" t="s">
        <v>154</v>
      </c>
      <c r="Q205">
        <v>4</v>
      </c>
      <c r="R205" t="s">
        <v>1714</v>
      </c>
      <c r="S205" s="17" t="s">
        <v>1592</v>
      </c>
      <c r="T205" t="s">
        <v>1758</v>
      </c>
      <c r="U205" t="s">
        <v>1757</v>
      </c>
      <c r="V205" t="s">
        <v>156</v>
      </c>
      <c r="W205">
        <v>5000</v>
      </c>
      <c r="X205" t="s">
        <v>1739</v>
      </c>
      <c r="Y205" t="s">
        <v>1498</v>
      </c>
      <c r="Z205">
        <v>5641</v>
      </c>
      <c r="AA205" t="s">
        <v>1892</v>
      </c>
      <c r="AB205" s="17" t="s">
        <v>1586</v>
      </c>
      <c r="AC205" t="s">
        <v>1728</v>
      </c>
    </row>
    <row r="206" spans="1:29" hidden="1" x14ac:dyDescent="0.3">
      <c r="A206" t="s">
        <v>234</v>
      </c>
      <c r="B206" s="7">
        <v>5</v>
      </c>
      <c r="C206" s="7" t="s">
        <v>1506</v>
      </c>
      <c r="D206" s="7" t="s">
        <v>953</v>
      </c>
      <c r="E206" t="s">
        <v>1759</v>
      </c>
      <c r="F206" s="20" t="s">
        <v>1592</v>
      </c>
      <c r="G206" s="20" t="s">
        <v>1586</v>
      </c>
      <c r="H206" s="7">
        <v>11</v>
      </c>
      <c r="I206" t="s">
        <v>1760</v>
      </c>
      <c r="J206" t="s">
        <v>878</v>
      </c>
      <c r="K206" t="s">
        <v>1748</v>
      </c>
      <c r="L206" t="s">
        <v>1749</v>
      </c>
      <c r="M206" t="s">
        <v>1722</v>
      </c>
      <c r="N206" t="s">
        <v>1723</v>
      </c>
      <c r="O206" t="s">
        <v>1755</v>
      </c>
      <c r="P206" t="s">
        <v>154</v>
      </c>
      <c r="Q206">
        <v>4</v>
      </c>
      <c r="R206" t="s">
        <v>1714</v>
      </c>
      <c r="S206" s="17" t="s">
        <v>1592</v>
      </c>
      <c r="T206" t="s">
        <v>1758</v>
      </c>
      <c r="U206" t="s">
        <v>1757</v>
      </c>
      <c r="V206" t="s">
        <v>156</v>
      </c>
      <c r="W206">
        <v>5000</v>
      </c>
      <c r="X206" t="s">
        <v>1739</v>
      </c>
      <c r="Y206" t="s">
        <v>1506</v>
      </c>
      <c r="Z206">
        <v>5662</v>
      </c>
      <c r="AA206" t="s">
        <v>1893</v>
      </c>
      <c r="AB206" s="17" t="s">
        <v>1586</v>
      </c>
      <c r="AC206" t="s">
        <v>1728</v>
      </c>
    </row>
    <row r="207" spans="1:29" hidden="1" x14ac:dyDescent="0.3">
      <c r="A207" t="s">
        <v>172</v>
      </c>
      <c r="B207" s="7">
        <v>5</v>
      </c>
      <c r="C207" s="7" t="s">
        <v>1155</v>
      </c>
      <c r="D207" s="7" t="s">
        <v>951</v>
      </c>
      <c r="E207" t="s">
        <v>1759</v>
      </c>
      <c r="F207" s="20">
        <v>11</v>
      </c>
      <c r="G207" s="20" t="s">
        <v>1586</v>
      </c>
      <c r="H207" s="7">
        <v>11</v>
      </c>
      <c r="I207" t="s">
        <v>1760</v>
      </c>
      <c r="J207" t="s">
        <v>878</v>
      </c>
      <c r="K207" t="s">
        <v>1748</v>
      </c>
      <c r="L207" t="s">
        <v>1749</v>
      </c>
      <c r="M207" t="s">
        <v>1722</v>
      </c>
      <c r="N207" t="s">
        <v>1723</v>
      </c>
      <c r="O207" t="s">
        <v>1755</v>
      </c>
      <c r="P207" t="s">
        <v>154</v>
      </c>
      <c r="Q207">
        <v>6</v>
      </c>
      <c r="R207" t="s">
        <v>1744</v>
      </c>
      <c r="S207" s="17">
        <v>11</v>
      </c>
      <c r="T207" t="s">
        <v>1894</v>
      </c>
      <c r="U207" t="s">
        <v>1757</v>
      </c>
      <c r="V207" t="s">
        <v>156</v>
      </c>
      <c r="W207">
        <v>2000</v>
      </c>
      <c r="X207" t="s">
        <v>1735</v>
      </c>
      <c r="Y207" t="s">
        <v>1155</v>
      </c>
      <c r="Z207">
        <v>2611</v>
      </c>
      <c r="AA207" t="s">
        <v>1158</v>
      </c>
      <c r="AB207" s="17" t="s">
        <v>1586</v>
      </c>
      <c r="AC207" t="s">
        <v>1728</v>
      </c>
    </row>
    <row r="208" spans="1:29" hidden="1" x14ac:dyDescent="0.3">
      <c r="A208" t="s">
        <v>316</v>
      </c>
      <c r="B208" s="7">
        <v>5</v>
      </c>
      <c r="C208" s="7" t="s">
        <v>1075</v>
      </c>
      <c r="D208" s="7" t="s">
        <v>951</v>
      </c>
      <c r="E208" t="s">
        <v>1759</v>
      </c>
      <c r="F208" s="20">
        <v>14</v>
      </c>
      <c r="G208" s="20" t="s">
        <v>1586</v>
      </c>
      <c r="H208" s="7">
        <v>11</v>
      </c>
      <c r="I208" t="s">
        <v>1760</v>
      </c>
      <c r="J208" t="s">
        <v>878</v>
      </c>
      <c r="K208" t="s">
        <v>1748</v>
      </c>
      <c r="L208" t="s">
        <v>1749</v>
      </c>
      <c r="M208" t="s">
        <v>1722</v>
      </c>
      <c r="N208" t="s">
        <v>1723</v>
      </c>
      <c r="O208" t="s">
        <v>1895</v>
      </c>
      <c r="P208" t="s">
        <v>313</v>
      </c>
      <c r="Q208">
        <v>4</v>
      </c>
      <c r="R208" t="s">
        <v>1714</v>
      </c>
      <c r="S208" s="17">
        <v>14</v>
      </c>
      <c r="T208" t="s">
        <v>1896</v>
      </c>
      <c r="U208" t="s">
        <v>1897</v>
      </c>
      <c r="V208" t="s">
        <v>315</v>
      </c>
      <c r="W208">
        <v>2000</v>
      </c>
      <c r="X208" t="s">
        <v>1735</v>
      </c>
      <c r="Y208" t="s">
        <v>1075</v>
      </c>
      <c r="Z208">
        <v>2211</v>
      </c>
      <c r="AA208" t="s">
        <v>1078</v>
      </c>
      <c r="AB208" s="17" t="s">
        <v>1586</v>
      </c>
      <c r="AC208" t="s">
        <v>1728</v>
      </c>
    </row>
    <row r="209" spans="1:29" hidden="1" x14ac:dyDescent="0.3">
      <c r="A209" t="s">
        <v>317</v>
      </c>
      <c r="B209" s="7">
        <v>5</v>
      </c>
      <c r="C209" s="7" t="s">
        <v>1115</v>
      </c>
      <c r="D209" s="7" t="s">
        <v>951</v>
      </c>
      <c r="E209" t="s">
        <v>1759</v>
      </c>
      <c r="F209" s="20">
        <v>14</v>
      </c>
      <c r="G209" s="20" t="s">
        <v>1586</v>
      </c>
      <c r="H209" s="7">
        <v>11</v>
      </c>
      <c r="I209" t="s">
        <v>1760</v>
      </c>
      <c r="J209" t="s">
        <v>878</v>
      </c>
      <c r="K209" t="s">
        <v>1748</v>
      </c>
      <c r="L209" t="s">
        <v>1749</v>
      </c>
      <c r="M209" t="s">
        <v>1722</v>
      </c>
      <c r="N209" t="s">
        <v>1723</v>
      </c>
      <c r="O209" t="s">
        <v>1895</v>
      </c>
      <c r="P209" t="s">
        <v>313</v>
      </c>
      <c r="Q209">
        <v>4</v>
      </c>
      <c r="R209" t="s">
        <v>1714</v>
      </c>
      <c r="S209" s="17">
        <v>14</v>
      </c>
      <c r="T209" t="s">
        <v>1896</v>
      </c>
      <c r="U209" t="s">
        <v>1897</v>
      </c>
      <c r="V209" t="s">
        <v>315</v>
      </c>
      <c r="W209">
        <v>2000</v>
      </c>
      <c r="X209" t="s">
        <v>1735</v>
      </c>
      <c r="Y209" t="s">
        <v>1115</v>
      </c>
      <c r="Z209">
        <v>2461</v>
      </c>
      <c r="AA209" t="s">
        <v>1800</v>
      </c>
      <c r="AB209" s="17" t="s">
        <v>1586</v>
      </c>
      <c r="AC209" t="s">
        <v>1728</v>
      </c>
    </row>
    <row r="210" spans="1:29" hidden="1" x14ac:dyDescent="0.3">
      <c r="A210" t="s">
        <v>1898</v>
      </c>
      <c r="B210" s="7">
        <v>5</v>
      </c>
      <c r="C210" s="7" t="s">
        <v>1242</v>
      </c>
      <c r="D210" s="7" t="s">
        <v>951</v>
      </c>
      <c r="E210" t="s">
        <v>1759</v>
      </c>
      <c r="F210" s="20">
        <v>14</v>
      </c>
      <c r="G210" s="20" t="s">
        <v>1586</v>
      </c>
      <c r="H210" s="7">
        <v>11</v>
      </c>
      <c r="I210" t="s">
        <v>1760</v>
      </c>
      <c r="J210" t="s">
        <v>878</v>
      </c>
      <c r="K210" t="s">
        <v>1748</v>
      </c>
      <c r="L210" t="s">
        <v>1749</v>
      </c>
      <c r="M210" t="s">
        <v>1722</v>
      </c>
      <c r="N210" t="s">
        <v>1723</v>
      </c>
      <c r="O210" t="s">
        <v>1895</v>
      </c>
      <c r="P210" t="s">
        <v>313</v>
      </c>
      <c r="Q210">
        <v>4</v>
      </c>
      <c r="R210" t="s">
        <v>1714</v>
      </c>
      <c r="S210" s="17">
        <v>14</v>
      </c>
      <c r="T210" t="s">
        <v>1896</v>
      </c>
      <c r="U210" t="s">
        <v>1897</v>
      </c>
      <c r="V210" t="s">
        <v>315</v>
      </c>
      <c r="W210">
        <v>3000</v>
      </c>
      <c r="X210" t="s">
        <v>1717</v>
      </c>
      <c r="Y210" t="s">
        <v>1242</v>
      </c>
      <c r="Z210">
        <v>3291</v>
      </c>
      <c r="AA210" t="s">
        <v>1245</v>
      </c>
      <c r="AB210" s="17" t="s">
        <v>1586</v>
      </c>
      <c r="AC210" t="s">
        <v>1728</v>
      </c>
    </row>
    <row r="211" spans="1:29" hidden="1" x14ac:dyDescent="0.3">
      <c r="A211" t="s">
        <v>320</v>
      </c>
      <c r="B211" s="7">
        <v>5</v>
      </c>
      <c r="C211" s="7" t="s">
        <v>1327</v>
      </c>
      <c r="D211" s="7" t="s">
        <v>951</v>
      </c>
      <c r="E211" t="s">
        <v>1759</v>
      </c>
      <c r="F211" s="20">
        <v>15</v>
      </c>
      <c r="G211" s="20">
        <v>20</v>
      </c>
      <c r="H211" s="7">
        <v>11</v>
      </c>
      <c r="I211" t="s">
        <v>1760</v>
      </c>
      <c r="J211" t="s">
        <v>878</v>
      </c>
      <c r="K211" t="s">
        <v>1748</v>
      </c>
      <c r="L211" t="s">
        <v>1749</v>
      </c>
      <c r="M211" t="s">
        <v>1722</v>
      </c>
      <c r="N211" t="s">
        <v>1723</v>
      </c>
      <c r="O211" t="s">
        <v>1895</v>
      </c>
      <c r="P211" t="s">
        <v>313</v>
      </c>
      <c r="Q211">
        <v>4</v>
      </c>
      <c r="R211" t="s">
        <v>1714</v>
      </c>
      <c r="S211" s="17">
        <v>15</v>
      </c>
      <c r="T211" t="s">
        <v>1899</v>
      </c>
      <c r="U211" t="s">
        <v>1900</v>
      </c>
      <c r="V211" t="s">
        <v>319</v>
      </c>
      <c r="W211">
        <v>3000</v>
      </c>
      <c r="X211" t="s">
        <v>1717</v>
      </c>
      <c r="Y211" t="s">
        <v>1327</v>
      </c>
      <c r="Z211">
        <v>3581</v>
      </c>
      <c r="AA211" t="s">
        <v>1330</v>
      </c>
      <c r="AB211" s="17">
        <v>20</v>
      </c>
      <c r="AC211" t="s">
        <v>1901</v>
      </c>
    </row>
    <row r="212" spans="1:29" hidden="1" x14ac:dyDescent="0.3">
      <c r="A212" t="s">
        <v>322</v>
      </c>
      <c r="B212" s="7">
        <v>5</v>
      </c>
      <c r="C212" s="7" t="s">
        <v>1373</v>
      </c>
      <c r="D212" s="7" t="s">
        <v>951</v>
      </c>
      <c r="E212" t="s">
        <v>1759</v>
      </c>
      <c r="F212" s="20">
        <v>15</v>
      </c>
      <c r="G212" s="20">
        <v>15</v>
      </c>
      <c r="H212" s="7">
        <v>11</v>
      </c>
      <c r="I212" t="s">
        <v>1760</v>
      </c>
      <c r="J212" t="s">
        <v>878</v>
      </c>
      <c r="K212" t="s">
        <v>1748</v>
      </c>
      <c r="L212" t="s">
        <v>1749</v>
      </c>
      <c r="M212" t="s">
        <v>1722</v>
      </c>
      <c r="N212" t="s">
        <v>1723</v>
      </c>
      <c r="O212" t="s">
        <v>1895</v>
      </c>
      <c r="P212" t="s">
        <v>313</v>
      </c>
      <c r="Q212">
        <v>4</v>
      </c>
      <c r="R212" t="s">
        <v>1714</v>
      </c>
      <c r="S212" s="17">
        <v>15</v>
      </c>
      <c r="T212" t="s">
        <v>1899</v>
      </c>
      <c r="U212" t="s">
        <v>1900</v>
      </c>
      <c r="V212" t="s">
        <v>319</v>
      </c>
      <c r="W212">
        <v>3000</v>
      </c>
      <c r="X212" t="s">
        <v>1717</v>
      </c>
      <c r="Y212" t="s">
        <v>1373</v>
      </c>
      <c r="Z212">
        <v>3821</v>
      </c>
      <c r="AA212" t="s">
        <v>1376</v>
      </c>
      <c r="AB212" s="17">
        <v>15</v>
      </c>
      <c r="AC212" t="s">
        <v>1902</v>
      </c>
    </row>
    <row r="213" spans="1:29" hidden="1" x14ac:dyDescent="0.3">
      <c r="A213" t="s">
        <v>324</v>
      </c>
      <c r="B213" s="7">
        <v>5</v>
      </c>
      <c r="C213" s="7" t="s">
        <v>1373</v>
      </c>
      <c r="D213" s="7" t="s">
        <v>951</v>
      </c>
      <c r="E213" t="s">
        <v>1759</v>
      </c>
      <c r="F213" s="20">
        <v>15</v>
      </c>
      <c r="G213" s="20">
        <v>16</v>
      </c>
      <c r="H213" s="7">
        <v>11</v>
      </c>
      <c r="I213" t="s">
        <v>1760</v>
      </c>
      <c r="J213" t="s">
        <v>878</v>
      </c>
      <c r="K213" t="s">
        <v>1748</v>
      </c>
      <c r="L213" t="s">
        <v>1749</v>
      </c>
      <c r="M213" t="s">
        <v>1722</v>
      </c>
      <c r="N213" t="s">
        <v>1723</v>
      </c>
      <c r="O213" t="s">
        <v>1895</v>
      </c>
      <c r="P213" t="s">
        <v>313</v>
      </c>
      <c r="Q213">
        <v>4</v>
      </c>
      <c r="R213" t="s">
        <v>1714</v>
      </c>
      <c r="S213" s="17">
        <v>15</v>
      </c>
      <c r="T213" t="s">
        <v>1899</v>
      </c>
      <c r="U213" t="s">
        <v>1900</v>
      </c>
      <c r="V213" t="s">
        <v>319</v>
      </c>
      <c r="W213">
        <v>3000</v>
      </c>
      <c r="X213" t="s">
        <v>1717</v>
      </c>
      <c r="Y213" t="s">
        <v>1373</v>
      </c>
      <c r="Z213">
        <v>3821</v>
      </c>
      <c r="AA213" t="s">
        <v>1376</v>
      </c>
      <c r="AB213" s="17">
        <v>16</v>
      </c>
      <c r="AC213" t="s">
        <v>1903</v>
      </c>
    </row>
    <row r="214" spans="1:29" hidden="1" x14ac:dyDescent="0.3">
      <c r="A214" t="s">
        <v>326</v>
      </c>
      <c r="B214" s="7">
        <v>5</v>
      </c>
      <c r="C214" s="7" t="s">
        <v>1373</v>
      </c>
      <c r="D214" s="7" t="s">
        <v>951</v>
      </c>
      <c r="E214" t="s">
        <v>1759</v>
      </c>
      <c r="F214" s="20">
        <v>15</v>
      </c>
      <c r="G214" s="20">
        <v>17</v>
      </c>
      <c r="H214" s="7">
        <v>11</v>
      </c>
      <c r="I214" t="s">
        <v>1760</v>
      </c>
      <c r="J214" t="s">
        <v>878</v>
      </c>
      <c r="K214" t="s">
        <v>1748</v>
      </c>
      <c r="L214" t="s">
        <v>1749</v>
      </c>
      <c r="M214" t="s">
        <v>1722</v>
      </c>
      <c r="N214" t="s">
        <v>1723</v>
      </c>
      <c r="O214" t="s">
        <v>1895</v>
      </c>
      <c r="P214" t="s">
        <v>313</v>
      </c>
      <c r="Q214">
        <v>4</v>
      </c>
      <c r="R214" t="s">
        <v>1714</v>
      </c>
      <c r="S214" s="17">
        <v>15</v>
      </c>
      <c r="T214" t="s">
        <v>1899</v>
      </c>
      <c r="U214" t="s">
        <v>1900</v>
      </c>
      <c r="V214" t="s">
        <v>319</v>
      </c>
      <c r="W214">
        <v>3000</v>
      </c>
      <c r="X214" t="s">
        <v>1717</v>
      </c>
      <c r="Y214" t="s">
        <v>1373</v>
      </c>
      <c r="Z214">
        <v>3821</v>
      </c>
      <c r="AA214" t="s">
        <v>1376</v>
      </c>
      <c r="AB214" s="17">
        <v>17</v>
      </c>
      <c r="AC214" t="s">
        <v>1904</v>
      </c>
    </row>
    <row r="215" spans="1:29" hidden="1" x14ac:dyDescent="0.3">
      <c r="A215" t="s">
        <v>328</v>
      </c>
      <c r="B215" s="7">
        <v>5</v>
      </c>
      <c r="C215" s="7" t="s">
        <v>1455</v>
      </c>
      <c r="D215" s="7" t="s">
        <v>951</v>
      </c>
      <c r="E215" t="s">
        <v>1759</v>
      </c>
      <c r="F215" s="20">
        <v>15</v>
      </c>
      <c r="G215" s="20">
        <v>18</v>
      </c>
      <c r="H215" s="7">
        <v>11</v>
      </c>
      <c r="I215" t="s">
        <v>1760</v>
      </c>
      <c r="J215" t="s">
        <v>878</v>
      </c>
      <c r="K215" t="s">
        <v>1748</v>
      </c>
      <c r="L215" t="s">
        <v>1749</v>
      </c>
      <c r="M215" t="s">
        <v>1722</v>
      </c>
      <c r="N215" t="s">
        <v>1723</v>
      </c>
      <c r="O215" t="s">
        <v>1895</v>
      </c>
      <c r="P215" t="s">
        <v>313</v>
      </c>
      <c r="Q215">
        <v>4</v>
      </c>
      <c r="R215" t="s">
        <v>1714</v>
      </c>
      <c r="S215" s="17">
        <v>15</v>
      </c>
      <c r="T215" t="s">
        <v>1899</v>
      </c>
      <c r="U215" t="s">
        <v>1900</v>
      </c>
      <c r="V215" t="s">
        <v>319</v>
      </c>
      <c r="W215">
        <v>5000</v>
      </c>
      <c r="X215" t="s">
        <v>1739</v>
      </c>
      <c r="Y215" t="s">
        <v>1455</v>
      </c>
      <c r="Z215">
        <v>5121</v>
      </c>
      <c r="AA215" t="s">
        <v>1891</v>
      </c>
      <c r="AB215" s="17">
        <v>18</v>
      </c>
      <c r="AC215" t="s">
        <v>1905</v>
      </c>
    </row>
    <row r="216" spans="1:29" hidden="1" x14ac:dyDescent="0.3">
      <c r="A216" t="s">
        <v>332</v>
      </c>
      <c r="B216" s="7">
        <v>5</v>
      </c>
      <c r="C216" s="7" t="s">
        <v>1272</v>
      </c>
      <c r="D216" s="7" t="s">
        <v>951</v>
      </c>
      <c r="E216" t="s">
        <v>1759</v>
      </c>
      <c r="F216" s="20">
        <v>16</v>
      </c>
      <c r="G216" s="20" t="s">
        <v>1586</v>
      </c>
      <c r="H216" s="7">
        <v>11</v>
      </c>
      <c r="I216" t="s">
        <v>1760</v>
      </c>
      <c r="J216" t="s">
        <v>878</v>
      </c>
      <c r="K216" t="s">
        <v>1748</v>
      </c>
      <c r="L216" t="s">
        <v>1749</v>
      </c>
      <c r="M216" t="s">
        <v>1722</v>
      </c>
      <c r="N216" t="s">
        <v>1723</v>
      </c>
      <c r="O216" t="s">
        <v>1895</v>
      </c>
      <c r="P216" t="s">
        <v>313</v>
      </c>
      <c r="Q216">
        <v>4</v>
      </c>
      <c r="R216" t="s">
        <v>1714</v>
      </c>
      <c r="S216" s="17">
        <v>16</v>
      </c>
      <c r="T216" t="s">
        <v>1906</v>
      </c>
      <c r="U216" t="s">
        <v>1907</v>
      </c>
      <c r="V216" t="s">
        <v>331</v>
      </c>
      <c r="W216">
        <v>3000</v>
      </c>
      <c r="X216" t="s">
        <v>1717</v>
      </c>
      <c r="Y216" t="s">
        <v>1272</v>
      </c>
      <c r="Z216">
        <v>3391</v>
      </c>
      <c r="AA216" t="s">
        <v>1807</v>
      </c>
      <c r="AB216" s="17" t="s">
        <v>1586</v>
      </c>
      <c r="AC216" t="s">
        <v>1728</v>
      </c>
    </row>
    <row r="217" spans="1:29" hidden="1" x14ac:dyDescent="0.3">
      <c r="A217" t="s">
        <v>335</v>
      </c>
      <c r="B217" s="7">
        <v>5</v>
      </c>
      <c r="C217" s="7" t="s">
        <v>1161</v>
      </c>
      <c r="D217" s="7" t="s">
        <v>951</v>
      </c>
      <c r="E217" t="s">
        <v>1759</v>
      </c>
      <c r="F217" s="20">
        <v>17</v>
      </c>
      <c r="G217" s="20" t="s">
        <v>1586</v>
      </c>
      <c r="H217" s="7">
        <v>11</v>
      </c>
      <c r="I217" t="s">
        <v>1760</v>
      </c>
      <c r="J217" t="s">
        <v>878</v>
      </c>
      <c r="K217" t="s">
        <v>1748</v>
      </c>
      <c r="L217" t="s">
        <v>1749</v>
      </c>
      <c r="M217" t="s">
        <v>1722</v>
      </c>
      <c r="N217" t="s">
        <v>1723</v>
      </c>
      <c r="O217" t="s">
        <v>1895</v>
      </c>
      <c r="P217" t="s">
        <v>313</v>
      </c>
      <c r="Q217">
        <v>4</v>
      </c>
      <c r="R217" t="s">
        <v>1714</v>
      </c>
      <c r="S217" s="17">
        <v>17</v>
      </c>
      <c r="T217" t="s">
        <v>1908</v>
      </c>
      <c r="U217" t="s">
        <v>1909</v>
      </c>
      <c r="V217" t="s">
        <v>334</v>
      </c>
      <c r="W217">
        <v>2000</v>
      </c>
      <c r="X217" t="s">
        <v>1735</v>
      </c>
      <c r="Y217" t="s">
        <v>1161</v>
      </c>
      <c r="Z217">
        <v>2711</v>
      </c>
      <c r="AA217" t="s">
        <v>1164</v>
      </c>
      <c r="AB217" s="17" t="s">
        <v>1586</v>
      </c>
      <c r="AC217" t="s">
        <v>1728</v>
      </c>
    </row>
    <row r="218" spans="1:29" hidden="1" x14ac:dyDescent="0.3">
      <c r="A218" t="s">
        <v>337</v>
      </c>
      <c r="B218" s="7">
        <v>5</v>
      </c>
      <c r="C218" s="7" t="s">
        <v>1264</v>
      </c>
      <c r="D218" s="7" t="s">
        <v>951</v>
      </c>
      <c r="E218" t="s">
        <v>1759</v>
      </c>
      <c r="F218" s="20">
        <v>17</v>
      </c>
      <c r="G218" s="20" t="s">
        <v>1586</v>
      </c>
      <c r="H218" s="7">
        <v>11</v>
      </c>
      <c r="I218" t="s">
        <v>1760</v>
      </c>
      <c r="J218" t="s">
        <v>878</v>
      </c>
      <c r="K218" t="s">
        <v>1748</v>
      </c>
      <c r="L218" t="s">
        <v>1749</v>
      </c>
      <c r="M218" t="s">
        <v>1722</v>
      </c>
      <c r="N218" t="s">
        <v>1723</v>
      </c>
      <c r="O218" t="s">
        <v>1895</v>
      </c>
      <c r="P218" t="s">
        <v>313</v>
      </c>
      <c r="Q218">
        <v>4</v>
      </c>
      <c r="R218" t="s">
        <v>1714</v>
      </c>
      <c r="S218" s="17">
        <v>17</v>
      </c>
      <c r="T218" t="s">
        <v>1908</v>
      </c>
      <c r="U218" t="s">
        <v>1909</v>
      </c>
      <c r="V218" t="s">
        <v>334</v>
      </c>
      <c r="W218">
        <v>3000</v>
      </c>
      <c r="X218" t="s">
        <v>1717</v>
      </c>
      <c r="Y218" t="s">
        <v>1264</v>
      </c>
      <c r="Z218">
        <v>3361</v>
      </c>
      <c r="AA218" t="s">
        <v>1830</v>
      </c>
      <c r="AB218" s="17" t="s">
        <v>1586</v>
      </c>
      <c r="AC218" t="s">
        <v>1728</v>
      </c>
    </row>
    <row r="219" spans="1:29" hidden="1" x14ac:dyDescent="0.3">
      <c r="A219" t="s">
        <v>338</v>
      </c>
      <c r="B219" s="7">
        <v>5</v>
      </c>
      <c r="C219" s="7" t="s">
        <v>1355</v>
      </c>
      <c r="D219" s="7" t="s">
        <v>951</v>
      </c>
      <c r="E219" t="s">
        <v>1759</v>
      </c>
      <c r="F219" s="20">
        <v>17</v>
      </c>
      <c r="G219" s="20" t="s">
        <v>1586</v>
      </c>
      <c r="H219" s="7">
        <v>11</v>
      </c>
      <c r="I219" t="s">
        <v>1760</v>
      </c>
      <c r="J219" t="s">
        <v>878</v>
      </c>
      <c r="K219" t="s">
        <v>1748</v>
      </c>
      <c r="L219" t="s">
        <v>1749</v>
      </c>
      <c r="M219" t="s">
        <v>1722</v>
      </c>
      <c r="N219" t="s">
        <v>1723</v>
      </c>
      <c r="O219" t="s">
        <v>1895</v>
      </c>
      <c r="P219" t="s">
        <v>313</v>
      </c>
      <c r="Q219">
        <v>4</v>
      </c>
      <c r="R219" t="s">
        <v>1714</v>
      </c>
      <c r="S219" s="17">
        <v>17</v>
      </c>
      <c r="T219" t="s">
        <v>1908</v>
      </c>
      <c r="U219" t="s">
        <v>1909</v>
      </c>
      <c r="V219" t="s">
        <v>334</v>
      </c>
      <c r="W219">
        <v>3000</v>
      </c>
      <c r="X219" t="s">
        <v>1717</v>
      </c>
      <c r="Y219" t="s">
        <v>1355</v>
      </c>
      <c r="Z219">
        <v>3711</v>
      </c>
      <c r="AA219" t="s">
        <v>1358</v>
      </c>
      <c r="AB219" s="17" t="s">
        <v>1586</v>
      </c>
      <c r="AC219" t="s">
        <v>1728</v>
      </c>
    </row>
    <row r="220" spans="1:29" hidden="1" x14ac:dyDescent="0.3">
      <c r="A220" t="s">
        <v>339</v>
      </c>
      <c r="B220" s="7">
        <v>5</v>
      </c>
      <c r="C220" s="7" t="s">
        <v>1363</v>
      </c>
      <c r="D220" s="7" t="s">
        <v>951</v>
      </c>
      <c r="E220" t="s">
        <v>1759</v>
      </c>
      <c r="F220" s="20">
        <v>17</v>
      </c>
      <c r="G220" s="20" t="s">
        <v>1586</v>
      </c>
      <c r="H220" s="7">
        <v>11</v>
      </c>
      <c r="I220" t="s">
        <v>1760</v>
      </c>
      <c r="J220" t="s">
        <v>878</v>
      </c>
      <c r="K220" t="s">
        <v>1748</v>
      </c>
      <c r="L220" t="s">
        <v>1749</v>
      </c>
      <c r="M220" t="s">
        <v>1722</v>
      </c>
      <c r="N220" t="s">
        <v>1723</v>
      </c>
      <c r="O220" t="s">
        <v>1895</v>
      </c>
      <c r="P220" t="s">
        <v>313</v>
      </c>
      <c r="Q220">
        <v>4</v>
      </c>
      <c r="R220" t="s">
        <v>1714</v>
      </c>
      <c r="S220" s="17">
        <v>17</v>
      </c>
      <c r="T220" t="s">
        <v>1908</v>
      </c>
      <c r="U220" t="s">
        <v>1909</v>
      </c>
      <c r="V220" t="s">
        <v>334</v>
      </c>
      <c r="W220">
        <v>3000</v>
      </c>
      <c r="X220" t="s">
        <v>1717</v>
      </c>
      <c r="Y220" t="s">
        <v>1363</v>
      </c>
      <c r="Z220">
        <v>3751</v>
      </c>
      <c r="AA220" t="s">
        <v>1881</v>
      </c>
      <c r="AB220" s="17" t="s">
        <v>1586</v>
      </c>
      <c r="AC220" t="s">
        <v>1728</v>
      </c>
    </row>
    <row r="221" spans="1:29" hidden="1" x14ac:dyDescent="0.3">
      <c r="A221" t="s">
        <v>340</v>
      </c>
      <c r="B221" s="7">
        <v>5</v>
      </c>
      <c r="C221" s="7" t="s">
        <v>1439</v>
      </c>
      <c r="D221" s="7" t="s">
        <v>951</v>
      </c>
      <c r="E221" t="s">
        <v>1759</v>
      </c>
      <c r="F221" s="20">
        <v>17</v>
      </c>
      <c r="G221" s="20">
        <v>19</v>
      </c>
      <c r="H221" s="7">
        <v>11</v>
      </c>
      <c r="I221" t="s">
        <v>1760</v>
      </c>
      <c r="J221" t="s">
        <v>878</v>
      </c>
      <c r="K221" t="s">
        <v>1748</v>
      </c>
      <c r="L221" t="s">
        <v>1749</v>
      </c>
      <c r="M221" t="s">
        <v>1722</v>
      </c>
      <c r="N221" t="s">
        <v>1723</v>
      </c>
      <c r="O221" t="s">
        <v>1895</v>
      </c>
      <c r="P221" t="s">
        <v>313</v>
      </c>
      <c r="Q221">
        <v>4</v>
      </c>
      <c r="R221" t="s">
        <v>1714</v>
      </c>
      <c r="S221" s="17">
        <v>17</v>
      </c>
      <c r="T221" t="s">
        <v>1908</v>
      </c>
      <c r="U221" t="s">
        <v>1909</v>
      </c>
      <c r="V221" t="s">
        <v>334</v>
      </c>
      <c r="W221">
        <v>4000</v>
      </c>
      <c r="X221" t="s">
        <v>1844</v>
      </c>
      <c r="Y221" t="s">
        <v>1439</v>
      </c>
      <c r="Z221">
        <v>4451</v>
      </c>
      <c r="AA221" t="s">
        <v>1442</v>
      </c>
      <c r="AB221" s="17">
        <v>19</v>
      </c>
      <c r="AC221" t="s">
        <v>1910</v>
      </c>
    </row>
    <row r="222" spans="1:29" hidden="1" x14ac:dyDescent="0.3">
      <c r="A222" t="s">
        <v>346</v>
      </c>
      <c r="B222" s="7">
        <v>5</v>
      </c>
      <c r="C222" s="7" t="s">
        <v>1337</v>
      </c>
      <c r="D222" s="7" t="s">
        <v>951</v>
      </c>
      <c r="E222" t="s">
        <v>1759</v>
      </c>
      <c r="F222" s="20">
        <v>18</v>
      </c>
      <c r="G222" s="20" t="s">
        <v>1586</v>
      </c>
      <c r="H222" s="7">
        <v>11</v>
      </c>
      <c r="I222" t="s">
        <v>1760</v>
      </c>
      <c r="J222" t="s">
        <v>878</v>
      </c>
      <c r="K222" t="s">
        <v>1748</v>
      </c>
      <c r="L222" t="s">
        <v>1749</v>
      </c>
      <c r="M222" t="s">
        <v>1722</v>
      </c>
      <c r="N222" t="s">
        <v>1723</v>
      </c>
      <c r="O222" t="s">
        <v>1895</v>
      </c>
      <c r="P222" t="s">
        <v>313</v>
      </c>
      <c r="Q222">
        <v>4</v>
      </c>
      <c r="R222" t="s">
        <v>1714</v>
      </c>
      <c r="S222" s="17">
        <v>18</v>
      </c>
      <c r="T222" t="s">
        <v>1911</v>
      </c>
      <c r="U222" t="s">
        <v>1912</v>
      </c>
      <c r="V222" t="s">
        <v>343</v>
      </c>
      <c r="W222">
        <v>3000</v>
      </c>
      <c r="X222" t="s">
        <v>1717</v>
      </c>
      <c r="Y222" t="s">
        <v>1337</v>
      </c>
      <c r="Z222">
        <v>3611</v>
      </c>
      <c r="AA222" t="s">
        <v>1913</v>
      </c>
      <c r="AB222" s="17" t="s">
        <v>1586</v>
      </c>
      <c r="AC222" t="s">
        <v>1728</v>
      </c>
    </row>
    <row r="223" spans="1:29" hidden="1" x14ac:dyDescent="0.3">
      <c r="A223" t="s">
        <v>348</v>
      </c>
      <c r="B223" s="7">
        <v>5</v>
      </c>
      <c r="C223" s="7" t="s">
        <v>1341</v>
      </c>
      <c r="D223" s="7" t="s">
        <v>951</v>
      </c>
      <c r="E223" t="s">
        <v>1759</v>
      </c>
      <c r="F223" s="20">
        <v>18</v>
      </c>
      <c r="G223" s="20" t="s">
        <v>1586</v>
      </c>
      <c r="H223" s="7">
        <v>11</v>
      </c>
      <c r="I223" t="s">
        <v>1760</v>
      </c>
      <c r="J223" t="s">
        <v>878</v>
      </c>
      <c r="K223" t="s">
        <v>1748</v>
      </c>
      <c r="L223" t="s">
        <v>1749</v>
      </c>
      <c r="M223" t="s">
        <v>1722</v>
      </c>
      <c r="N223" t="s">
        <v>1723</v>
      </c>
      <c r="O223" t="s">
        <v>1895</v>
      </c>
      <c r="P223" t="s">
        <v>313</v>
      </c>
      <c r="Q223">
        <v>4</v>
      </c>
      <c r="R223" t="s">
        <v>1714</v>
      </c>
      <c r="S223" s="17">
        <v>18</v>
      </c>
      <c r="T223" t="s">
        <v>1911</v>
      </c>
      <c r="U223" t="s">
        <v>1912</v>
      </c>
      <c r="V223" t="s">
        <v>343</v>
      </c>
      <c r="W223">
        <v>3000</v>
      </c>
      <c r="X223" t="s">
        <v>1717</v>
      </c>
      <c r="Y223" t="s">
        <v>1341</v>
      </c>
      <c r="Z223">
        <v>3631</v>
      </c>
      <c r="AA223" t="s">
        <v>1914</v>
      </c>
      <c r="AB223" s="17" t="s">
        <v>1586</v>
      </c>
      <c r="AC223" t="s">
        <v>1728</v>
      </c>
    </row>
    <row r="224" spans="1:29" hidden="1" x14ac:dyDescent="0.3">
      <c r="A224" s="19" t="s">
        <v>344</v>
      </c>
      <c r="B224" s="7">
        <v>5</v>
      </c>
      <c r="C224" s="7">
        <v>339</v>
      </c>
      <c r="D224" s="7" t="s">
        <v>951</v>
      </c>
      <c r="E224" t="s">
        <v>1759</v>
      </c>
      <c r="F224" s="20">
        <v>18</v>
      </c>
      <c r="G224" s="20" t="s">
        <v>1586</v>
      </c>
      <c r="H224" s="7">
        <v>11</v>
      </c>
      <c r="I224" t="s">
        <v>1760</v>
      </c>
      <c r="J224" t="s">
        <v>878</v>
      </c>
      <c r="K224" t="s">
        <v>1748</v>
      </c>
      <c r="L224" t="s">
        <v>1749</v>
      </c>
      <c r="M224" t="s">
        <v>1722</v>
      </c>
      <c r="N224" t="s">
        <v>1723</v>
      </c>
      <c r="O224" t="s">
        <v>1895</v>
      </c>
      <c r="P224" t="s">
        <v>313</v>
      </c>
      <c r="Q224">
        <v>4</v>
      </c>
      <c r="R224" t="s">
        <v>1714</v>
      </c>
      <c r="S224" s="17">
        <v>18</v>
      </c>
      <c r="T224" t="s">
        <v>1911</v>
      </c>
      <c r="U224" t="s">
        <v>1912</v>
      </c>
      <c r="V224" t="s">
        <v>343</v>
      </c>
      <c r="W224">
        <v>3000</v>
      </c>
      <c r="X224" t="s">
        <v>1717</v>
      </c>
      <c r="Y224">
        <v>339</v>
      </c>
      <c r="Z224">
        <v>3391</v>
      </c>
      <c r="AA224" t="s">
        <v>1807</v>
      </c>
      <c r="AB224" s="17" t="s">
        <v>1586</v>
      </c>
      <c r="AC224" t="s">
        <v>1728</v>
      </c>
    </row>
    <row r="225" spans="1:29" hidden="1" x14ac:dyDescent="0.3">
      <c r="A225" t="s">
        <v>350</v>
      </c>
      <c r="B225" s="7">
        <v>5</v>
      </c>
      <c r="C225" s="7" t="s">
        <v>1345</v>
      </c>
      <c r="D225" s="7" t="s">
        <v>951</v>
      </c>
      <c r="E225" t="s">
        <v>1759</v>
      </c>
      <c r="F225" s="20">
        <v>18</v>
      </c>
      <c r="G225" s="20" t="s">
        <v>1586</v>
      </c>
      <c r="H225" s="7">
        <v>11</v>
      </c>
      <c r="I225" t="s">
        <v>1760</v>
      </c>
      <c r="J225" t="s">
        <v>878</v>
      </c>
      <c r="K225" t="s">
        <v>1748</v>
      </c>
      <c r="L225" t="s">
        <v>1749</v>
      </c>
      <c r="M225" t="s">
        <v>1722</v>
      </c>
      <c r="N225" t="s">
        <v>1723</v>
      </c>
      <c r="O225" t="s">
        <v>1895</v>
      </c>
      <c r="P225" t="s">
        <v>313</v>
      </c>
      <c r="Q225">
        <v>4</v>
      </c>
      <c r="R225" t="s">
        <v>1714</v>
      </c>
      <c r="S225" s="17">
        <v>18</v>
      </c>
      <c r="T225" t="s">
        <v>1911</v>
      </c>
      <c r="U225" t="s">
        <v>1912</v>
      </c>
      <c r="V225" t="s">
        <v>343</v>
      </c>
      <c r="W225">
        <v>3000</v>
      </c>
      <c r="X225" t="s">
        <v>1717</v>
      </c>
      <c r="Y225" t="s">
        <v>1345</v>
      </c>
      <c r="Z225">
        <v>3651</v>
      </c>
      <c r="AA225" t="s">
        <v>1915</v>
      </c>
      <c r="AB225" s="17" t="s">
        <v>1586</v>
      </c>
      <c r="AC225" t="s">
        <v>1728</v>
      </c>
    </row>
    <row r="226" spans="1:29" hidden="1" x14ac:dyDescent="0.3">
      <c r="A226" t="s">
        <v>352</v>
      </c>
      <c r="B226" s="7">
        <v>5</v>
      </c>
      <c r="C226" s="7" t="s">
        <v>1349</v>
      </c>
      <c r="D226" s="7" t="s">
        <v>951</v>
      </c>
      <c r="E226" t="s">
        <v>1759</v>
      </c>
      <c r="F226" s="20">
        <v>18</v>
      </c>
      <c r="G226" s="20" t="s">
        <v>1586</v>
      </c>
      <c r="H226" s="7">
        <v>11</v>
      </c>
      <c r="I226" t="s">
        <v>1760</v>
      </c>
      <c r="J226" t="s">
        <v>878</v>
      </c>
      <c r="K226" t="s">
        <v>1748</v>
      </c>
      <c r="L226" t="s">
        <v>1749</v>
      </c>
      <c r="M226" t="s">
        <v>1722</v>
      </c>
      <c r="N226" t="s">
        <v>1723</v>
      </c>
      <c r="O226" t="s">
        <v>1895</v>
      </c>
      <c r="P226" t="s">
        <v>313</v>
      </c>
      <c r="Q226">
        <v>4</v>
      </c>
      <c r="R226" t="s">
        <v>1714</v>
      </c>
      <c r="S226" s="17">
        <v>18</v>
      </c>
      <c r="T226" t="s">
        <v>1911</v>
      </c>
      <c r="U226" t="s">
        <v>1912</v>
      </c>
      <c r="V226" t="s">
        <v>343</v>
      </c>
      <c r="W226">
        <v>3000</v>
      </c>
      <c r="X226" t="s">
        <v>1717</v>
      </c>
      <c r="Y226" t="s">
        <v>1349</v>
      </c>
      <c r="Z226">
        <v>3661</v>
      </c>
      <c r="AA226" t="s">
        <v>1916</v>
      </c>
      <c r="AB226" s="17" t="s">
        <v>1586</v>
      </c>
      <c r="AC226" t="s">
        <v>1728</v>
      </c>
    </row>
    <row r="227" spans="1:29" hidden="1" x14ac:dyDescent="0.3">
      <c r="A227" t="s">
        <v>356</v>
      </c>
      <c r="B227" s="7">
        <v>5</v>
      </c>
      <c r="C227" s="7" t="s">
        <v>1149</v>
      </c>
      <c r="D227" s="7" t="s">
        <v>951</v>
      </c>
      <c r="E227" t="s">
        <v>1759</v>
      </c>
      <c r="F227" s="20">
        <v>19</v>
      </c>
      <c r="G227" s="20">
        <v>14</v>
      </c>
      <c r="H227" s="7">
        <v>11</v>
      </c>
      <c r="I227" t="s">
        <v>1760</v>
      </c>
      <c r="J227" t="s">
        <v>878</v>
      </c>
      <c r="K227" t="s">
        <v>1748</v>
      </c>
      <c r="L227" t="s">
        <v>1749</v>
      </c>
      <c r="M227" t="s">
        <v>1722</v>
      </c>
      <c r="N227" t="s">
        <v>1723</v>
      </c>
      <c r="O227" t="s">
        <v>1895</v>
      </c>
      <c r="P227" t="s">
        <v>313</v>
      </c>
      <c r="Q227">
        <v>6</v>
      </c>
      <c r="R227" t="s">
        <v>1744</v>
      </c>
      <c r="S227" s="17">
        <v>19</v>
      </c>
      <c r="T227" t="s">
        <v>1917</v>
      </c>
      <c r="U227" t="s">
        <v>1918</v>
      </c>
      <c r="V227" t="s">
        <v>1919</v>
      </c>
      <c r="W227">
        <v>2000</v>
      </c>
      <c r="X227" t="s">
        <v>1735</v>
      </c>
      <c r="Y227" t="s">
        <v>1149</v>
      </c>
      <c r="Z227">
        <v>2591</v>
      </c>
      <c r="AA227" t="s">
        <v>1920</v>
      </c>
      <c r="AB227" s="17">
        <v>14</v>
      </c>
      <c r="AC227" t="s">
        <v>1921</v>
      </c>
    </row>
    <row r="228" spans="1:29" hidden="1" x14ac:dyDescent="0.3">
      <c r="A228" t="s">
        <v>358</v>
      </c>
      <c r="B228" s="7">
        <v>5</v>
      </c>
      <c r="C228" s="7" t="s">
        <v>1161</v>
      </c>
      <c r="D228" s="7" t="s">
        <v>951</v>
      </c>
      <c r="E228" t="s">
        <v>1759</v>
      </c>
      <c r="F228" s="20">
        <v>19</v>
      </c>
      <c r="G228" s="20" t="s">
        <v>1586</v>
      </c>
      <c r="H228" s="7">
        <v>11</v>
      </c>
      <c r="I228" t="s">
        <v>1760</v>
      </c>
      <c r="J228" t="s">
        <v>878</v>
      </c>
      <c r="K228" t="s">
        <v>1748</v>
      </c>
      <c r="L228" t="s">
        <v>1749</v>
      </c>
      <c r="M228" t="s">
        <v>1722</v>
      </c>
      <c r="N228" t="s">
        <v>1723</v>
      </c>
      <c r="O228" t="s">
        <v>1895</v>
      </c>
      <c r="P228" t="s">
        <v>313</v>
      </c>
      <c r="Q228">
        <v>6</v>
      </c>
      <c r="R228" t="s">
        <v>1744</v>
      </c>
      <c r="S228" s="17">
        <v>19</v>
      </c>
      <c r="T228" t="s">
        <v>1917</v>
      </c>
      <c r="U228" t="s">
        <v>1918</v>
      </c>
      <c r="V228" t="s">
        <v>1919</v>
      </c>
      <c r="W228">
        <v>2000</v>
      </c>
      <c r="X228" t="s">
        <v>1735</v>
      </c>
      <c r="Y228" t="s">
        <v>1161</v>
      </c>
      <c r="Z228">
        <v>2711</v>
      </c>
      <c r="AA228" t="s">
        <v>1164</v>
      </c>
      <c r="AB228" s="17" t="s">
        <v>1586</v>
      </c>
      <c r="AC228" t="s">
        <v>1728</v>
      </c>
    </row>
    <row r="229" spans="1:29" hidden="1" x14ac:dyDescent="0.3">
      <c r="A229" t="s">
        <v>359</v>
      </c>
      <c r="B229" s="7">
        <v>5</v>
      </c>
      <c r="C229" s="7" t="s">
        <v>1180</v>
      </c>
      <c r="D229" s="7" t="s">
        <v>951</v>
      </c>
      <c r="E229" t="s">
        <v>1759</v>
      </c>
      <c r="F229" s="20">
        <v>19</v>
      </c>
      <c r="G229" s="20" t="s">
        <v>1586</v>
      </c>
      <c r="H229" s="7">
        <v>11</v>
      </c>
      <c r="I229" t="s">
        <v>1760</v>
      </c>
      <c r="J229" t="s">
        <v>878</v>
      </c>
      <c r="K229" t="s">
        <v>1748</v>
      </c>
      <c r="L229" t="s">
        <v>1749</v>
      </c>
      <c r="M229" t="s">
        <v>1722</v>
      </c>
      <c r="N229" t="s">
        <v>1723</v>
      </c>
      <c r="O229" t="s">
        <v>1895</v>
      </c>
      <c r="P229" t="s">
        <v>313</v>
      </c>
      <c r="Q229">
        <v>6</v>
      </c>
      <c r="R229" t="s">
        <v>1744</v>
      </c>
      <c r="S229" s="17">
        <v>19</v>
      </c>
      <c r="T229" t="s">
        <v>1917</v>
      </c>
      <c r="U229" t="s">
        <v>1918</v>
      </c>
      <c r="V229" t="s">
        <v>1919</v>
      </c>
      <c r="W229">
        <v>2000</v>
      </c>
      <c r="X229" t="s">
        <v>1735</v>
      </c>
      <c r="Y229" t="s">
        <v>1180</v>
      </c>
      <c r="Z229">
        <v>2911</v>
      </c>
      <c r="AA229" t="s">
        <v>1183</v>
      </c>
      <c r="AB229" s="17" t="s">
        <v>1586</v>
      </c>
      <c r="AC229" t="s">
        <v>1728</v>
      </c>
    </row>
    <row r="230" spans="1:29" hidden="1" x14ac:dyDescent="0.3">
      <c r="A230" t="s">
        <v>360</v>
      </c>
      <c r="B230" s="7">
        <v>5</v>
      </c>
      <c r="C230" s="7" t="s">
        <v>1264</v>
      </c>
      <c r="D230" s="7" t="s">
        <v>951</v>
      </c>
      <c r="E230" t="s">
        <v>1759</v>
      </c>
      <c r="F230" s="20">
        <v>19</v>
      </c>
      <c r="G230" s="20">
        <v>65</v>
      </c>
      <c r="H230" s="7">
        <v>11</v>
      </c>
      <c r="I230" t="s">
        <v>1760</v>
      </c>
      <c r="J230" t="s">
        <v>878</v>
      </c>
      <c r="K230" t="s">
        <v>1748</v>
      </c>
      <c r="L230" t="s">
        <v>1749</v>
      </c>
      <c r="M230" t="s">
        <v>1722</v>
      </c>
      <c r="N230" t="s">
        <v>1723</v>
      </c>
      <c r="O230" t="s">
        <v>1895</v>
      </c>
      <c r="P230" t="s">
        <v>313</v>
      </c>
      <c r="Q230">
        <v>6</v>
      </c>
      <c r="R230" t="s">
        <v>1744</v>
      </c>
      <c r="S230" s="17">
        <v>19</v>
      </c>
      <c r="T230" t="s">
        <v>1917</v>
      </c>
      <c r="U230" t="s">
        <v>1918</v>
      </c>
      <c r="V230" t="s">
        <v>1919</v>
      </c>
      <c r="W230">
        <v>3000</v>
      </c>
      <c r="X230" t="s">
        <v>1717</v>
      </c>
      <c r="Y230" t="s">
        <v>1264</v>
      </c>
      <c r="Z230">
        <v>3361</v>
      </c>
      <c r="AA230" t="s">
        <v>1830</v>
      </c>
      <c r="AB230" s="17">
        <v>65</v>
      </c>
      <c r="AC230" t="s">
        <v>1922</v>
      </c>
    </row>
    <row r="231" spans="1:29" hidden="1" x14ac:dyDescent="0.3">
      <c r="A231" t="s">
        <v>362</v>
      </c>
      <c r="B231" s="7">
        <v>5</v>
      </c>
      <c r="C231" s="7" t="s">
        <v>1511</v>
      </c>
      <c r="D231" s="7" t="s">
        <v>951</v>
      </c>
      <c r="E231" t="s">
        <v>1759</v>
      </c>
      <c r="F231" s="20">
        <v>19</v>
      </c>
      <c r="G231" s="20">
        <v>66</v>
      </c>
      <c r="H231" s="7">
        <v>11</v>
      </c>
      <c r="I231" t="s">
        <v>1760</v>
      </c>
      <c r="J231" t="s">
        <v>878</v>
      </c>
      <c r="K231" t="s">
        <v>1748</v>
      </c>
      <c r="L231" t="s">
        <v>1749</v>
      </c>
      <c r="M231" t="s">
        <v>1722</v>
      </c>
      <c r="N231" t="s">
        <v>1723</v>
      </c>
      <c r="O231" t="s">
        <v>1895</v>
      </c>
      <c r="P231" t="s">
        <v>313</v>
      </c>
      <c r="Q231">
        <v>6</v>
      </c>
      <c r="R231" t="s">
        <v>1744</v>
      </c>
      <c r="S231" s="17">
        <v>19</v>
      </c>
      <c r="T231" t="s">
        <v>1917</v>
      </c>
      <c r="U231" t="s">
        <v>1918</v>
      </c>
      <c r="V231" t="s">
        <v>1919</v>
      </c>
      <c r="W231">
        <v>5000</v>
      </c>
      <c r="X231" t="s">
        <v>1739</v>
      </c>
      <c r="Y231" t="s">
        <v>1511</v>
      </c>
      <c r="Z231">
        <v>5671</v>
      </c>
      <c r="AA231" t="s">
        <v>1923</v>
      </c>
      <c r="AB231" s="17">
        <v>66</v>
      </c>
      <c r="AC231" t="s">
        <v>1924</v>
      </c>
    </row>
    <row r="232" spans="1:29" hidden="1" x14ac:dyDescent="0.3">
      <c r="A232" t="s">
        <v>439</v>
      </c>
      <c r="B232" s="7">
        <v>5</v>
      </c>
      <c r="C232" s="7" t="s">
        <v>1061</v>
      </c>
      <c r="D232" s="7" t="s">
        <v>951</v>
      </c>
      <c r="E232" t="s">
        <v>1759</v>
      </c>
      <c r="F232" s="20">
        <v>25</v>
      </c>
      <c r="G232" s="20" t="s">
        <v>1586</v>
      </c>
      <c r="H232" s="7">
        <v>11</v>
      </c>
      <c r="I232" t="s">
        <v>1760</v>
      </c>
      <c r="J232" t="s">
        <v>878</v>
      </c>
      <c r="K232" t="s">
        <v>1748</v>
      </c>
      <c r="L232" t="s">
        <v>1749</v>
      </c>
      <c r="M232" t="s">
        <v>1722</v>
      </c>
      <c r="N232" t="s">
        <v>1723</v>
      </c>
      <c r="O232" t="s">
        <v>1724</v>
      </c>
      <c r="P232" t="s">
        <v>436</v>
      </c>
      <c r="Q232">
        <v>2</v>
      </c>
      <c r="R232" t="s">
        <v>1816</v>
      </c>
      <c r="S232" s="17">
        <v>25</v>
      </c>
      <c r="T232" t="s">
        <v>1925</v>
      </c>
      <c r="U232" t="s">
        <v>1926</v>
      </c>
      <c r="V232" t="s">
        <v>438</v>
      </c>
      <c r="W232">
        <v>2000</v>
      </c>
      <c r="X232" t="s">
        <v>1735</v>
      </c>
      <c r="Y232" t="s">
        <v>1061</v>
      </c>
      <c r="Z232">
        <v>2161</v>
      </c>
      <c r="AA232" t="s">
        <v>1064</v>
      </c>
      <c r="AB232" s="17" t="s">
        <v>1586</v>
      </c>
      <c r="AC232" t="s">
        <v>1728</v>
      </c>
    </row>
    <row r="233" spans="1:29" hidden="1" x14ac:dyDescent="0.3">
      <c r="A233" t="s">
        <v>440</v>
      </c>
      <c r="B233" s="7">
        <v>5</v>
      </c>
      <c r="C233" s="7" t="s">
        <v>1099</v>
      </c>
      <c r="D233" s="7" t="s">
        <v>951</v>
      </c>
      <c r="E233" t="s">
        <v>1759</v>
      </c>
      <c r="F233" s="20">
        <v>25</v>
      </c>
      <c r="G233" s="20" t="s">
        <v>1586</v>
      </c>
      <c r="H233" s="7">
        <v>11</v>
      </c>
      <c r="I233" t="s">
        <v>1760</v>
      </c>
      <c r="J233" t="s">
        <v>878</v>
      </c>
      <c r="K233" t="s">
        <v>1748</v>
      </c>
      <c r="L233" t="s">
        <v>1749</v>
      </c>
      <c r="M233" t="s">
        <v>1722</v>
      </c>
      <c r="N233" t="s">
        <v>1723</v>
      </c>
      <c r="O233" t="s">
        <v>1724</v>
      </c>
      <c r="P233" t="s">
        <v>436</v>
      </c>
      <c r="Q233">
        <v>2</v>
      </c>
      <c r="R233" t="s">
        <v>1816</v>
      </c>
      <c r="S233" s="17">
        <v>25</v>
      </c>
      <c r="T233" t="s">
        <v>1925</v>
      </c>
      <c r="U233" t="s">
        <v>1926</v>
      </c>
      <c r="V233" t="s">
        <v>438</v>
      </c>
      <c r="W233">
        <v>2000</v>
      </c>
      <c r="X233" t="s">
        <v>1735</v>
      </c>
      <c r="Y233" t="s">
        <v>1099</v>
      </c>
      <c r="Z233">
        <v>2411</v>
      </c>
      <c r="AA233" t="s">
        <v>1775</v>
      </c>
      <c r="AB233" s="17" t="s">
        <v>1586</v>
      </c>
      <c r="AC233" t="s">
        <v>1728</v>
      </c>
    </row>
    <row r="234" spans="1:29" hidden="1" x14ac:dyDescent="0.3">
      <c r="A234" t="s">
        <v>441</v>
      </c>
      <c r="B234" s="7">
        <v>5</v>
      </c>
      <c r="C234" s="7" t="s">
        <v>1103</v>
      </c>
      <c r="D234" s="7" t="s">
        <v>951</v>
      </c>
      <c r="E234" t="s">
        <v>1759</v>
      </c>
      <c r="F234" s="20">
        <v>25</v>
      </c>
      <c r="G234" s="20" t="s">
        <v>1586</v>
      </c>
      <c r="H234" s="7">
        <v>11</v>
      </c>
      <c r="I234" t="s">
        <v>1760</v>
      </c>
      <c r="J234" t="s">
        <v>878</v>
      </c>
      <c r="K234" t="s">
        <v>1748</v>
      </c>
      <c r="L234" t="s">
        <v>1749</v>
      </c>
      <c r="M234" t="s">
        <v>1722</v>
      </c>
      <c r="N234" t="s">
        <v>1723</v>
      </c>
      <c r="O234" t="s">
        <v>1724</v>
      </c>
      <c r="P234" t="s">
        <v>436</v>
      </c>
      <c r="Q234">
        <v>2</v>
      </c>
      <c r="R234" t="s">
        <v>1816</v>
      </c>
      <c r="S234" s="17">
        <v>25</v>
      </c>
      <c r="T234" t="s">
        <v>1925</v>
      </c>
      <c r="U234" t="s">
        <v>1926</v>
      </c>
      <c r="V234" t="s">
        <v>438</v>
      </c>
      <c r="W234">
        <v>2000</v>
      </c>
      <c r="X234" t="s">
        <v>1735</v>
      </c>
      <c r="Y234" t="s">
        <v>1103</v>
      </c>
      <c r="Z234">
        <v>2421</v>
      </c>
      <c r="AA234" t="s">
        <v>1106</v>
      </c>
      <c r="AB234" s="17" t="s">
        <v>1586</v>
      </c>
      <c r="AC234" t="s">
        <v>1728</v>
      </c>
    </row>
    <row r="235" spans="1:29" hidden="1" x14ac:dyDescent="0.3">
      <c r="A235" t="s">
        <v>442</v>
      </c>
      <c r="B235" s="7">
        <v>5</v>
      </c>
      <c r="C235" s="7" t="s">
        <v>1119</v>
      </c>
      <c r="D235" s="7" t="s">
        <v>951</v>
      </c>
      <c r="E235" t="s">
        <v>1759</v>
      </c>
      <c r="F235" s="20">
        <v>25</v>
      </c>
      <c r="G235" s="20" t="s">
        <v>1586</v>
      </c>
      <c r="H235" s="7">
        <v>11</v>
      </c>
      <c r="I235" t="s">
        <v>1760</v>
      </c>
      <c r="J235" t="s">
        <v>878</v>
      </c>
      <c r="K235" t="s">
        <v>1748</v>
      </c>
      <c r="L235" t="s">
        <v>1749</v>
      </c>
      <c r="M235" t="s">
        <v>1722</v>
      </c>
      <c r="N235" t="s">
        <v>1723</v>
      </c>
      <c r="O235" t="s">
        <v>1724</v>
      </c>
      <c r="P235" t="s">
        <v>436</v>
      </c>
      <c r="Q235">
        <v>2</v>
      </c>
      <c r="R235" t="s">
        <v>1816</v>
      </c>
      <c r="S235" s="17">
        <v>25</v>
      </c>
      <c r="T235" t="s">
        <v>1925</v>
      </c>
      <c r="U235" t="s">
        <v>1926</v>
      </c>
      <c r="V235" t="s">
        <v>438</v>
      </c>
      <c r="W235">
        <v>2000</v>
      </c>
      <c r="X235" t="s">
        <v>1735</v>
      </c>
      <c r="Y235" t="s">
        <v>1119</v>
      </c>
      <c r="Z235">
        <v>2471</v>
      </c>
      <c r="AA235" t="s">
        <v>1874</v>
      </c>
      <c r="AB235" s="17" t="s">
        <v>1586</v>
      </c>
      <c r="AC235" t="s">
        <v>1728</v>
      </c>
    </row>
    <row r="236" spans="1:29" hidden="1" x14ac:dyDescent="0.3">
      <c r="A236" t="s">
        <v>443</v>
      </c>
      <c r="B236" s="7">
        <v>5</v>
      </c>
      <c r="C236" s="7" t="s">
        <v>1123</v>
      </c>
      <c r="D236" s="7" t="s">
        <v>951</v>
      </c>
      <c r="E236" t="s">
        <v>1759</v>
      </c>
      <c r="F236" s="20">
        <v>25</v>
      </c>
      <c r="G236" s="20" t="s">
        <v>1586</v>
      </c>
      <c r="H236" s="7">
        <v>11</v>
      </c>
      <c r="I236" t="s">
        <v>1760</v>
      </c>
      <c r="J236" t="s">
        <v>878</v>
      </c>
      <c r="K236" t="s">
        <v>1748</v>
      </c>
      <c r="L236" t="s">
        <v>1749</v>
      </c>
      <c r="M236" t="s">
        <v>1722</v>
      </c>
      <c r="N236" t="s">
        <v>1723</v>
      </c>
      <c r="O236" t="s">
        <v>1724</v>
      </c>
      <c r="P236" t="s">
        <v>436</v>
      </c>
      <c r="Q236">
        <v>2</v>
      </c>
      <c r="R236" t="s">
        <v>1816</v>
      </c>
      <c r="S236" s="17">
        <v>25</v>
      </c>
      <c r="T236" t="s">
        <v>1925</v>
      </c>
      <c r="U236" t="s">
        <v>1926</v>
      </c>
      <c r="V236" t="s">
        <v>438</v>
      </c>
      <c r="W236">
        <v>2000</v>
      </c>
      <c r="X236" t="s">
        <v>1735</v>
      </c>
      <c r="Y236" t="s">
        <v>1123</v>
      </c>
      <c r="Z236">
        <v>2491</v>
      </c>
      <c r="AA236" t="s">
        <v>1824</v>
      </c>
      <c r="AB236" s="17" t="s">
        <v>1586</v>
      </c>
      <c r="AC236" t="s">
        <v>1728</v>
      </c>
    </row>
    <row r="237" spans="1:29" hidden="1" x14ac:dyDescent="0.3">
      <c r="A237" t="s">
        <v>444</v>
      </c>
      <c r="B237" s="7">
        <v>5</v>
      </c>
      <c r="C237" s="7" t="s">
        <v>1165</v>
      </c>
      <c r="D237" s="7" t="s">
        <v>951</v>
      </c>
      <c r="E237" t="s">
        <v>1759</v>
      </c>
      <c r="F237" s="20">
        <v>25</v>
      </c>
      <c r="G237" s="20" t="s">
        <v>1586</v>
      </c>
      <c r="H237" s="7">
        <v>11</v>
      </c>
      <c r="I237" t="s">
        <v>1760</v>
      </c>
      <c r="J237" t="s">
        <v>878</v>
      </c>
      <c r="K237" t="s">
        <v>1748</v>
      </c>
      <c r="L237" t="s">
        <v>1749</v>
      </c>
      <c r="M237" t="s">
        <v>1722</v>
      </c>
      <c r="N237" t="s">
        <v>1723</v>
      </c>
      <c r="O237" t="s">
        <v>1724</v>
      </c>
      <c r="P237" t="s">
        <v>436</v>
      </c>
      <c r="Q237">
        <v>2</v>
      </c>
      <c r="R237" t="s">
        <v>1816</v>
      </c>
      <c r="S237" s="17">
        <v>25</v>
      </c>
      <c r="T237" t="s">
        <v>1925</v>
      </c>
      <c r="U237" t="s">
        <v>1926</v>
      </c>
      <c r="V237" t="s">
        <v>438</v>
      </c>
      <c r="W237">
        <v>2000</v>
      </c>
      <c r="X237" t="s">
        <v>1735</v>
      </c>
      <c r="Y237" t="s">
        <v>1165</v>
      </c>
      <c r="Z237">
        <v>2721</v>
      </c>
      <c r="AA237" t="s">
        <v>1791</v>
      </c>
      <c r="AB237" s="17" t="s">
        <v>1586</v>
      </c>
      <c r="AC237" t="s">
        <v>1728</v>
      </c>
    </row>
    <row r="238" spans="1:29" hidden="1" x14ac:dyDescent="0.3">
      <c r="A238" t="s">
        <v>445</v>
      </c>
      <c r="B238" s="7">
        <v>5</v>
      </c>
      <c r="C238" s="7" t="s">
        <v>1180</v>
      </c>
      <c r="D238" s="7" t="s">
        <v>951</v>
      </c>
      <c r="E238" t="s">
        <v>1759</v>
      </c>
      <c r="F238" s="20">
        <v>25</v>
      </c>
      <c r="G238" s="20" t="s">
        <v>1586</v>
      </c>
      <c r="H238" s="7">
        <v>11</v>
      </c>
      <c r="I238" t="s">
        <v>1760</v>
      </c>
      <c r="J238" t="s">
        <v>878</v>
      </c>
      <c r="K238" t="s">
        <v>1748</v>
      </c>
      <c r="L238" t="s">
        <v>1749</v>
      </c>
      <c r="M238" t="s">
        <v>1722</v>
      </c>
      <c r="N238" t="s">
        <v>1723</v>
      </c>
      <c r="O238" t="s">
        <v>1724</v>
      </c>
      <c r="P238" t="s">
        <v>436</v>
      </c>
      <c r="Q238">
        <v>2</v>
      </c>
      <c r="R238" t="s">
        <v>1816</v>
      </c>
      <c r="S238" s="17">
        <v>25</v>
      </c>
      <c r="T238" t="s">
        <v>1925</v>
      </c>
      <c r="U238" t="s">
        <v>1926</v>
      </c>
      <c r="V238" t="s">
        <v>438</v>
      </c>
      <c r="W238">
        <v>2000</v>
      </c>
      <c r="X238" t="s">
        <v>1735</v>
      </c>
      <c r="Y238" t="s">
        <v>1180</v>
      </c>
      <c r="Z238">
        <v>2911</v>
      </c>
      <c r="AA238" t="s">
        <v>1183</v>
      </c>
      <c r="AB238" s="17" t="s">
        <v>1586</v>
      </c>
      <c r="AC238" t="s">
        <v>1728</v>
      </c>
    </row>
    <row r="239" spans="1:29" hidden="1" x14ac:dyDescent="0.3">
      <c r="A239" t="s">
        <v>446</v>
      </c>
      <c r="B239" s="7">
        <v>5</v>
      </c>
      <c r="C239" s="7" t="s">
        <v>1196</v>
      </c>
      <c r="D239" s="7" t="s">
        <v>951</v>
      </c>
      <c r="E239" t="s">
        <v>1759</v>
      </c>
      <c r="F239" s="20">
        <v>25</v>
      </c>
      <c r="G239" s="20" t="s">
        <v>1586</v>
      </c>
      <c r="H239" s="7">
        <v>11</v>
      </c>
      <c r="I239" t="s">
        <v>1760</v>
      </c>
      <c r="J239" t="s">
        <v>878</v>
      </c>
      <c r="K239" t="s">
        <v>1748</v>
      </c>
      <c r="L239" t="s">
        <v>1749</v>
      </c>
      <c r="M239" t="s">
        <v>1722</v>
      </c>
      <c r="N239" t="s">
        <v>1723</v>
      </c>
      <c r="O239" t="s">
        <v>1724</v>
      </c>
      <c r="P239" t="s">
        <v>436</v>
      </c>
      <c r="Q239">
        <v>2</v>
      </c>
      <c r="R239" t="s">
        <v>1816</v>
      </c>
      <c r="S239" s="17">
        <v>25</v>
      </c>
      <c r="T239" t="s">
        <v>1925</v>
      </c>
      <c r="U239" t="s">
        <v>1926</v>
      </c>
      <c r="V239" t="s">
        <v>438</v>
      </c>
      <c r="W239">
        <v>2000</v>
      </c>
      <c r="X239" t="s">
        <v>1735</v>
      </c>
      <c r="Y239" t="s">
        <v>1196</v>
      </c>
      <c r="Z239">
        <v>2981</v>
      </c>
      <c r="AA239" t="s">
        <v>1199</v>
      </c>
      <c r="AB239" s="17" t="s">
        <v>1586</v>
      </c>
      <c r="AC239" t="s">
        <v>1728</v>
      </c>
    </row>
    <row r="240" spans="1:29" hidden="1" x14ac:dyDescent="0.3">
      <c r="A240" t="s">
        <v>447</v>
      </c>
      <c r="B240" s="7">
        <v>5</v>
      </c>
      <c r="C240" s="7" t="s">
        <v>1303</v>
      </c>
      <c r="D240" s="7" t="s">
        <v>951</v>
      </c>
      <c r="E240" t="s">
        <v>1759</v>
      </c>
      <c r="F240" s="20">
        <v>25</v>
      </c>
      <c r="G240" s="20" t="s">
        <v>1586</v>
      </c>
      <c r="H240" s="7">
        <v>11</v>
      </c>
      <c r="I240" t="s">
        <v>1760</v>
      </c>
      <c r="J240" t="s">
        <v>878</v>
      </c>
      <c r="K240" t="s">
        <v>1748</v>
      </c>
      <c r="L240" t="s">
        <v>1749</v>
      </c>
      <c r="M240" t="s">
        <v>1722</v>
      </c>
      <c r="N240" t="s">
        <v>1723</v>
      </c>
      <c r="O240" t="s">
        <v>1724</v>
      </c>
      <c r="P240" t="s">
        <v>436</v>
      </c>
      <c r="Q240">
        <v>2</v>
      </c>
      <c r="R240" t="s">
        <v>1816</v>
      </c>
      <c r="S240" s="17">
        <v>25</v>
      </c>
      <c r="T240" t="s">
        <v>1925</v>
      </c>
      <c r="U240" t="s">
        <v>1926</v>
      </c>
      <c r="V240" t="s">
        <v>438</v>
      </c>
      <c r="W240">
        <v>3000</v>
      </c>
      <c r="X240" t="s">
        <v>1717</v>
      </c>
      <c r="Y240" t="s">
        <v>1303</v>
      </c>
      <c r="Z240">
        <v>3511</v>
      </c>
      <c r="AA240" t="s">
        <v>1878</v>
      </c>
      <c r="AB240" s="17" t="s">
        <v>1586</v>
      </c>
      <c r="AC240" t="s">
        <v>1728</v>
      </c>
    </row>
    <row r="241" spans="1:29" hidden="1" x14ac:dyDescent="0.3">
      <c r="A241" t="s">
        <v>448</v>
      </c>
      <c r="B241" s="7">
        <v>5</v>
      </c>
      <c r="C241" s="7" t="s">
        <v>1303</v>
      </c>
      <c r="D241" s="7" t="s">
        <v>951</v>
      </c>
      <c r="E241" t="s">
        <v>1759</v>
      </c>
      <c r="F241" s="20">
        <v>25</v>
      </c>
      <c r="G241" s="20">
        <v>74</v>
      </c>
      <c r="H241" s="7">
        <v>11</v>
      </c>
      <c r="I241" t="s">
        <v>1760</v>
      </c>
      <c r="J241" t="s">
        <v>878</v>
      </c>
      <c r="K241" t="s">
        <v>1748</v>
      </c>
      <c r="L241" t="s">
        <v>1749</v>
      </c>
      <c r="M241" t="s">
        <v>1722</v>
      </c>
      <c r="N241" t="s">
        <v>1723</v>
      </c>
      <c r="O241" t="s">
        <v>1724</v>
      </c>
      <c r="P241" t="s">
        <v>436</v>
      </c>
      <c r="Q241">
        <v>2</v>
      </c>
      <c r="R241" t="s">
        <v>1816</v>
      </c>
      <c r="S241" s="17">
        <v>25</v>
      </c>
      <c r="T241" t="s">
        <v>1925</v>
      </c>
      <c r="U241" t="s">
        <v>1926</v>
      </c>
      <c r="V241" t="s">
        <v>438</v>
      </c>
      <c r="W241">
        <v>3000</v>
      </c>
      <c r="X241" t="s">
        <v>1717</v>
      </c>
      <c r="Y241" t="s">
        <v>1303</v>
      </c>
      <c r="Z241">
        <v>3511</v>
      </c>
      <c r="AA241" t="s">
        <v>1878</v>
      </c>
      <c r="AB241" s="17">
        <v>74</v>
      </c>
      <c r="AC241" t="s">
        <v>1673</v>
      </c>
    </row>
    <row r="242" spans="1:29" hidden="1" x14ac:dyDescent="0.3">
      <c r="A242" t="s">
        <v>450</v>
      </c>
      <c r="B242" s="7">
        <v>5</v>
      </c>
      <c r="C242" s="7" t="s">
        <v>1323</v>
      </c>
      <c r="D242" s="7" t="s">
        <v>951</v>
      </c>
      <c r="E242" t="s">
        <v>1759</v>
      </c>
      <c r="F242" s="20">
        <v>25</v>
      </c>
      <c r="G242" s="20" t="s">
        <v>1586</v>
      </c>
      <c r="H242" s="7">
        <v>11</v>
      </c>
      <c r="I242" t="s">
        <v>1760</v>
      </c>
      <c r="J242" t="s">
        <v>878</v>
      </c>
      <c r="K242" t="s">
        <v>1748</v>
      </c>
      <c r="L242" t="s">
        <v>1749</v>
      </c>
      <c r="M242" t="s">
        <v>1722</v>
      </c>
      <c r="N242" t="s">
        <v>1723</v>
      </c>
      <c r="O242" t="s">
        <v>1724</v>
      </c>
      <c r="P242" t="s">
        <v>436</v>
      </c>
      <c r="Q242">
        <v>2</v>
      </c>
      <c r="R242" t="s">
        <v>1816</v>
      </c>
      <c r="S242" s="17">
        <v>25</v>
      </c>
      <c r="T242" t="s">
        <v>1925</v>
      </c>
      <c r="U242" t="s">
        <v>1926</v>
      </c>
      <c r="V242" t="s">
        <v>438</v>
      </c>
      <c r="W242">
        <v>3000</v>
      </c>
      <c r="X242" t="s">
        <v>1717</v>
      </c>
      <c r="Y242" t="s">
        <v>1323</v>
      </c>
      <c r="Z242">
        <v>3571</v>
      </c>
      <c r="AA242" t="s">
        <v>1835</v>
      </c>
      <c r="AB242" s="17" t="s">
        <v>1586</v>
      </c>
      <c r="AC242" t="s">
        <v>1728</v>
      </c>
    </row>
    <row r="243" spans="1:29" hidden="1" x14ac:dyDescent="0.3">
      <c r="A243" t="s">
        <v>451</v>
      </c>
      <c r="B243" s="7">
        <v>5</v>
      </c>
      <c r="C243" s="7" t="s">
        <v>1331</v>
      </c>
      <c r="D243" s="7" t="s">
        <v>951</v>
      </c>
      <c r="E243" t="s">
        <v>1759</v>
      </c>
      <c r="F243" s="20">
        <v>25</v>
      </c>
      <c r="G243" s="20" t="s">
        <v>1586</v>
      </c>
      <c r="H243" s="7">
        <v>11</v>
      </c>
      <c r="I243" t="s">
        <v>1760</v>
      </c>
      <c r="J243" t="s">
        <v>878</v>
      </c>
      <c r="K243" t="s">
        <v>1748</v>
      </c>
      <c r="L243" t="s">
        <v>1749</v>
      </c>
      <c r="M243" t="s">
        <v>1722</v>
      </c>
      <c r="N243" t="s">
        <v>1723</v>
      </c>
      <c r="O243" t="s">
        <v>1724</v>
      </c>
      <c r="P243" t="s">
        <v>436</v>
      </c>
      <c r="Q243">
        <v>2</v>
      </c>
      <c r="R243" t="s">
        <v>1816</v>
      </c>
      <c r="S243" s="17">
        <v>25</v>
      </c>
      <c r="T243" t="s">
        <v>1925</v>
      </c>
      <c r="U243" t="s">
        <v>1926</v>
      </c>
      <c r="V243" t="s">
        <v>438</v>
      </c>
      <c r="W243">
        <v>3000</v>
      </c>
      <c r="X243" t="s">
        <v>1717</v>
      </c>
      <c r="Y243" t="s">
        <v>1331</v>
      </c>
      <c r="Z243">
        <v>3591</v>
      </c>
      <c r="AA243" t="s">
        <v>1927</v>
      </c>
      <c r="AB243" s="17" t="s">
        <v>1586</v>
      </c>
      <c r="AC243" t="s">
        <v>1728</v>
      </c>
    </row>
    <row r="244" spans="1:29" hidden="1" x14ac:dyDescent="0.3">
      <c r="A244" t="s">
        <v>453</v>
      </c>
      <c r="B244" s="7">
        <v>5</v>
      </c>
      <c r="C244" s="7" t="s">
        <v>1511</v>
      </c>
      <c r="D244" s="7" t="s">
        <v>951</v>
      </c>
      <c r="E244" t="s">
        <v>1759</v>
      </c>
      <c r="F244" s="20">
        <v>25</v>
      </c>
      <c r="G244" s="20" t="s">
        <v>1586</v>
      </c>
      <c r="H244" s="7">
        <v>11</v>
      </c>
      <c r="I244" t="s">
        <v>1760</v>
      </c>
      <c r="J244" t="s">
        <v>878</v>
      </c>
      <c r="K244" t="s">
        <v>1748</v>
      </c>
      <c r="L244" t="s">
        <v>1749</v>
      </c>
      <c r="M244" t="s">
        <v>1722</v>
      </c>
      <c r="N244" t="s">
        <v>1723</v>
      </c>
      <c r="O244" t="s">
        <v>1724</v>
      </c>
      <c r="P244" t="s">
        <v>436</v>
      </c>
      <c r="Q244">
        <v>2</v>
      </c>
      <c r="R244" t="s">
        <v>1816</v>
      </c>
      <c r="S244" s="17">
        <v>25</v>
      </c>
      <c r="T244" t="s">
        <v>1925</v>
      </c>
      <c r="U244" t="s">
        <v>1926</v>
      </c>
      <c r="V244" t="s">
        <v>438</v>
      </c>
      <c r="W244">
        <v>5000</v>
      </c>
      <c r="X244" t="s">
        <v>1739</v>
      </c>
      <c r="Y244" t="s">
        <v>1511</v>
      </c>
      <c r="Z244">
        <v>5671</v>
      </c>
      <c r="AA244" t="s">
        <v>1923</v>
      </c>
      <c r="AB244" s="17" t="s">
        <v>1586</v>
      </c>
      <c r="AC244" t="s">
        <v>1728</v>
      </c>
    </row>
    <row r="245" spans="1:29" hidden="1" x14ac:dyDescent="0.3">
      <c r="A245" t="s">
        <v>479</v>
      </c>
      <c r="B245" s="7">
        <v>5</v>
      </c>
      <c r="C245" s="7" t="s">
        <v>1061</v>
      </c>
      <c r="D245" s="7" t="s">
        <v>951</v>
      </c>
      <c r="E245" t="s">
        <v>1759</v>
      </c>
      <c r="F245" s="20">
        <v>29</v>
      </c>
      <c r="G245" s="20" t="s">
        <v>1586</v>
      </c>
      <c r="H245" s="7">
        <v>11</v>
      </c>
      <c r="I245" t="s">
        <v>1760</v>
      </c>
      <c r="J245" t="s">
        <v>878</v>
      </c>
      <c r="K245" t="s">
        <v>1748</v>
      </c>
      <c r="L245" t="s">
        <v>1749</v>
      </c>
      <c r="M245" t="s">
        <v>1722</v>
      </c>
      <c r="N245" t="s">
        <v>1723</v>
      </c>
      <c r="O245" t="s">
        <v>1724</v>
      </c>
      <c r="P245" t="s">
        <v>436</v>
      </c>
      <c r="Q245">
        <v>2</v>
      </c>
      <c r="R245" t="s">
        <v>1816</v>
      </c>
      <c r="S245" s="17">
        <v>29</v>
      </c>
      <c r="T245" t="s">
        <v>1928</v>
      </c>
      <c r="U245" t="s">
        <v>1929</v>
      </c>
      <c r="V245" t="s">
        <v>478</v>
      </c>
      <c r="W245">
        <v>2000</v>
      </c>
      <c r="X245" t="s">
        <v>1735</v>
      </c>
      <c r="Y245" t="s">
        <v>1061</v>
      </c>
      <c r="Z245">
        <v>2161</v>
      </c>
      <c r="AA245" t="s">
        <v>1064</v>
      </c>
      <c r="AB245" s="17" t="s">
        <v>1586</v>
      </c>
      <c r="AC245" t="s">
        <v>1728</v>
      </c>
    </row>
    <row r="246" spans="1:29" hidden="1" x14ac:dyDescent="0.3">
      <c r="A246" t="s">
        <v>480</v>
      </c>
      <c r="B246" s="7">
        <v>5</v>
      </c>
      <c r="C246" s="7" t="s">
        <v>1079</v>
      </c>
      <c r="D246" s="7" t="s">
        <v>951</v>
      </c>
      <c r="E246" t="s">
        <v>1759</v>
      </c>
      <c r="F246" s="20">
        <v>29</v>
      </c>
      <c r="G246" s="20" t="s">
        <v>1586</v>
      </c>
      <c r="H246" s="7">
        <v>11</v>
      </c>
      <c r="I246" t="s">
        <v>1760</v>
      </c>
      <c r="J246" t="s">
        <v>878</v>
      </c>
      <c r="K246" t="s">
        <v>1748</v>
      </c>
      <c r="L246" t="s">
        <v>1749</v>
      </c>
      <c r="M246" t="s">
        <v>1722</v>
      </c>
      <c r="N246" t="s">
        <v>1723</v>
      </c>
      <c r="O246" t="s">
        <v>1724</v>
      </c>
      <c r="P246" t="s">
        <v>436</v>
      </c>
      <c r="Q246">
        <v>2</v>
      </c>
      <c r="R246" t="s">
        <v>1816</v>
      </c>
      <c r="S246" s="17">
        <v>29</v>
      </c>
      <c r="T246" t="s">
        <v>1928</v>
      </c>
      <c r="U246" t="s">
        <v>1929</v>
      </c>
      <c r="V246" t="s">
        <v>478</v>
      </c>
      <c r="W246">
        <v>2000</v>
      </c>
      <c r="X246" t="s">
        <v>1735</v>
      </c>
      <c r="Y246" t="s">
        <v>1079</v>
      </c>
      <c r="Z246">
        <v>2221</v>
      </c>
      <c r="AA246" t="s">
        <v>1082</v>
      </c>
      <c r="AB246" s="17" t="s">
        <v>1586</v>
      </c>
      <c r="AC246" t="s">
        <v>1728</v>
      </c>
    </row>
    <row r="247" spans="1:29" hidden="1" x14ac:dyDescent="0.3">
      <c r="A247" t="s">
        <v>482</v>
      </c>
      <c r="B247" s="7">
        <v>5</v>
      </c>
      <c r="C247" s="7" t="s">
        <v>1133</v>
      </c>
      <c r="D247" s="7" t="s">
        <v>951</v>
      </c>
      <c r="E247" t="s">
        <v>1759</v>
      </c>
      <c r="F247" s="20">
        <v>29</v>
      </c>
      <c r="G247" s="20" t="s">
        <v>1586</v>
      </c>
      <c r="H247" s="7">
        <v>11</v>
      </c>
      <c r="I247" t="s">
        <v>1760</v>
      </c>
      <c r="J247" t="s">
        <v>878</v>
      </c>
      <c r="K247" t="s">
        <v>1748</v>
      </c>
      <c r="L247" t="s">
        <v>1749</v>
      </c>
      <c r="M247" t="s">
        <v>1722</v>
      </c>
      <c r="N247" t="s">
        <v>1723</v>
      </c>
      <c r="O247" t="s">
        <v>1724</v>
      </c>
      <c r="P247" t="s">
        <v>436</v>
      </c>
      <c r="Q247">
        <v>2</v>
      </c>
      <c r="R247" t="s">
        <v>1816</v>
      </c>
      <c r="S247" s="17">
        <v>29</v>
      </c>
      <c r="T247" t="s">
        <v>1928</v>
      </c>
      <c r="U247" t="s">
        <v>1929</v>
      </c>
      <c r="V247" t="s">
        <v>478</v>
      </c>
      <c r="W247">
        <v>2000</v>
      </c>
      <c r="X247" t="s">
        <v>1735</v>
      </c>
      <c r="Y247" t="s">
        <v>1133</v>
      </c>
      <c r="Z247">
        <v>2521</v>
      </c>
      <c r="AA247" t="s">
        <v>1826</v>
      </c>
      <c r="AB247" s="17" t="s">
        <v>1586</v>
      </c>
      <c r="AC247" t="s">
        <v>1728</v>
      </c>
    </row>
    <row r="248" spans="1:29" hidden="1" x14ac:dyDescent="0.3">
      <c r="A248" t="s">
        <v>483</v>
      </c>
      <c r="B248" s="7">
        <v>5</v>
      </c>
      <c r="C248" s="7" t="s">
        <v>1165</v>
      </c>
      <c r="D248" s="7" t="s">
        <v>951</v>
      </c>
      <c r="E248" t="s">
        <v>1759</v>
      </c>
      <c r="F248" s="20">
        <v>29</v>
      </c>
      <c r="G248" s="20" t="s">
        <v>1586</v>
      </c>
      <c r="H248" s="7">
        <v>11</v>
      </c>
      <c r="I248" t="s">
        <v>1760</v>
      </c>
      <c r="J248" t="s">
        <v>878</v>
      </c>
      <c r="K248" t="s">
        <v>1748</v>
      </c>
      <c r="L248" t="s">
        <v>1749</v>
      </c>
      <c r="M248" t="s">
        <v>1722</v>
      </c>
      <c r="N248" t="s">
        <v>1723</v>
      </c>
      <c r="O248" t="s">
        <v>1724</v>
      </c>
      <c r="P248" t="s">
        <v>436</v>
      </c>
      <c r="Q248">
        <v>2</v>
      </c>
      <c r="R248" t="s">
        <v>1816</v>
      </c>
      <c r="S248" s="17">
        <v>29</v>
      </c>
      <c r="T248" t="s">
        <v>1928</v>
      </c>
      <c r="U248" t="s">
        <v>1929</v>
      </c>
      <c r="V248" t="s">
        <v>478</v>
      </c>
      <c r="W248">
        <v>2000</v>
      </c>
      <c r="X248" t="s">
        <v>1735</v>
      </c>
      <c r="Y248" t="s">
        <v>1165</v>
      </c>
      <c r="Z248">
        <v>2721</v>
      </c>
      <c r="AA248" t="s">
        <v>1791</v>
      </c>
      <c r="AB248" s="17" t="s">
        <v>1586</v>
      </c>
      <c r="AC248" t="s">
        <v>1728</v>
      </c>
    </row>
    <row r="249" spans="1:29" hidden="1" x14ac:dyDescent="0.3">
      <c r="A249" t="s">
        <v>484</v>
      </c>
      <c r="B249" s="7">
        <v>5</v>
      </c>
      <c r="C249" s="7" t="s">
        <v>1180</v>
      </c>
      <c r="D249" s="7" t="s">
        <v>951</v>
      </c>
      <c r="E249" t="s">
        <v>1759</v>
      </c>
      <c r="F249" s="20">
        <v>29</v>
      </c>
      <c r="G249" s="20" t="s">
        <v>1586</v>
      </c>
      <c r="H249" s="7">
        <v>11</v>
      </c>
      <c r="I249" t="s">
        <v>1760</v>
      </c>
      <c r="J249" t="s">
        <v>878</v>
      </c>
      <c r="K249" t="s">
        <v>1748</v>
      </c>
      <c r="L249" t="s">
        <v>1749</v>
      </c>
      <c r="M249" t="s">
        <v>1722</v>
      </c>
      <c r="N249" t="s">
        <v>1723</v>
      </c>
      <c r="O249" t="s">
        <v>1724</v>
      </c>
      <c r="P249" t="s">
        <v>436</v>
      </c>
      <c r="Q249">
        <v>2</v>
      </c>
      <c r="R249" t="s">
        <v>1816</v>
      </c>
      <c r="S249" s="17">
        <v>29</v>
      </c>
      <c r="T249" t="s">
        <v>1928</v>
      </c>
      <c r="U249" t="s">
        <v>1929</v>
      </c>
      <c r="V249" t="s">
        <v>478</v>
      </c>
      <c r="W249">
        <v>2000</v>
      </c>
      <c r="X249" t="s">
        <v>1735</v>
      </c>
      <c r="Y249" t="s">
        <v>1180</v>
      </c>
      <c r="Z249">
        <v>2911</v>
      </c>
      <c r="AA249" t="s">
        <v>1183</v>
      </c>
      <c r="AB249" s="17" t="s">
        <v>1586</v>
      </c>
      <c r="AC249" t="s">
        <v>1728</v>
      </c>
    </row>
    <row r="250" spans="1:29" hidden="1" x14ac:dyDescent="0.3">
      <c r="A250" t="s">
        <v>485</v>
      </c>
      <c r="B250" s="7">
        <v>5</v>
      </c>
      <c r="C250" s="7" t="s">
        <v>1323</v>
      </c>
      <c r="D250" s="7" t="s">
        <v>951</v>
      </c>
      <c r="E250" t="s">
        <v>1759</v>
      </c>
      <c r="F250" s="20">
        <v>29</v>
      </c>
      <c r="G250" s="20" t="s">
        <v>1586</v>
      </c>
      <c r="H250" s="7">
        <v>11</v>
      </c>
      <c r="I250" t="s">
        <v>1760</v>
      </c>
      <c r="J250" t="s">
        <v>878</v>
      </c>
      <c r="K250" t="s">
        <v>1748</v>
      </c>
      <c r="L250" t="s">
        <v>1749</v>
      </c>
      <c r="M250" t="s">
        <v>1722</v>
      </c>
      <c r="N250" t="s">
        <v>1723</v>
      </c>
      <c r="O250" t="s">
        <v>1724</v>
      </c>
      <c r="P250" t="s">
        <v>436</v>
      </c>
      <c r="Q250">
        <v>2</v>
      </c>
      <c r="R250" t="s">
        <v>1816</v>
      </c>
      <c r="S250" s="17">
        <v>29</v>
      </c>
      <c r="T250" t="s">
        <v>1928</v>
      </c>
      <c r="U250" t="s">
        <v>1929</v>
      </c>
      <c r="V250" t="s">
        <v>478</v>
      </c>
      <c r="W250">
        <v>3000</v>
      </c>
      <c r="X250" t="s">
        <v>1717</v>
      </c>
      <c r="Y250" t="s">
        <v>1323</v>
      </c>
      <c r="Z250">
        <v>3571</v>
      </c>
      <c r="AA250" t="s">
        <v>1835</v>
      </c>
      <c r="AB250" s="17" t="s">
        <v>1586</v>
      </c>
      <c r="AC250" t="s">
        <v>1728</v>
      </c>
    </row>
    <row r="251" spans="1:29" hidden="1" x14ac:dyDescent="0.3">
      <c r="A251" t="s">
        <v>486</v>
      </c>
      <c r="B251" s="7">
        <v>5</v>
      </c>
      <c r="C251" s="7" t="s">
        <v>1494</v>
      </c>
      <c r="D251" s="7" t="s">
        <v>951</v>
      </c>
      <c r="E251" t="s">
        <v>1759</v>
      </c>
      <c r="F251" s="20">
        <v>29</v>
      </c>
      <c r="G251" s="20" t="s">
        <v>1586</v>
      </c>
      <c r="H251" s="7">
        <v>11</v>
      </c>
      <c r="I251" t="s">
        <v>1760</v>
      </c>
      <c r="J251" t="s">
        <v>878</v>
      </c>
      <c r="K251" t="s">
        <v>1748</v>
      </c>
      <c r="L251" t="s">
        <v>1749</v>
      </c>
      <c r="M251" t="s">
        <v>1722</v>
      </c>
      <c r="N251" t="s">
        <v>1723</v>
      </c>
      <c r="O251" t="s">
        <v>1724</v>
      </c>
      <c r="P251" t="s">
        <v>436</v>
      </c>
      <c r="Q251">
        <v>2</v>
      </c>
      <c r="R251" t="s">
        <v>1816</v>
      </c>
      <c r="S251" s="17">
        <v>29</v>
      </c>
      <c r="T251" t="s">
        <v>1928</v>
      </c>
      <c r="U251" t="s">
        <v>1929</v>
      </c>
      <c r="V251" t="s">
        <v>478</v>
      </c>
      <c r="W251">
        <v>5000</v>
      </c>
      <c r="X251" t="s">
        <v>1739</v>
      </c>
      <c r="Y251" t="s">
        <v>1494</v>
      </c>
      <c r="Z251">
        <v>5621</v>
      </c>
      <c r="AA251" t="s">
        <v>1497</v>
      </c>
      <c r="AB251" s="17" t="s">
        <v>1586</v>
      </c>
      <c r="AC251" t="s">
        <v>1728</v>
      </c>
    </row>
    <row r="252" spans="1:29" hidden="1" x14ac:dyDescent="0.3">
      <c r="A252" t="s">
        <v>515</v>
      </c>
      <c r="B252" s="7">
        <v>5</v>
      </c>
      <c r="C252" s="7" t="s">
        <v>1303</v>
      </c>
      <c r="D252" s="7" t="s">
        <v>951</v>
      </c>
      <c r="E252" t="s">
        <v>1759</v>
      </c>
      <c r="F252" s="20">
        <v>34</v>
      </c>
      <c r="G252" s="20" t="s">
        <v>1586</v>
      </c>
      <c r="H252" s="7">
        <v>11</v>
      </c>
      <c r="I252" t="s">
        <v>1760</v>
      </c>
      <c r="J252" t="s">
        <v>878</v>
      </c>
      <c r="K252" t="s">
        <v>1748</v>
      </c>
      <c r="L252" t="s">
        <v>1749</v>
      </c>
      <c r="M252" t="s">
        <v>1722</v>
      </c>
      <c r="N252" t="s">
        <v>1723</v>
      </c>
      <c r="O252" t="s">
        <v>1930</v>
      </c>
      <c r="P252" t="s">
        <v>498</v>
      </c>
      <c r="Q252">
        <v>1</v>
      </c>
      <c r="R252" t="s">
        <v>1732</v>
      </c>
      <c r="S252" s="17">
        <v>34</v>
      </c>
      <c r="T252" t="s">
        <v>1931</v>
      </c>
      <c r="U252" t="s">
        <v>1932</v>
      </c>
      <c r="V252" t="s">
        <v>514</v>
      </c>
      <c r="W252">
        <v>3000</v>
      </c>
      <c r="X252" t="s">
        <v>1717</v>
      </c>
      <c r="Y252" t="s">
        <v>1303</v>
      </c>
      <c r="Z252">
        <v>3511</v>
      </c>
      <c r="AA252" t="s">
        <v>1878</v>
      </c>
      <c r="AB252" s="17" t="s">
        <v>1586</v>
      </c>
      <c r="AC252" t="s">
        <v>1728</v>
      </c>
    </row>
    <row r="253" spans="1:29" hidden="1" x14ac:dyDescent="0.3">
      <c r="A253" s="19" t="s">
        <v>501</v>
      </c>
      <c r="B253" s="7">
        <v>5</v>
      </c>
      <c r="C253" s="7">
        <v>376</v>
      </c>
      <c r="D253" s="7" t="s">
        <v>951</v>
      </c>
      <c r="E253" t="s">
        <v>1759</v>
      </c>
      <c r="F253" s="20">
        <v>31</v>
      </c>
      <c r="G253" s="20" t="s">
        <v>1586</v>
      </c>
      <c r="H253" s="7">
        <v>11</v>
      </c>
      <c r="I253" t="s">
        <v>1760</v>
      </c>
      <c r="J253" t="s">
        <v>878</v>
      </c>
      <c r="K253" t="s">
        <v>1748</v>
      </c>
      <c r="L253" t="s">
        <v>1749</v>
      </c>
      <c r="M253" t="s">
        <v>1933</v>
      </c>
      <c r="N253" t="s">
        <v>1934</v>
      </c>
      <c r="O253" t="s">
        <v>1930</v>
      </c>
      <c r="P253" t="s">
        <v>498</v>
      </c>
      <c r="Q253">
        <v>2</v>
      </c>
      <c r="R253" t="s">
        <v>1816</v>
      </c>
      <c r="S253" s="17">
        <v>31</v>
      </c>
      <c r="T253" t="s">
        <v>1935</v>
      </c>
      <c r="U253" t="s">
        <v>1936</v>
      </c>
      <c r="V253" t="s">
        <v>500</v>
      </c>
      <c r="W253">
        <v>3000</v>
      </c>
      <c r="X253" t="s">
        <v>1717</v>
      </c>
      <c r="Y253">
        <v>376</v>
      </c>
      <c r="Z253">
        <v>3761</v>
      </c>
      <c r="AA253" t="s">
        <v>1370</v>
      </c>
      <c r="AB253" s="17" t="s">
        <v>1586</v>
      </c>
      <c r="AC253" t="s">
        <v>1728</v>
      </c>
    </row>
    <row r="254" spans="1:29" hidden="1" x14ac:dyDescent="0.3">
      <c r="A254" t="s">
        <v>516</v>
      </c>
      <c r="B254" s="7">
        <v>5</v>
      </c>
      <c r="C254" s="7" t="s">
        <v>1373</v>
      </c>
      <c r="D254" s="7" t="s">
        <v>951</v>
      </c>
      <c r="E254" t="s">
        <v>1759</v>
      </c>
      <c r="F254" s="20">
        <v>35</v>
      </c>
      <c r="G254" s="20" t="s">
        <v>1586</v>
      </c>
      <c r="H254" s="7">
        <v>11</v>
      </c>
      <c r="I254" t="s">
        <v>1760</v>
      </c>
      <c r="J254" t="s">
        <v>878</v>
      </c>
      <c r="K254" t="s">
        <v>1748</v>
      </c>
      <c r="L254" t="s">
        <v>1749</v>
      </c>
      <c r="M254" t="s">
        <v>1722</v>
      </c>
      <c r="N254" t="s">
        <v>1723</v>
      </c>
      <c r="O254" t="s">
        <v>1930</v>
      </c>
      <c r="P254" t="s">
        <v>498</v>
      </c>
      <c r="Q254">
        <v>1</v>
      </c>
      <c r="R254" t="s">
        <v>1732</v>
      </c>
      <c r="S254" s="17">
        <v>35</v>
      </c>
      <c r="T254" t="s">
        <v>1937</v>
      </c>
      <c r="U254" t="s">
        <v>1932</v>
      </c>
      <c r="V254" t="s">
        <v>514</v>
      </c>
      <c r="W254">
        <v>3000</v>
      </c>
      <c r="X254" t="s">
        <v>1717</v>
      </c>
      <c r="Y254" t="s">
        <v>1373</v>
      </c>
      <c r="Z254">
        <v>3821</v>
      </c>
      <c r="AA254" t="s">
        <v>1376</v>
      </c>
      <c r="AB254" s="17" t="s">
        <v>1586</v>
      </c>
      <c r="AC254" t="s">
        <v>1728</v>
      </c>
    </row>
    <row r="255" spans="1:29" hidden="1" x14ac:dyDescent="0.3">
      <c r="A255" t="s">
        <v>543</v>
      </c>
      <c r="B255" s="7">
        <v>5</v>
      </c>
      <c r="C255" s="7" t="s">
        <v>1065</v>
      </c>
      <c r="D255" s="7" t="s">
        <v>951</v>
      </c>
      <c r="E255" t="s">
        <v>1759</v>
      </c>
      <c r="F255" s="20">
        <v>42</v>
      </c>
      <c r="G255" s="20" t="s">
        <v>1586</v>
      </c>
      <c r="H255" s="7">
        <v>11</v>
      </c>
      <c r="I255" t="s">
        <v>1760</v>
      </c>
      <c r="J255" t="s">
        <v>878</v>
      </c>
      <c r="K255" t="s">
        <v>1748</v>
      </c>
      <c r="L255" t="s">
        <v>1749</v>
      </c>
      <c r="M255" t="s">
        <v>1722</v>
      </c>
      <c r="N255" t="s">
        <v>1723</v>
      </c>
      <c r="O255" t="s">
        <v>1930</v>
      </c>
      <c r="P255" t="s">
        <v>498</v>
      </c>
      <c r="Q255">
        <v>1</v>
      </c>
      <c r="R255" t="s">
        <v>1732</v>
      </c>
      <c r="S255" s="17">
        <v>42</v>
      </c>
      <c r="T255" t="s">
        <v>1938</v>
      </c>
      <c r="U255" t="s">
        <v>1939</v>
      </c>
      <c r="V255" t="s">
        <v>542</v>
      </c>
      <c r="W255">
        <v>2000</v>
      </c>
      <c r="X255" t="s">
        <v>1735</v>
      </c>
      <c r="Y255" t="s">
        <v>1065</v>
      </c>
      <c r="Z255">
        <v>2171</v>
      </c>
      <c r="AA255" t="s">
        <v>1940</v>
      </c>
      <c r="AB255" s="17" t="s">
        <v>1586</v>
      </c>
      <c r="AC255" t="s">
        <v>1728</v>
      </c>
    </row>
    <row r="256" spans="1:29" hidden="1" x14ac:dyDescent="0.3">
      <c r="A256" t="s">
        <v>545</v>
      </c>
      <c r="B256" s="7">
        <v>5</v>
      </c>
      <c r="C256" s="7" t="s">
        <v>1373</v>
      </c>
      <c r="D256" s="7" t="s">
        <v>951</v>
      </c>
      <c r="E256" t="s">
        <v>1759</v>
      </c>
      <c r="F256" s="20">
        <v>42</v>
      </c>
      <c r="G256" s="20" t="s">
        <v>1586</v>
      </c>
      <c r="H256" s="7">
        <v>11</v>
      </c>
      <c r="I256" t="s">
        <v>1760</v>
      </c>
      <c r="J256" t="s">
        <v>878</v>
      </c>
      <c r="K256" t="s">
        <v>1748</v>
      </c>
      <c r="L256" t="s">
        <v>1749</v>
      </c>
      <c r="M256" t="s">
        <v>1722</v>
      </c>
      <c r="N256" t="s">
        <v>1723</v>
      </c>
      <c r="O256" t="s">
        <v>1930</v>
      </c>
      <c r="P256" t="s">
        <v>498</v>
      </c>
      <c r="Q256">
        <v>1</v>
      </c>
      <c r="R256" t="s">
        <v>1732</v>
      </c>
      <c r="S256" s="17">
        <v>42</v>
      </c>
      <c r="T256" t="s">
        <v>1938</v>
      </c>
      <c r="U256" t="s">
        <v>1939</v>
      </c>
      <c r="V256" t="s">
        <v>542</v>
      </c>
      <c r="W256">
        <v>3000</v>
      </c>
      <c r="X256" t="s">
        <v>1717</v>
      </c>
      <c r="Y256" t="s">
        <v>1373</v>
      </c>
      <c r="Z256">
        <v>3821</v>
      </c>
      <c r="AA256" t="s">
        <v>1376</v>
      </c>
      <c r="AB256" s="17" t="s">
        <v>1586</v>
      </c>
      <c r="AC256" t="s">
        <v>1728</v>
      </c>
    </row>
    <row r="257" spans="1:29" hidden="1" x14ac:dyDescent="0.3">
      <c r="A257" t="s">
        <v>546</v>
      </c>
      <c r="B257" s="7">
        <v>5</v>
      </c>
      <c r="C257" s="7" t="s">
        <v>1511</v>
      </c>
      <c r="D257" s="7" t="s">
        <v>951</v>
      </c>
      <c r="E257" t="s">
        <v>1759</v>
      </c>
      <c r="F257" s="20">
        <v>42</v>
      </c>
      <c r="G257" s="20" t="s">
        <v>1586</v>
      </c>
      <c r="H257" s="7">
        <v>11</v>
      </c>
      <c r="I257" t="s">
        <v>1760</v>
      </c>
      <c r="J257" t="s">
        <v>878</v>
      </c>
      <c r="K257" t="s">
        <v>1748</v>
      </c>
      <c r="L257" t="s">
        <v>1749</v>
      </c>
      <c r="M257" t="s">
        <v>1722</v>
      </c>
      <c r="N257" t="s">
        <v>1723</v>
      </c>
      <c r="O257" t="s">
        <v>1930</v>
      </c>
      <c r="P257" t="s">
        <v>498</v>
      </c>
      <c r="Q257">
        <v>1</v>
      </c>
      <c r="R257" t="s">
        <v>1732</v>
      </c>
      <c r="S257" s="17">
        <v>42</v>
      </c>
      <c r="T257" t="s">
        <v>1938</v>
      </c>
      <c r="U257" t="s">
        <v>1939</v>
      </c>
      <c r="V257" t="s">
        <v>542</v>
      </c>
      <c r="W257">
        <v>5000</v>
      </c>
      <c r="X257" t="s">
        <v>1739</v>
      </c>
      <c r="Y257" t="s">
        <v>1511</v>
      </c>
      <c r="Z257">
        <v>5671</v>
      </c>
      <c r="AA257" t="s">
        <v>1923</v>
      </c>
      <c r="AB257" s="17" t="s">
        <v>1586</v>
      </c>
      <c r="AC257" t="s">
        <v>1728</v>
      </c>
    </row>
    <row r="258" spans="1:29" hidden="1" x14ac:dyDescent="0.3">
      <c r="A258" t="s">
        <v>519</v>
      </c>
      <c r="B258" s="7">
        <v>5</v>
      </c>
      <c r="C258" s="7" t="s">
        <v>1123</v>
      </c>
      <c r="D258" s="7" t="s">
        <v>951</v>
      </c>
      <c r="E258" t="s">
        <v>1759</v>
      </c>
      <c r="F258" s="20">
        <v>36</v>
      </c>
      <c r="G258" s="20" t="s">
        <v>1586</v>
      </c>
      <c r="H258" s="7">
        <v>11</v>
      </c>
      <c r="I258" t="s">
        <v>1760</v>
      </c>
      <c r="J258" t="s">
        <v>878</v>
      </c>
      <c r="K258" t="s">
        <v>1748</v>
      </c>
      <c r="L258" t="s">
        <v>1749</v>
      </c>
      <c r="M258" t="s">
        <v>1722</v>
      </c>
      <c r="N258" t="s">
        <v>1723</v>
      </c>
      <c r="O258" t="s">
        <v>1930</v>
      </c>
      <c r="P258" t="s">
        <v>498</v>
      </c>
      <c r="Q258">
        <v>2</v>
      </c>
      <c r="R258" t="s">
        <v>1816</v>
      </c>
      <c r="S258" s="17">
        <v>36</v>
      </c>
      <c r="T258" t="s">
        <v>1941</v>
      </c>
      <c r="U258" t="s">
        <v>1942</v>
      </c>
      <c r="V258" t="s">
        <v>518</v>
      </c>
      <c r="W258">
        <v>2000</v>
      </c>
      <c r="X258" t="s">
        <v>1735</v>
      </c>
      <c r="Y258" t="s">
        <v>1123</v>
      </c>
      <c r="Z258">
        <v>2491</v>
      </c>
      <c r="AA258" t="s">
        <v>1824</v>
      </c>
      <c r="AB258" s="17" t="s">
        <v>1586</v>
      </c>
      <c r="AC258" t="s">
        <v>1728</v>
      </c>
    </row>
    <row r="259" spans="1:29" hidden="1" x14ac:dyDescent="0.3">
      <c r="A259" t="s">
        <v>520</v>
      </c>
      <c r="B259" s="7">
        <v>5</v>
      </c>
      <c r="C259" s="7" t="s">
        <v>1133</v>
      </c>
      <c r="D259" s="7" t="s">
        <v>951</v>
      </c>
      <c r="E259" t="s">
        <v>1759</v>
      </c>
      <c r="F259" s="20">
        <v>36</v>
      </c>
      <c r="G259" s="20" t="s">
        <v>1586</v>
      </c>
      <c r="H259" s="7">
        <v>11</v>
      </c>
      <c r="I259" t="s">
        <v>1760</v>
      </c>
      <c r="J259" t="s">
        <v>878</v>
      </c>
      <c r="K259" t="s">
        <v>1748</v>
      </c>
      <c r="L259" t="s">
        <v>1749</v>
      </c>
      <c r="M259" t="s">
        <v>1722</v>
      </c>
      <c r="N259" t="s">
        <v>1723</v>
      </c>
      <c r="O259" t="s">
        <v>1930</v>
      </c>
      <c r="P259" t="s">
        <v>498</v>
      </c>
      <c r="Q259">
        <v>2</v>
      </c>
      <c r="R259" t="s">
        <v>1816</v>
      </c>
      <c r="S259" s="17">
        <v>36</v>
      </c>
      <c r="T259" t="s">
        <v>1941</v>
      </c>
      <c r="U259" t="s">
        <v>1942</v>
      </c>
      <c r="V259" t="s">
        <v>518</v>
      </c>
      <c r="W259">
        <v>2000</v>
      </c>
      <c r="X259" t="s">
        <v>1735</v>
      </c>
      <c r="Y259" t="s">
        <v>1133</v>
      </c>
      <c r="Z259">
        <v>2521</v>
      </c>
      <c r="AA259" t="s">
        <v>1826</v>
      </c>
      <c r="AB259" s="17" t="s">
        <v>1586</v>
      </c>
      <c r="AC259" t="s">
        <v>1728</v>
      </c>
    </row>
    <row r="260" spans="1:29" hidden="1" x14ac:dyDescent="0.3">
      <c r="A260" t="s">
        <v>521</v>
      </c>
      <c r="B260" s="7">
        <v>5</v>
      </c>
      <c r="C260" s="7" t="s">
        <v>1373</v>
      </c>
      <c r="D260" s="7" t="s">
        <v>951</v>
      </c>
      <c r="E260" t="s">
        <v>1759</v>
      </c>
      <c r="F260" s="20">
        <v>36</v>
      </c>
      <c r="G260" s="20" t="s">
        <v>1586</v>
      </c>
      <c r="H260" s="7">
        <v>11</v>
      </c>
      <c r="I260" t="s">
        <v>1760</v>
      </c>
      <c r="J260" t="s">
        <v>878</v>
      </c>
      <c r="K260" t="s">
        <v>1748</v>
      </c>
      <c r="L260" t="s">
        <v>1749</v>
      </c>
      <c r="M260" t="s">
        <v>1722</v>
      </c>
      <c r="N260" t="s">
        <v>1723</v>
      </c>
      <c r="O260" t="s">
        <v>1930</v>
      </c>
      <c r="P260" t="s">
        <v>498</v>
      </c>
      <c r="Q260">
        <v>2</v>
      </c>
      <c r="R260" t="s">
        <v>1816</v>
      </c>
      <c r="S260" s="17">
        <v>36</v>
      </c>
      <c r="T260" t="s">
        <v>1941</v>
      </c>
      <c r="U260" t="s">
        <v>1942</v>
      </c>
      <c r="V260" t="s">
        <v>518</v>
      </c>
      <c r="W260">
        <v>3000</v>
      </c>
      <c r="X260" t="s">
        <v>1717</v>
      </c>
      <c r="Y260" t="s">
        <v>1373</v>
      </c>
      <c r="Z260">
        <v>3821</v>
      </c>
      <c r="AA260" t="s">
        <v>1376</v>
      </c>
      <c r="AB260" s="17" t="s">
        <v>1586</v>
      </c>
      <c r="AC260" t="s">
        <v>1728</v>
      </c>
    </row>
    <row r="261" spans="1:29" hidden="1" x14ac:dyDescent="0.3">
      <c r="A261" t="s">
        <v>522</v>
      </c>
      <c r="B261" s="7">
        <v>5</v>
      </c>
      <c r="C261" s="7" t="s">
        <v>1373</v>
      </c>
      <c r="D261" s="7" t="s">
        <v>951</v>
      </c>
      <c r="E261" t="s">
        <v>1759</v>
      </c>
      <c r="F261" s="20">
        <v>36</v>
      </c>
      <c r="G261" s="20">
        <v>29</v>
      </c>
      <c r="H261" s="7">
        <v>11</v>
      </c>
      <c r="I261" t="s">
        <v>1760</v>
      </c>
      <c r="J261" t="s">
        <v>878</v>
      </c>
      <c r="K261" t="s">
        <v>1748</v>
      </c>
      <c r="L261" t="s">
        <v>1749</v>
      </c>
      <c r="M261" t="s">
        <v>1722</v>
      </c>
      <c r="N261" t="s">
        <v>1723</v>
      </c>
      <c r="O261" t="s">
        <v>1930</v>
      </c>
      <c r="P261" t="s">
        <v>498</v>
      </c>
      <c r="Q261">
        <v>2</v>
      </c>
      <c r="R261" t="s">
        <v>1816</v>
      </c>
      <c r="S261" s="17">
        <v>36</v>
      </c>
      <c r="T261" t="s">
        <v>1941</v>
      </c>
      <c r="U261" t="s">
        <v>1942</v>
      </c>
      <c r="V261" t="s">
        <v>518</v>
      </c>
      <c r="W261">
        <v>3000</v>
      </c>
      <c r="X261" t="s">
        <v>1717</v>
      </c>
      <c r="Y261" t="s">
        <v>1373</v>
      </c>
      <c r="Z261">
        <v>3821</v>
      </c>
      <c r="AA261" t="s">
        <v>1376</v>
      </c>
      <c r="AB261" s="17">
        <v>29</v>
      </c>
      <c r="AC261" t="s">
        <v>1943</v>
      </c>
    </row>
    <row r="262" spans="1:29" hidden="1" x14ac:dyDescent="0.3">
      <c r="A262" t="s">
        <v>524</v>
      </c>
      <c r="B262" s="7">
        <v>5</v>
      </c>
      <c r="C262" s="7" t="s">
        <v>1435</v>
      </c>
      <c r="D262" s="7" t="s">
        <v>951</v>
      </c>
      <c r="E262" t="s">
        <v>1759</v>
      </c>
      <c r="F262" s="20">
        <v>36</v>
      </c>
      <c r="G262" s="20" t="s">
        <v>1586</v>
      </c>
      <c r="H262" s="7">
        <v>11</v>
      </c>
      <c r="I262" t="s">
        <v>1760</v>
      </c>
      <c r="J262" t="s">
        <v>878</v>
      </c>
      <c r="K262" t="s">
        <v>1748</v>
      </c>
      <c r="L262" t="s">
        <v>1749</v>
      </c>
      <c r="M262" t="s">
        <v>1722</v>
      </c>
      <c r="N262" t="s">
        <v>1723</v>
      </c>
      <c r="O262" t="s">
        <v>1930</v>
      </c>
      <c r="P262" t="s">
        <v>498</v>
      </c>
      <c r="Q262">
        <v>2</v>
      </c>
      <c r="R262" t="s">
        <v>1816</v>
      </c>
      <c r="S262" s="17">
        <v>36</v>
      </c>
      <c r="T262" t="s">
        <v>1941</v>
      </c>
      <c r="U262" t="s">
        <v>1942</v>
      </c>
      <c r="V262" t="s">
        <v>518</v>
      </c>
      <c r="W262">
        <v>4000</v>
      </c>
      <c r="X262" t="s">
        <v>1844</v>
      </c>
      <c r="Y262" t="s">
        <v>1435</v>
      </c>
      <c r="Z262">
        <v>4431</v>
      </c>
      <c r="AA262" t="s">
        <v>1438</v>
      </c>
      <c r="AB262" s="17" t="s">
        <v>1586</v>
      </c>
      <c r="AC262" t="s">
        <v>1728</v>
      </c>
    </row>
    <row r="263" spans="1:29" hidden="1" x14ac:dyDescent="0.3">
      <c r="A263" t="s">
        <v>526</v>
      </c>
      <c r="B263" s="7">
        <v>5</v>
      </c>
      <c r="C263" s="7" t="s">
        <v>1511</v>
      </c>
      <c r="D263" s="7" t="s">
        <v>951</v>
      </c>
      <c r="E263" t="s">
        <v>1759</v>
      </c>
      <c r="F263" s="20">
        <v>36</v>
      </c>
      <c r="G263" s="20" t="s">
        <v>1586</v>
      </c>
      <c r="H263" s="7">
        <v>11</v>
      </c>
      <c r="I263" t="s">
        <v>1760</v>
      </c>
      <c r="J263" t="s">
        <v>878</v>
      </c>
      <c r="K263" t="s">
        <v>1748</v>
      </c>
      <c r="L263" t="s">
        <v>1749</v>
      </c>
      <c r="M263" t="s">
        <v>1722</v>
      </c>
      <c r="N263" t="s">
        <v>1723</v>
      </c>
      <c r="O263" t="s">
        <v>1930</v>
      </c>
      <c r="P263" t="s">
        <v>498</v>
      </c>
      <c r="Q263">
        <v>2</v>
      </c>
      <c r="R263" t="s">
        <v>1816</v>
      </c>
      <c r="S263" s="17">
        <v>36</v>
      </c>
      <c r="T263" t="s">
        <v>1941</v>
      </c>
      <c r="U263" t="s">
        <v>1942</v>
      </c>
      <c r="V263" t="s">
        <v>518</v>
      </c>
      <c r="W263">
        <v>5000</v>
      </c>
      <c r="X263" t="s">
        <v>1739</v>
      </c>
      <c r="Y263" t="s">
        <v>1511</v>
      </c>
      <c r="Z263">
        <v>5671</v>
      </c>
      <c r="AA263" t="s">
        <v>1923</v>
      </c>
      <c r="AB263" s="17" t="s">
        <v>1586</v>
      </c>
      <c r="AC263" t="s">
        <v>1728</v>
      </c>
    </row>
    <row r="264" spans="1:29" hidden="1" x14ac:dyDescent="0.3">
      <c r="A264" t="s">
        <v>578</v>
      </c>
      <c r="B264" s="7">
        <v>5</v>
      </c>
      <c r="C264" s="7" t="s">
        <v>1427</v>
      </c>
      <c r="D264" s="7" t="s">
        <v>951</v>
      </c>
      <c r="E264" t="s">
        <v>1759</v>
      </c>
      <c r="F264" s="20">
        <v>44</v>
      </c>
      <c r="G264" s="20">
        <v>35</v>
      </c>
      <c r="H264" s="7">
        <v>11</v>
      </c>
      <c r="I264" t="s">
        <v>1760</v>
      </c>
      <c r="J264" t="s">
        <v>878</v>
      </c>
      <c r="K264" t="s">
        <v>1748</v>
      </c>
      <c r="L264" t="s">
        <v>1749</v>
      </c>
      <c r="M264" t="s">
        <v>1722</v>
      </c>
      <c r="N264" t="s">
        <v>1723</v>
      </c>
      <c r="O264" t="s">
        <v>1764</v>
      </c>
      <c r="P264" t="s">
        <v>547</v>
      </c>
      <c r="Q264">
        <v>6</v>
      </c>
      <c r="R264" t="s">
        <v>1744</v>
      </c>
      <c r="S264" s="17">
        <v>44</v>
      </c>
      <c r="T264" t="s">
        <v>1944</v>
      </c>
      <c r="U264" t="s">
        <v>1945</v>
      </c>
      <c r="V264" t="s">
        <v>577</v>
      </c>
      <c r="W264">
        <v>4000</v>
      </c>
      <c r="X264" t="s">
        <v>1844</v>
      </c>
      <c r="Y264" t="s">
        <v>1427</v>
      </c>
      <c r="Z264">
        <v>4411</v>
      </c>
      <c r="AA264" t="s">
        <v>1430</v>
      </c>
      <c r="AB264" s="17">
        <v>35</v>
      </c>
      <c r="AC264" t="s">
        <v>1946</v>
      </c>
    </row>
    <row r="265" spans="1:29" hidden="1" x14ac:dyDescent="0.3">
      <c r="A265" t="s">
        <v>580</v>
      </c>
      <c r="B265" s="7">
        <v>5</v>
      </c>
      <c r="C265" s="7" t="s">
        <v>1521</v>
      </c>
      <c r="D265" s="7" t="s">
        <v>951</v>
      </c>
      <c r="E265" t="s">
        <v>1759</v>
      </c>
      <c r="F265" s="20">
        <v>45</v>
      </c>
      <c r="G265" s="20" t="s">
        <v>1586</v>
      </c>
      <c r="H265" s="7">
        <v>11</v>
      </c>
      <c r="I265" t="s">
        <v>1760</v>
      </c>
      <c r="J265" t="s">
        <v>878</v>
      </c>
      <c r="K265" t="s">
        <v>1748</v>
      </c>
      <c r="L265" t="s">
        <v>1749</v>
      </c>
      <c r="M265" t="s">
        <v>1722</v>
      </c>
      <c r="N265" t="s">
        <v>1723</v>
      </c>
      <c r="O265" t="s">
        <v>1764</v>
      </c>
      <c r="P265" t="s">
        <v>547</v>
      </c>
      <c r="Q265">
        <v>6</v>
      </c>
      <c r="R265" t="s">
        <v>1744</v>
      </c>
      <c r="S265" s="17">
        <v>45</v>
      </c>
      <c r="T265" t="s">
        <v>1947</v>
      </c>
      <c r="U265" t="s">
        <v>1945</v>
      </c>
      <c r="V265" t="s">
        <v>577</v>
      </c>
      <c r="W265">
        <v>5000</v>
      </c>
      <c r="X265" t="s">
        <v>1739</v>
      </c>
      <c r="Y265" t="s">
        <v>1521</v>
      </c>
      <c r="Z265">
        <v>5781</v>
      </c>
      <c r="AA265" t="s">
        <v>1522</v>
      </c>
      <c r="AB265" s="17" t="s">
        <v>1586</v>
      </c>
      <c r="AC265" t="s">
        <v>1728</v>
      </c>
    </row>
    <row r="266" spans="1:29" hidden="1" x14ac:dyDescent="0.3">
      <c r="A266" t="s">
        <v>501</v>
      </c>
      <c r="B266" s="7">
        <v>5</v>
      </c>
      <c r="C266" s="7" t="s">
        <v>1367</v>
      </c>
      <c r="D266" s="7" t="s">
        <v>951</v>
      </c>
      <c r="E266" t="s">
        <v>1759</v>
      </c>
      <c r="F266" s="20">
        <v>31</v>
      </c>
      <c r="G266" s="20" t="s">
        <v>1586</v>
      </c>
      <c r="H266" s="7">
        <v>11</v>
      </c>
      <c r="I266" t="s">
        <v>1760</v>
      </c>
      <c r="J266" t="s">
        <v>878</v>
      </c>
      <c r="K266" t="s">
        <v>1748</v>
      </c>
      <c r="L266" t="s">
        <v>1749</v>
      </c>
      <c r="M266" t="s">
        <v>1933</v>
      </c>
      <c r="N266" t="s">
        <v>1934</v>
      </c>
      <c r="O266" t="s">
        <v>1930</v>
      </c>
      <c r="P266" t="s">
        <v>498</v>
      </c>
      <c r="Q266">
        <v>2</v>
      </c>
      <c r="R266" t="s">
        <v>1816</v>
      </c>
      <c r="S266" s="17">
        <v>31</v>
      </c>
      <c r="T266" t="s">
        <v>1935</v>
      </c>
      <c r="U266" t="s">
        <v>1936</v>
      </c>
      <c r="V266" t="s">
        <v>500</v>
      </c>
      <c r="W266">
        <v>3000</v>
      </c>
      <c r="X266" t="s">
        <v>1717</v>
      </c>
      <c r="Y266" t="s">
        <v>1367</v>
      </c>
      <c r="Z266">
        <v>3761</v>
      </c>
      <c r="AA266" t="s">
        <v>1370</v>
      </c>
      <c r="AB266" s="17" t="s">
        <v>1586</v>
      </c>
      <c r="AC266" t="s">
        <v>1728</v>
      </c>
    </row>
    <row r="267" spans="1:29" hidden="1" x14ac:dyDescent="0.3">
      <c r="A267" t="s">
        <v>503</v>
      </c>
      <c r="B267" s="7">
        <v>5</v>
      </c>
      <c r="C267" s="7" t="s">
        <v>1373</v>
      </c>
      <c r="D267" s="7" t="s">
        <v>951</v>
      </c>
      <c r="E267" t="s">
        <v>1759</v>
      </c>
      <c r="F267" s="20">
        <v>31</v>
      </c>
      <c r="G267" s="20" t="s">
        <v>1586</v>
      </c>
      <c r="H267" s="7">
        <v>11</v>
      </c>
      <c r="I267" t="s">
        <v>1760</v>
      </c>
      <c r="J267" t="s">
        <v>878</v>
      </c>
      <c r="K267" t="s">
        <v>1748</v>
      </c>
      <c r="L267" t="s">
        <v>1749</v>
      </c>
      <c r="M267" t="s">
        <v>1933</v>
      </c>
      <c r="N267" t="s">
        <v>1934</v>
      </c>
      <c r="O267" t="s">
        <v>1930</v>
      </c>
      <c r="P267" t="s">
        <v>498</v>
      </c>
      <c r="Q267">
        <v>2</v>
      </c>
      <c r="R267" t="s">
        <v>1816</v>
      </c>
      <c r="S267" s="17">
        <v>31</v>
      </c>
      <c r="T267" t="s">
        <v>1935</v>
      </c>
      <c r="U267" t="s">
        <v>1936</v>
      </c>
      <c r="V267" t="s">
        <v>500</v>
      </c>
      <c r="W267">
        <v>3000</v>
      </c>
      <c r="X267" t="s">
        <v>1717</v>
      </c>
      <c r="Y267" t="s">
        <v>1373</v>
      </c>
      <c r="Z267">
        <v>3821</v>
      </c>
      <c r="AA267" t="s">
        <v>1376</v>
      </c>
      <c r="AB267" s="17" t="s">
        <v>1586</v>
      </c>
      <c r="AC267" t="s">
        <v>1728</v>
      </c>
    </row>
    <row r="268" spans="1:29" hidden="1" x14ac:dyDescent="0.3">
      <c r="A268" t="s">
        <v>504</v>
      </c>
      <c r="B268" s="7">
        <v>5</v>
      </c>
      <c r="C268" s="7" t="s">
        <v>1373</v>
      </c>
      <c r="D268" s="7" t="s">
        <v>951</v>
      </c>
      <c r="E268" t="s">
        <v>1759</v>
      </c>
      <c r="F268" s="20">
        <v>31</v>
      </c>
      <c r="G268" s="20">
        <v>30</v>
      </c>
      <c r="H268" s="7">
        <v>11</v>
      </c>
      <c r="I268" t="s">
        <v>1760</v>
      </c>
      <c r="J268" t="s">
        <v>878</v>
      </c>
      <c r="K268" t="s">
        <v>1748</v>
      </c>
      <c r="L268" t="s">
        <v>1749</v>
      </c>
      <c r="M268" t="s">
        <v>1933</v>
      </c>
      <c r="N268" t="s">
        <v>1934</v>
      </c>
      <c r="O268" t="s">
        <v>1930</v>
      </c>
      <c r="P268" t="s">
        <v>498</v>
      </c>
      <c r="Q268">
        <v>2</v>
      </c>
      <c r="R268" t="s">
        <v>1816</v>
      </c>
      <c r="S268" s="17">
        <v>31</v>
      </c>
      <c r="T268" t="s">
        <v>1935</v>
      </c>
      <c r="U268" t="s">
        <v>1936</v>
      </c>
      <c r="V268" t="s">
        <v>500</v>
      </c>
      <c r="W268">
        <v>3000</v>
      </c>
      <c r="X268" t="s">
        <v>1717</v>
      </c>
      <c r="Y268" t="s">
        <v>1373</v>
      </c>
      <c r="Z268">
        <v>3821</v>
      </c>
      <c r="AA268" t="s">
        <v>1376</v>
      </c>
      <c r="AB268" s="17">
        <v>30</v>
      </c>
      <c r="AC268" t="s">
        <v>1948</v>
      </c>
    </row>
    <row r="269" spans="1:29" hidden="1" x14ac:dyDescent="0.3">
      <c r="A269" t="s">
        <v>506</v>
      </c>
      <c r="B269" s="7">
        <v>5</v>
      </c>
      <c r="C269" s="7" t="s">
        <v>1427</v>
      </c>
      <c r="D269" s="7" t="s">
        <v>951</v>
      </c>
      <c r="E269" t="s">
        <v>1759</v>
      </c>
      <c r="F269" s="20">
        <v>32</v>
      </c>
      <c r="G269" s="20" t="s">
        <v>1586</v>
      </c>
      <c r="H269" s="7">
        <v>11</v>
      </c>
      <c r="I269" t="s">
        <v>1760</v>
      </c>
      <c r="J269" t="s">
        <v>878</v>
      </c>
      <c r="K269" t="s">
        <v>1748</v>
      </c>
      <c r="L269" t="s">
        <v>1749</v>
      </c>
      <c r="M269" t="s">
        <v>1933</v>
      </c>
      <c r="N269" t="s">
        <v>1934</v>
      </c>
      <c r="O269" t="s">
        <v>1930</v>
      </c>
      <c r="P269" t="s">
        <v>498</v>
      </c>
      <c r="Q269">
        <v>2</v>
      </c>
      <c r="R269" t="s">
        <v>1816</v>
      </c>
      <c r="S269" s="17">
        <v>32</v>
      </c>
      <c r="T269" t="s">
        <v>1949</v>
      </c>
      <c r="U269" t="s">
        <v>1936</v>
      </c>
      <c r="V269" t="s">
        <v>500</v>
      </c>
      <c r="W269">
        <v>4000</v>
      </c>
      <c r="X269" t="s">
        <v>1844</v>
      </c>
      <c r="Y269" t="s">
        <v>1427</v>
      </c>
      <c r="Z269">
        <v>4411</v>
      </c>
      <c r="AA269" t="s">
        <v>1430</v>
      </c>
      <c r="AB269" s="17" t="s">
        <v>1586</v>
      </c>
      <c r="AC269" t="s">
        <v>1728</v>
      </c>
    </row>
    <row r="270" spans="1:29" hidden="1" x14ac:dyDescent="0.3">
      <c r="A270" t="s">
        <v>529</v>
      </c>
      <c r="B270" s="7">
        <v>5</v>
      </c>
      <c r="C270" s="7" t="s">
        <v>1123</v>
      </c>
      <c r="D270" s="7" t="s">
        <v>951</v>
      </c>
      <c r="E270" t="s">
        <v>1759</v>
      </c>
      <c r="F270" s="20">
        <v>37</v>
      </c>
      <c r="G270" s="20" t="s">
        <v>1586</v>
      </c>
      <c r="H270" s="7">
        <v>11</v>
      </c>
      <c r="I270" t="s">
        <v>1760</v>
      </c>
      <c r="J270" t="s">
        <v>878</v>
      </c>
      <c r="K270" t="s">
        <v>1748</v>
      </c>
      <c r="L270" t="s">
        <v>1749</v>
      </c>
      <c r="M270" t="s">
        <v>1933</v>
      </c>
      <c r="N270" t="s">
        <v>1934</v>
      </c>
      <c r="O270" t="s">
        <v>1930</v>
      </c>
      <c r="P270" t="s">
        <v>498</v>
      </c>
      <c r="Q270">
        <v>2</v>
      </c>
      <c r="R270" t="s">
        <v>1816</v>
      </c>
      <c r="S270" s="17">
        <v>37</v>
      </c>
      <c r="T270" t="s">
        <v>1950</v>
      </c>
      <c r="U270" t="s">
        <v>1951</v>
      </c>
      <c r="V270" t="s">
        <v>528</v>
      </c>
      <c r="W270">
        <v>2000</v>
      </c>
      <c r="X270" t="s">
        <v>1735</v>
      </c>
      <c r="Y270" t="s">
        <v>1123</v>
      </c>
      <c r="Z270">
        <v>2491</v>
      </c>
      <c r="AA270" t="s">
        <v>1824</v>
      </c>
      <c r="AB270" s="17" t="s">
        <v>1586</v>
      </c>
      <c r="AC270" t="s">
        <v>1728</v>
      </c>
    </row>
    <row r="271" spans="1:29" hidden="1" x14ac:dyDescent="0.3">
      <c r="A271" t="s">
        <v>530</v>
      </c>
      <c r="B271" s="7">
        <v>5</v>
      </c>
      <c r="C271" s="7" t="s">
        <v>1427</v>
      </c>
      <c r="D271" s="7" t="s">
        <v>951</v>
      </c>
      <c r="E271" t="s">
        <v>1759</v>
      </c>
      <c r="F271" s="20">
        <v>37</v>
      </c>
      <c r="G271" s="20" t="s">
        <v>1586</v>
      </c>
      <c r="H271" s="7">
        <v>11</v>
      </c>
      <c r="I271" t="s">
        <v>1760</v>
      </c>
      <c r="J271" t="s">
        <v>878</v>
      </c>
      <c r="K271" t="s">
        <v>1748</v>
      </c>
      <c r="L271" t="s">
        <v>1749</v>
      </c>
      <c r="M271" t="s">
        <v>1933</v>
      </c>
      <c r="N271" t="s">
        <v>1934</v>
      </c>
      <c r="O271" t="s">
        <v>1930</v>
      </c>
      <c r="P271" t="s">
        <v>498</v>
      </c>
      <c r="Q271">
        <v>2</v>
      </c>
      <c r="R271" t="s">
        <v>1816</v>
      </c>
      <c r="S271" s="17">
        <v>37</v>
      </c>
      <c r="T271" t="s">
        <v>1950</v>
      </c>
      <c r="U271" t="s">
        <v>1951</v>
      </c>
      <c r="V271" t="s">
        <v>528</v>
      </c>
      <c r="W271">
        <v>4000</v>
      </c>
      <c r="X271" t="s">
        <v>1844</v>
      </c>
      <c r="Y271" t="s">
        <v>1427</v>
      </c>
      <c r="Z271">
        <v>4411</v>
      </c>
      <c r="AA271" t="s">
        <v>1430</v>
      </c>
      <c r="AB271" s="17" t="s">
        <v>1586</v>
      </c>
      <c r="AC271" t="s">
        <v>1728</v>
      </c>
    </row>
    <row r="272" spans="1:29" hidden="1" x14ac:dyDescent="0.3">
      <c r="A272" t="s">
        <v>539</v>
      </c>
      <c r="B272" s="7">
        <v>5</v>
      </c>
      <c r="C272" s="7" t="s">
        <v>1431</v>
      </c>
      <c r="D272" s="7" t="s">
        <v>951</v>
      </c>
      <c r="E272" t="s">
        <v>1759</v>
      </c>
      <c r="F272" s="20">
        <v>38</v>
      </c>
      <c r="G272" s="20">
        <v>31</v>
      </c>
      <c r="H272" s="7">
        <v>11</v>
      </c>
      <c r="I272" t="s">
        <v>1760</v>
      </c>
      <c r="J272" t="s">
        <v>878</v>
      </c>
      <c r="K272" t="s">
        <v>1748</v>
      </c>
      <c r="L272" t="s">
        <v>1749</v>
      </c>
      <c r="M272" t="s">
        <v>1933</v>
      </c>
      <c r="N272" t="s">
        <v>1934</v>
      </c>
      <c r="O272" t="s">
        <v>1930</v>
      </c>
      <c r="P272" t="s">
        <v>498</v>
      </c>
      <c r="Q272">
        <v>2</v>
      </c>
      <c r="R272" t="s">
        <v>1816</v>
      </c>
      <c r="S272" s="17">
        <v>38</v>
      </c>
      <c r="T272" t="s">
        <v>1952</v>
      </c>
      <c r="U272" t="s">
        <v>1951</v>
      </c>
      <c r="V272" t="s">
        <v>528</v>
      </c>
      <c r="W272">
        <v>4000</v>
      </c>
      <c r="X272" t="s">
        <v>1844</v>
      </c>
      <c r="Y272" t="s">
        <v>1431</v>
      </c>
      <c r="Z272">
        <v>4421</v>
      </c>
      <c r="AA272" t="s">
        <v>1953</v>
      </c>
      <c r="AB272" s="17">
        <v>31</v>
      </c>
      <c r="AC272" t="s">
        <v>1954</v>
      </c>
    </row>
    <row r="273" spans="1:29" hidden="1" x14ac:dyDescent="0.3">
      <c r="A273" t="s">
        <v>531</v>
      </c>
      <c r="B273" s="7">
        <v>5</v>
      </c>
      <c r="C273" s="7" t="s">
        <v>1427</v>
      </c>
      <c r="D273" s="7" t="s">
        <v>951</v>
      </c>
      <c r="E273" t="s">
        <v>1759</v>
      </c>
      <c r="F273" s="20">
        <v>39</v>
      </c>
      <c r="G273" s="20">
        <v>28</v>
      </c>
      <c r="H273" s="7">
        <v>11</v>
      </c>
      <c r="I273" t="s">
        <v>1760</v>
      </c>
      <c r="J273" t="s">
        <v>878</v>
      </c>
      <c r="K273" t="s">
        <v>1748</v>
      </c>
      <c r="L273" t="s">
        <v>1749</v>
      </c>
      <c r="M273" t="s">
        <v>1933</v>
      </c>
      <c r="N273" t="s">
        <v>1934</v>
      </c>
      <c r="O273" t="s">
        <v>1930</v>
      </c>
      <c r="P273" t="s">
        <v>498</v>
      </c>
      <c r="Q273">
        <v>2</v>
      </c>
      <c r="R273" t="s">
        <v>1816</v>
      </c>
      <c r="S273" s="17">
        <v>39</v>
      </c>
      <c r="T273" t="s">
        <v>1955</v>
      </c>
      <c r="U273" t="s">
        <v>1951</v>
      </c>
      <c r="V273" t="s">
        <v>528</v>
      </c>
      <c r="W273">
        <v>4000</v>
      </c>
      <c r="X273" t="s">
        <v>1844</v>
      </c>
      <c r="Y273" t="s">
        <v>1427</v>
      </c>
      <c r="Z273">
        <v>4411</v>
      </c>
      <c r="AA273" t="s">
        <v>1430</v>
      </c>
      <c r="AB273" s="17">
        <v>28</v>
      </c>
      <c r="AC273" t="s">
        <v>1955</v>
      </c>
    </row>
    <row r="274" spans="1:29" hidden="1" x14ac:dyDescent="0.3">
      <c r="A274" t="s">
        <v>533</v>
      </c>
      <c r="B274" s="7">
        <v>5</v>
      </c>
      <c r="C274" s="7" t="s">
        <v>1427</v>
      </c>
      <c r="D274" s="7" t="s">
        <v>951</v>
      </c>
      <c r="E274" t="s">
        <v>1759</v>
      </c>
      <c r="F274" s="20">
        <v>40</v>
      </c>
      <c r="G274" s="20">
        <v>26</v>
      </c>
      <c r="H274" s="7">
        <v>11</v>
      </c>
      <c r="I274" t="s">
        <v>1760</v>
      </c>
      <c r="J274" t="s">
        <v>878</v>
      </c>
      <c r="K274" t="s">
        <v>1748</v>
      </c>
      <c r="L274" t="s">
        <v>1749</v>
      </c>
      <c r="M274" t="s">
        <v>1933</v>
      </c>
      <c r="N274" t="s">
        <v>1934</v>
      </c>
      <c r="O274" t="s">
        <v>1930</v>
      </c>
      <c r="P274" t="s">
        <v>498</v>
      </c>
      <c r="Q274">
        <v>2</v>
      </c>
      <c r="R274" t="s">
        <v>1816</v>
      </c>
      <c r="S274" s="17">
        <v>40</v>
      </c>
      <c r="T274" t="s">
        <v>1956</v>
      </c>
      <c r="U274" t="s">
        <v>1951</v>
      </c>
      <c r="V274" t="s">
        <v>528</v>
      </c>
      <c r="W274">
        <v>4000</v>
      </c>
      <c r="X274" t="s">
        <v>1844</v>
      </c>
      <c r="Y274" t="s">
        <v>1427</v>
      </c>
      <c r="Z274">
        <v>4411</v>
      </c>
      <c r="AA274" t="s">
        <v>1430</v>
      </c>
      <c r="AB274" s="17">
        <v>26</v>
      </c>
      <c r="AC274" t="s">
        <v>1957</v>
      </c>
    </row>
    <row r="275" spans="1:29" hidden="1" x14ac:dyDescent="0.3">
      <c r="A275" t="s">
        <v>535</v>
      </c>
      <c r="B275" s="7">
        <v>5</v>
      </c>
      <c r="C275" s="7" t="s">
        <v>1427</v>
      </c>
      <c r="D275" s="7" t="s">
        <v>951</v>
      </c>
      <c r="E275" t="s">
        <v>1759</v>
      </c>
      <c r="F275" s="20">
        <v>41</v>
      </c>
      <c r="G275" s="20">
        <v>27</v>
      </c>
      <c r="H275" s="7">
        <v>11</v>
      </c>
      <c r="I275" t="s">
        <v>1760</v>
      </c>
      <c r="J275" t="s">
        <v>878</v>
      </c>
      <c r="K275" t="s">
        <v>1748</v>
      </c>
      <c r="L275" t="s">
        <v>1749</v>
      </c>
      <c r="M275" t="s">
        <v>1933</v>
      </c>
      <c r="N275" t="s">
        <v>1934</v>
      </c>
      <c r="O275" t="s">
        <v>1930</v>
      </c>
      <c r="P275" t="s">
        <v>498</v>
      </c>
      <c r="Q275">
        <v>2</v>
      </c>
      <c r="R275" t="s">
        <v>1816</v>
      </c>
      <c r="S275" s="17">
        <v>41</v>
      </c>
      <c r="T275" t="s">
        <v>1958</v>
      </c>
      <c r="U275" t="s">
        <v>1951</v>
      </c>
      <c r="V275" t="s">
        <v>528</v>
      </c>
      <c r="W275">
        <v>4000</v>
      </c>
      <c r="X275" t="s">
        <v>1844</v>
      </c>
      <c r="Y275" t="s">
        <v>1427</v>
      </c>
      <c r="Z275">
        <v>4411</v>
      </c>
      <c r="AA275" t="s">
        <v>1430</v>
      </c>
      <c r="AB275" s="17">
        <v>27</v>
      </c>
      <c r="AC275" t="s">
        <v>1959</v>
      </c>
    </row>
    <row r="276" spans="1:29" hidden="1" x14ac:dyDescent="0.3">
      <c r="A276" t="s">
        <v>537</v>
      </c>
      <c r="B276" s="7">
        <v>5</v>
      </c>
      <c r="C276" s="7" t="s">
        <v>1427</v>
      </c>
      <c r="D276" s="7" t="s">
        <v>951</v>
      </c>
      <c r="E276" t="s">
        <v>1759</v>
      </c>
      <c r="F276" s="20">
        <v>41</v>
      </c>
      <c r="G276" s="20">
        <v>75</v>
      </c>
      <c r="H276" s="7">
        <v>11</v>
      </c>
      <c r="I276" t="s">
        <v>1760</v>
      </c>
      <c r="J276" t="s">
        <v>878</v>
      </c>
      <c r="K276" t="s">
        <v>1748</v>
      </c>
      <c r="L276" t="s">
        <v>1749</v>
      </c>
      <c r="M276" t="s">
        <v>1933</v>
      </c>
      <c r="N276" t="s">
        <v>1934</v>
      </c>
      <c r="O276" t="s">
        <v>1930</v>
      </c>
      <c r="P276" t="s">
        <v>498</v>
      </c>
      <c r="Q276">
        <v>2</v>
      </c>
      <c r="R276" t="s">
        <v>1816</v>
      </c>
      <c r="S276" s="17">
        <v>41</v>
      </c>
      <c r="T276" t="s">
        <v>1958</v>
      </c>
      <c r="U276" t="s">
        <v>1951</v>
      </c>
      <c r="V276" t="s">
        <v>528</v>
      </c>
      <c r="W276">
        <v>4000</v>
      </c>
      <c r="X276" t="s">
        <v>1844</v>
      </c>
      <c r="Y276" t="s">
        <v>1427</v>
      </c>
      <c r="Z276">
        <v>4411</v>
      </c>
      <c r="AA276" t="s">
        <v>1430</v>
      </c>
      <c r="AB276" s="17">
        <v>75</v>
      </c>
      <c r="AC276" t="s">
        <v>1674</v>
      </c>
    </row>
    <row r="277" spans="1:29" hidden="1" x14ac:dyDescent="0.3">
      <c r="A277" t="s">
        <v>735</v>
      </c>
      <c r="B277" s="7">
        <v>5</v>
      </c>
      <c r="C277" s="7" t="s">
        <v>1248</v>
      </c>
      <c r="D277" s="7" t="s">
        <v>951</v>
      </c>
      <c r="E277" t="s">
        <v>1759</v>
      </c>
      <c r="F277" s="20">
        <v>72</v>
      </c>
      <c r="G277" s="20" t="s">
        <v>1586</v>
      </c>
      <c r="H277" s="7">
        <v>11</v>
      </c>
      <c r="I277" t="s">
        <v>1760</v>
      </c>
      <c r="J277" t="s">
        <v>878</v>
      </c>
      <c r="K277" t="s">
        <v>1748</v>
      </c>
      <c r="L277" t="s">
        <v>1749</v>
      </c>
      <c r="M277" t="s">
        <v>1960</v>
      </c>
      <c r="N277" t="s">
        <v>1961</v>
      </c>
      <c r="O277" t="s">
        <v>1962</v>
      </c>
      <c r="P277" t="s">
        <v>733</v>
      </c>
      <c r="Q277">
        <v>4</v>
      </c>
      <c r="R277" t="s">
        <v>1714</v>
      </c>
      <c r="S277" s="17">
        <v>72</v>
      </c>
      <c r="T277" t="s">
        <v>1963</v>
      </c>
      <c r="U277" t="s">
        <v>1964</v>
      </c>
      <c r="V277" t="s">
        <v>733</v>
      </c>
      <c r="W277">
        <v>3000</v>
      </c>
      <c r="X277" t="s">
        <v>1717</v>
      </c>
      <c r="Y277" t="s">
        <v>1248</v>
      </c>
      <c r="Z277">
        <v>3311</v>
      </c>
      <c r="AA277" t="s">
        <v>1798</v>
      </c>
      <c r="AB277" s="17" t="s">
        <v>1586</v>
      </c>
      <c r="AC277" t="s">
        <v>1728</v>
      </c>
    </row>
    <row r="278" spans="1:29" hidden="1" x14ac:dyDescent="0.3">
      <c r="A278" t="s">
        <v>736</v>
      </c>
      <c r="B278" s="7">
        <v>5</v>
      </c>
      <c r="C278" s="7" t="s">
        <v>1260</v>
      </c>
      <c r="D278" s="7" t="s">
        <v>951</v>
      </c>
      <c r="E278" t="s">
        <v>1759</v>
      </c>
      <c r="F278" s="20">
        <v>72</v>
      </c>
      <c r="G278" s="20" t="s">
        <v>1586</v>
      </c>
      <c r="H278" s="7">
        <v>11</v>
      </c>
      <c r="I278" t="s">
        <v>1760</v>
      </c>
      <c r="J278" t="s">
        <v>878</v>
      </c>
      <c r="K278" t="s">
        <v>1748</v>
      </c>
      <c r="L278" t="s">
        <v>1749</v>
      </c>
      <c r="M278" t="s">
        <v>1960</v>
      </c>
      <c r="N278" t="s">
        <v>1961</v>
      </c>
      <c r="O278" t="s">
        <v>1962</v>
      </c>
      <c r="P278" t="s">
        <v>733</v>
      </c>
      <c r="Q278">
        <v>4</v>
      </c>
      <c r="R278" t="s">
        <v>1714</v>
      </c>
      <c r="S278" s="17">
        <v>72</v>
      </c>
      <c r="T278" t="s">
        <v>1963</v>
      </c>
      <c r="U278" t="s">
        <v>1964</v>
      </c>
      <c r="V278" t="s">
        <v>733</v>
      </c>
      <c r="W278">
        <v>3000</v>
      </c>
      <c r="X278" t="s">
        <v>1717</v>
      </c>
      <c r="Y278" t="s">
        <v>1260</v>
      </c>
      <c r="Z278">
        <v>3341</v>
      </c>
      <c r="AA278" t="s">
        <v>1737</v>
      </c>
      <c r="AB278" s="17" t="s">
        <v>1586</v>
      </c>
      <c r="AC278" t="s">
        <v>1728</v>
      </c>
    </row>
    <row r="279" spans="1:29" hidden="1" x14ac:dyDescent="0.3">
      <c r="A279" t="s">
        <v>43</v>
      </c>
      <c r="B279" s="7">
        <v>5</v>
      </c>
      <c r="C279" s="7" t="s">
        <v>1443</v>
      </c>
      <c r="D279" s="7" t="s">
        <v>951</v>
      </c>
      <c r="E279" t="s">
        <v>1759</v>
      </c>
      <c r="F279" s="20" t="s">
        <v>935</v>
      </c>
      <c r="G279" s="20" t="s">
        <v>1591</v>
      </c>
      <c r="H279" s="7">
        <v>11</v>
      </c>
      <c r="I279" t="s">
        <v>1760</v>
      </c>
      <c r="J279" t="s">
        <v>878</v>
      </c>
      <c r="K279" t="s">
        <v>1748</v>
      </c>
      <c r="L279" t="s">
        <v>1749</v>
      </c>
      <c r="M279" t="s">
        <v>1965</v>
      </c>
      <c r="N279" t="s">
        <v>1966</v>
      </c>
      <c r="O279" t="s">
        <v>1865</v>
      </c>
      <c r="P279" t="s">
        <v>33</v>
      </c>
      <c r="Q279">
        <v>6</v>
      </c>
      <c r="R279" t="s">
        <v>1744</v>
      </c>
      <c r="S279" s="17" t="s">
        <v>935</v>
      </c>
      <c r="T279" t="s">
        <v>1967</v>
      </c>
      <c r="U279" t="s">
        <v>1867</v>
      </c>
      <c r="V279" t="s">
        <v>1868</v>
      </c>
      <c r="W279">
        <v>4000</v>
      </c>
      <c r="X279" t="s">
        <v>1844</v>
      </c>
      <c r="Y279" t="s">
        <v>1443</v>
      </c>
      <c r="Z279">
        <v>4481</v>
      </c>
      <c r="AA279" t="s">
        <v>1446</v>
      </c>
      <c r="AB279" s="17" t="s">
        <v>1591</v>
      </c>
      <c r="AC279" t="s">
        <v>1968</v>
      </c>
    </row>
    <row r="280" spans="1:29" hidden="1" x14ac:dyDescent="0.3">
      <c r="A280" t="s">
        <v>45</v>
      </c>
      <c r="B280" s="7">
        <v>5</v>
      </c>
      <c r="C280" s="7" t="s">
        <v>1443</v>
      </c>
      <c r="D280" s="7" t="s">
        <v>951</v>
      </c>
      <c r="E280" t="s">
        <v>1759</v>
      </c>
      <c r="F280" s="20" t="s">
        <v>935</v>
      </c>
      <c r="G280" s="20" t="s">
        <v>1592</v>
      </c>
      <c r="H280" s="7">
        <v>11</v>
      </c>
      <c r="I280" t="s">
        <v>1760</v>
      </c>
      <c r="J280" t="s">
        <v>878</v>
      </c>
      <c r="K280" t="s">
        <v>1748</v>
      </c>
      <c r="L280" t="s">
        <v>1749</v>
      </c>
      <c r="M280" t="s">
        <v>1965</v>
      </c>
      <c r="N280" t="s">
        <v>1966</v>
      </c>
      <c r="O280" t="s">
        <v>1865</v>
      </c>
      <c r="P280" t="s">
        <v>33</v>
      </c>
      <c r="Q280">
        <v>6</v>
      </c>
      <c r="R280" t="s">
        <v>1744</v>
      </c>
      <c r="S280" s="17" t="s">
        <v>935</v>
      </c>
      <c r="T280" t="s">
        <v>1967</v>
      </c>
      <c r="U280" t="s">
        <v>1867</v>
      </c>
      <c r="V280" t="s">
        <v>1868</v>
      </c>
      <c r="W280">
        <v>4000</v>
      </c>
      <c r="X280" t="s">
        <v>1844</v>
      </c>
      <c r="Y280" t="s">
        <v>1443</v>
      </c>
      <c r="Z280">
        <v>4481</v>
      </c>
      <c r="AA280" t="s">
        <v>1446</v>
      </c>
      <c r="AB280" s="17" t="s">
        <v>1592</v>
      </c>
      <c r="AC280" t="s">
        <v>1969</v>
      </c>
    </row>
    <row r="281" spans="1:29" hidden="1" x14ac:dyDescent="0.3">
      <c r="A281" t="s">
        <v>584</v>
      </c>
      <c r="B281" s="7">
        <v>5</v>
      </c>
      <c r="C281" s="7" t="s">
        <v>1545</v>
      </c>
      <c r="D281" s="7" t="s">
        <v>951</v>
      </c>
      <c r="E281" t="s">
        <v>1759</v>
      </c>
      <c r="F281" s="20">
        <v>46</v>
      </c>
      <c r="G281" s="20" t="s">
        <v>1586</v>
      </c>
      <c r="H281" s="7">
        <v>11</v>
      </c>
      <c r="I281" t="s">
        <v>1760</v>
      </c>
      <c r="J281" t="s">
        <v>878</v>
      </c>
      <c r="K281" t="s">
        <v>1748</v>
      </c>
      <c r="L281" t="s">
        <v>1749</v>
      </c>
      <c r="M281" t="s">
        <v>1762</v>
      </c>
      <c r="N281" t="s">
        <v>1763</v>
      </c>
      <c r="O281" t="s">
        <v>1764</v>
      </c>
      <c r="P281" t="s">
        <v>547</v>
      </c>
      <c r="Q281">
        <v>1</v>
      </c>
      <c r="R281" t="s">
        <v>1732</v>
      </c>
      <c r="S281" s="17">
        <v>46</v>
      </c>
      <c r="T281" t="s">
        <v>1970</v>
      </c>
      <c r="U281" t="s">
        <v>1766</v>
      </c>
      <c r="V281" t="s">
        <v>583</v>
      </c>
      <c r="W281">
        <v>6000</v>
      </c>
      <c r="X281" t="s">
        <v>1767</v>
      </c>
      <c r="Y281" t="s">
        <v>1545</v>
      </c>
      <c r="Z281">
        <v>6121</v>
      </c>
      <c r="AA281" t="s">
        <v>1768</v>
      </c>
      <c r="AB281" s="17" t="s">
        <v>1586</v>
      </c>
      <c r="AC281" t="s">
        <v>1728</v>
      </c>
    </row>
    <row r="282" spans="1:29" hidden="1" x14ac:dyDescent="0.3">
      <c r="A282" t="s">
        <v>586</v>
      </c>
      <c r="B282" s="7">
        <v>5</v>
      </c>
      <c r="C282" s="7" t="s">
        <v>1545</v>
      </c>
      <c r="D282" s="7" t="s">
        <v>951</v>
      </c>
      <c r="E282" t="s">
        <v>1759</v>
      </c>
      <c r="F282" s="20">
        <v>46</v>
      </c>
      <c r="G282" s="20">
        <v>36</v>
      </c>
      <c r="H282" s="7">
        <v>11</v>
      </c>
      <c r="I282" t="s">
        <v>1760</v>
      </c>
      <c r="J282" t="s">
        <v>878</v>
      </c>
      <c r="K282" t="s">
        <v>1748</v>
      </c>
      <c r="L282" t="s">
        <v>1749</v>
      </c>
      <c r="M282" t="s">
        <v>1762</v>
      </c>
      <c r="N282" t="s">
        <v>1763</v>
      </c>
      <c r="O282" t="s">
        <v>1764</v>
      </c>
      <c r="P282" t="s">
        <v>547</v>
      </c>
      <c r="Q282">
        <v>1</v>
      </c>
      <c r="R282" t="s">
        <v>1732</v>
      </c>
      <c r="S282" s="17">
        <v>46</v>
      </c>
      <c r="T282" t="s">
        <v>1970</v>
      </c>
      <c r="U282" t="s">
        <v>1766</v>
      </c>
      <c r="V282" t="s">
        <v>583</v>
      </c>
      <c r="W282">
        <v>6000</v>
      </c>
      <c r="X282" t="s">
        <v>1767</v>
      </c>
      <c r="Y282" t="s">
        <v>1545</v>
      </c>
      <c r="Z282">
        <v>6121</v>
      </c>
      <c r="AA282" t="s">
        <v>1768</v>
      </c>
      <c r="AB282" s="17">
        <v>36</v>
      </c>
      <c r="AC282" t="s">
        <v>1811</v>
      </c>
    </row>
    <row r="283" spans="1:29" hidden="1" x14ac:dyDescent="0.3">
      <c r="A283" t="s">
        <v>592</v>
      </c>
      <c r="B283" s="7">
        <v>5</v>
      </c>
      <c r="C283" s="7" t="s">
        <v>1549</v>
      </c>
      <c r="D283" s="7" t="s">
        <v>951</v>
      </c>
      <c r="E283" t="s">
        <v>1759</v>
      </c>
      <c r="F283" s="20">
        <v>46</v>
      </c>
      <c r="G283" s="20" t="s">
        <v>1586</v>
      </c>
      <c r="H283" s="7">
        <v>11</v>
      </c>
      <c r="I283" t="s">
        <v>1760</v>
      </c>
      <c r="J283" t="s">
        <v>878</v>
      </c>
      <c r="K283" t="s">
        <v>1748</v>
      </c>
      <c r="L283" t="s">
        <v>1749</v>
      </c>
      <c r="M283" t="s">
        <v>1762</v>
      </c>
      <c r="N283" t="s">
        <v>1763</v>
      </c>
      <c r="O283" t="s">
        <v>1764</v>
      </c>
      <c r="P283" t="s">
        <v>547</v>
      </c>
      <c r="Q283">
        <v>1</v>
      </c>
      <c r="R283" t="s">
        <v>1732</v>
      </c>
      <c r="S283" s="17">
        <v>46</v>
      </c>
      <c r="T283" t="s">
        <v>1970</v>
      </c>
      <c r="U283" t="s">
        <v>1766</v>
      </c>
      <c r="V283" t="s">
        <v>583</v>
      </c>
      <c r="W283">
        <v>6000</v>
      </c>
      <c r="X283" t="s">
        <v>1767</v>
      </c>
      <c r="Y283" t="s">
        <v>1549</v>
      </c>
      <c r="Z283">
        <v>6131</v>
      </c>
      <c r="AA283" t="s">
        <v>1971</v>
      </c>
      <c r="AB283" s="17" t="s">
        <v>1586</v>
      </c>
      <c r="AC283" t="s">
        <v>1728</v>
      </c>
    </row>
    <row r="284" spans="1:29" hidden="1" x14ac:dyDescent="0.3">
      <c r="A284" t="s">
        <v>594</v>
      </c>
      <c r="B284" s="7">
        <v>5</v>
      </c>
      <c r="C284" s="7" t="s">
        <v>1549</v>
      </c>
      <c r="D284" s="7" t="s">
        <v>951</v>
      </c>
      <c r="E284" t="s">
        <v>1759</v>
      </c>
      <c r="F284" s="20">
        <v>46</v>
      </c>
      <c r="G284" s="20">
        <v>37</v>
      </c>
      <c r="H284" s="7">
        <v>11</v>
      </c>
      <c r="I284" t="s">
        <v>1760</v>
      </c>
      <c r="J284" t="s">
        <v>878</v>
      </c>
      <c r="K284" t="s">
        <v>1748</v>
      </c>
      <c r="L284" t="s">
        <v>1749</v>
      </c>
      <c r="M284" t="s">
        <v>1762</v>
      </c>
      <c r="N284" t="s">
        <v>1763</v>
      </c>
      <c r="O284" t="s">
        <v>1764</v>
      </c>
      <c r="P284" t="s">
        <v>547</v>
      </c>
      <c r="Q284">
        <v>1</v>
      </c>
      <c r="R284" t="s">
        <v>1732</v>
      </c>
      <c r="S284" s="17">
        <v>46</v>
      </c>
      <c r="T284" t="s">
        <v>1970</v>
      </c>
      <c r="U284" t="s">
        <v>1766</v>
      </c>
      <c r="V284" t="s">
        <v>583</v>
      </c>
      <c r="W284">
        <v>6000</v>
      </c>
      <c r="X284" t="s">
        <v>1767</v>
      </c>
      <c r="Y284" t="s">
        <v>1549</v>
      </c>
      <c r="Z284">
        <v>6131</v>
      </c>
      <c r="AA284" t="s">
        <v>1971</v>
      </c>
      <c r="AB284" s="17">
        <v>37</v>
      </c>
      <c r="AC284" t="s">
        <v>1972</v>
      </c>
    </row>
    <row r="285" spans="1:29" hidden="1" x14ac:dyDescent="0.3">
      <c r="A285" t="s">
        <v>601</v>
      </c>
      <c r="B285" s="7">
        <v>5</v>
      </c>
      <c r="C285" s="7" t="s">
        <v>1553</v>
      </c>
      <c r="D285" s="7" t="s">
        <v>951</v>
      </c>
      <c r="E285" t="s">
        <v>1759</v>
      </c>
      <c r="F285" s="20">
        <v>46</v>
      </c>
      <c r="G285" s="20" t="s">
        <v>1586</v>
      </c>
      <c r="H285" s="7">
        <v>11</v>
      </c>
      <c r="I285" t="s">
        <v>1760</v>
      </c>
      <c r="J285" t="s">
        <v>878</v>
      </c>
      <c r="K285" t="s">
        <v>1748</v>
      </c>
      <c r="L285" t="s">
        <v>1749</v>
      </c>
      <c r="M285" t="s">
        <v>1762</v>
      </c>
      <c r="N285" t="s">
        <v>1763</v>
      </c>
      <c r="O285" t="s">
        <v>1764</v>
      </c>
      <c r="P285" t="s">
        <v>547</v>
      </c>
      <c r="Q285">
        <v>1</v>
      </c>
      <c r="R285" t="s">
        <v>1732</v>
      </c>
      <c r="S285" s="17">
        <v>46</v>
      </c>
      <c r="T285" t="s">
        <v>1970</v>
      </c>
      <c r="U285" t="s">
        <v>1766</v>
      </c>
      <c r="V285" t="s">
        <v>583</v>
      </c>
      <c r="W285">
        <v>6000</v>
      </c>
      <c r="X285" t="s">
        <v>1767</v>
      </c>
      <c r="Y285" t="s">
        <v>1553</v>
      </c>
      <c r="Z285">
        <v>6151</v>
      </c>
      <c r="AA285" t="s">
        <v>1769</v>
      </c>
      <c r="AB285" s="17" t="s">
        <v>1586</v>
      </c>
      <c r="AC285" t="s">
        <v>1728</v>
      </c>
    </row>
    <row r="286" spans="1:29" hidden="1" x14ac:dyDescent="0.3">
      <c r="A286" t="s">
        <v>588</v>
      </c>
      <c r="B286" s="7">
        <v>5</v>
      </c>
      <c r="C286" s="7" t="s">
        <v>1545</v>
      </c>
      <c r="D286" s="7" t="s">
        <v>951</v>
      </c>
      <c r="E286" t="s">
        <v>1759</v>
      </c>
      <c r="F286" s="20">
        <v>47</v>
      </c>
      <c r="G286" s="20" t="s">
        <v>1586</v>
      </c>
      <c r="H286" s="7">
        <v>11</v>
      </c>
      <c r="I286" t="s">
        <v>1760</v>
      </c>
      <c r="J286" t="s">
        <v>878</v>
      </c>
      <c r="K286" t="s">
        <v>1748</v>
      </c>
      <c r="L286" t="s">
        <v>1749</v>
      </c>
      <c r="M286" t="s">
        <v>1762</v>
      </c>
      <c r="N286" t="s">
        <v>1763</v>
      </c>
      <c r="O286" t="s">
        <v>1764</v>
      </c>
      <c r="P286" t="s">
        <v>547</v>
      </c>
      <c r="Q286">
        <v>1</v>
      </c>
      <c r="R286" t="s">
        <v>1732</v>
      </c>
      <c r="S286" s="17">
        <v>47</v>
      </c>
      <c r="T286" t="s">
        <v>1973</v>
      </c>
      <c r="U286" t="s">
        <v>1766</v>
      </c>
      <c r="V286" t="s">
        <v>583</v>
      </c>
      <c r="W286">
        <v>6000</v>
      </c>
      <c r="X286" t="s">
        <v>1767</v>
      </c>
      <c r="Y286" t="s">
        <v>1545</v>
      </c>
      <c r="Z286">
        <v>6121</v>
      </c>
      <c r="AA286" t="s">
        <v>1768</v>
      </c>
      <c r="AB286" s="17" t="s">
        <v>1586</v>
      </c>
      <c r="AC286" t="s">
        <v>1728</v>
      </c>
    </row>
    <row r="287" spans="1:29" hidden="1" x14ac:dyDescent="0.3">
      <c r="A287" t="s">
        <v>603</v>
      </c>
      <c r="B287" s="7">
        <v>5</v>
      </c>
      <c r="C287" s="7" t="s">
        <v>1553</v>
      </c>
      <c r="D287" s="7" t="s">
        <v>951</v>
      </c>
      <c r="E287" t="s">
        <v>1759</v>
      </c>
      <c r="F287" s="20">
        <v>47</v>
      </c>
      <c r="G287" s="20" t="s">
        <v>1586</v>
      </c>
      <c r="H287" s="7">
        <v>11</v>
      </c>
      <c r="I287" t="s">
        <v>1760</v>
      </c>
      <c r="J287" t="s">
        <v>878</v>
      </c>
      <c r="K287" t="s">
        <v>1748</v>
      </c>
      <c r="L287" t="s">
        <v>1749</v>
      </c>
      <c r="M287" t="s">
        <v>1762</v>
      </c>
      <c r="N287" t="s">
        <v>1763</v>
      </c>
      <c r="O287" t="s">
        <v>1764</v>
      </c>
      <c r="P287" t="s">
        <v>547</v>
      </c>
      <c r="Q287">
        <v>1</v>
      </c>
      <c r="R287" t="s">
        <v>1732</v>
      </c>
      <c r="S287" s="17">
        <v>47</v>
      </c>
      <c r="T287" t="s">
        <v>1973</v>
      </c>
      <c r="U287" t="s">
        <v>1766</v>
      </c>
      <c r="V287" t="s">
        <v>583</v>
      </c>
      <c r="W287">
        <v>6000</v>
      </c>
      <c r="X287" t="s">
        <v>1767</v>
      </c>
      <c r="Y287" t="s">
        <v>1553</v>
      </c>
      <c r="Z287">
        <v>6151</v>
      </c>
      <c r="AA287" t="s">
        <v>1769</v>
      </c>
      <c r="AB287" s="17" t="s">
        <v>1586</v>
      </c>
      <c r="AC287" t="s">
        <v>1728</v>
      </c>
    </row>
    <row r="288" spans="1:29" hidden="1" x14ac:dyDescent="0.3">
      <c r="A288" s="25" t="s">
        <v>589</v>
      </c>
      <c r="B288" s="7">
        <v>5</v>
      </c>
      <c r="C288" s="7" t="s">
        <v>1545</v>
      </c>
      <c r="D288" s="7" t="s">
        <v>951</v>
      </c>
      <c r="E288" t="s">
        <v>1759</v>
      </c>
      <c r="F288" s="20">
        <v>48</v>
      </c>
      <c r="G288" s="20" t="s">
        <v>1586</v>
      </c>
      <c r="H288" s="7">
        <v>11</v>
      </c>
      <c r="I288" t="s">
        <v>1760</v>
      </c>
      <c r="J288" t="s">
        <v>878</v>
      </c>
      <c r="K288" t="s">
        <v>1748</v>
      </c>
      <c r="L288" t="s">
        <v>1749</v>
      </c>
      <c r="M288" t="s">
        <v>1762</v>
      </c>
      <c r="N288" t="s">
        <v>1763</v>
      </c>
      <c r="O288" t="s">
        <v>1764</v>
      </c>
      <c r="P288" t="s">
        <v>547</v>
      </c>
      <c r="Q288">
        <v>1</v>
      </c>
      <c r="R288" t="s">
        <v>1732</v>
      </c>
      <c r="S288" s="17">
        <v>48</v>
      </c>
      <c r="T288" t="s">
        <v>1765</v>
      </c>
      <c r="U288" t="s">
        <v>1766</v>
      </c>
      <c r="V288" t="s">
        <v>583</v>
      </c>
      <c r="W288">
        <v>6000</v>
      </c>
      <c r="X288" t="s">
        <v>1767</v>
      </c>
      <c r="Y288" t="s">
        <v>1545</v>
      </c>
      <c r="Z288">
        <v>6121</v>
      </c>
      <c r="AA288" t="s">
        <v>1768</v>
      </c>
      <c r="AB288" s="17" t="s">
        <v>1586</v>
      </c>
      <c r="AC288" t="s">
        <v>1728</v>
      </c>
    </row>
    <row r="289" spans="1:29" hidden="1" x14ac:dyDescent="0.3">
      <c r="A289" t="s">
        <v>596</v>
      </c>
      <c r="B289" s="7">
        <v>5</v>
      </c>
      <c r="C289" s="7" t="s">
        <v>1549</v>
      </c>
      <c r="D289" s="7" t="s">
        <v>951</v>
      </c>
      <c r="E289" t="s">
        <v>1759</v>
      </c>
      <c r="F289" s="20">
        <v>48</v>
      </c>
      <c r="G289" s="20" t="s">
        <v>1586</v>
      </c>
      <c r="H289" s="7">
        <v>11</v>
      </c>
      <c r="I289" t="s">
        <v>1760</v>
      </c>
      <c r="J289" t="s">
        <v>878</v>
      </c>
      <c r="K289" t="s">
        <v>1748</v>
      </c>
      <c r="L289" t="s">
        <v>1749</v>
      </c>
      <c r="M289" t="s">
        <v>1762</v>
      </c>
      <c r="N289" t="s">
        <v>1763</v>
      </c>
      <c r="O289" t="s">
        <v>1764</v>
      </c>
      <c r="P289" t="s">
        <v>547</v>
      </c>
      <c r="Q289">
        <v>1</v>
      </c>
      <c r="R289" t="s">
        <v>1732</v>
      </c>
      <c r="S289" s="17">
        <v>48</v>
      </c>
      <c r="T289" t="s">
        <v>1765</v>
      </c>
      <c r="U289" t="s">
        <v>1766</v>
      </c>
      <c r="V289" t="s">
        <v>583</v>
      </c>
      <c r="W289">
        <v>6000</v>
      </c>
      <c r="X289" t="s">
        <v>1767</v>
      </c>
      <c r="Y289" t="s">
        <v>1549</v>
      </c>
      <c r="Z289">
        <v>6131</v>
      </c>
      <c r="AA289" t="s">
        <v>1971</v>
      </c>
      <c r="AB289" s="17" t="s">
        <v>1586</v>
      </c>
      <c r="AC289" t="s">
        <v>1728</v>
      </c>
    </row>
    <row r="290" spans="1:29" hidden="1" x14ac:dyDescent="0.3">
      <c r="A290" t="s">
        <v>604</v>
      </c>
      <c r="B290" s="7">
        <v>5</v>
      </c>
      <c r="C290" s="7" t="s">
        <v>1553</v>
      </c>
      <c r="D290" s="7" t="s">
        <v>951</v>
      </c>
      <c r="E290" t="s">
        <v>1759</v>
      </c>
      <c r="F290" s="20">
        <v>48</v>
      </c>
      <c r="G290" s="20" t="s">
        <v>1586</v>
      </c>
      <c r="H290" s="7">
        <v>11</v>
      </c>
      <c r="I290" t="s">
        <v>1760</v>
      </c>
      <c r="J290" t="s">
        <v>878</v>
      </c>
      <c r="K290" t="s">
        <v>1748</v>
      </c>
      <c r="L290" t="s">
        <v>1749</v>
      </c>
      <c r="M290" t="s">
        <v>1762</v>
      </c>
      <c r="N290" t="s">
        <v>1763</v>
      </c>
      <c r="O290" t="s">
        <v>1764</v>
      </c>
      <c r="P290" t="s">
        <v>547</v>
      </c>
      <c r="Q290">
        <v>1</v>
      </c>
      <c r="R290" t="s">
        <v>1732</v>
      </c>
      <c r="S290" s="17">
        <v>48</v>
      </c>
      <c r="T290" t="s">
        <v>1765</v>
      </c>
      <c r="U290" t="s">
        <v>1766</v>
      </c>
      <c r="V290" t="s">
        <v>583</v>
      </c>
      <c r="W290">
        <v>6000</v>
      </c>
      <c r="X290" t="s">
        <v>1767</v>
      </c>
      <c r="Y290" t="s">
        <v>1553</v>
      </c>
      <c r="Z290">
        <v>6151</v>
      </c>
      <c r="AA290" t="s">
        <v>1769</v>
      </c>
      <c r="AB290" s="17" t="s">
        <v>1586</v>
      </c>
      <c r="AC290" t="s">
        <v>1728</v>
      </c>
    </row>
    <row r="291" spans="1:29" hidden="1" x14ac:dyDescent="0.3">
      <c r="A291" t="s">
        <v>288</v>
      </c>
      <c r="B291" s="7">
        <v>5</v>
      </c>
      <c r="C291" s="7" t="s">
        <v>1024</v>
      </c>
      <c r="D291" s="7" t="s">
        <v>951</v>
      </c>
      <c r="E291" t="s">
        <v>1759</v>
      </c>
      <c r="F291" s="20">
        <v>13</v>
      </c>
      <c r="G291" s="20" t="s">
        <v>1586</v>
      </c>
      <c r="H291" s="7">
        <v>11</v>
      </c>
      <c r="I291" t="s">
        <v>1760</v>
      </c>
      <c r="J291" t="s">
        <v>878</v>
      </c>
      <c r="K291" t="s">
        <v>1748</v>
      </c>
      <c r="L291" t="s">
        <v>1749</v>
      </c>
      <c r="M291" t="s">
        <v>1974</v>
      </c>
      <c r="N291" t="s">
        <v>1975</v>
      </c>
      <c r="O291" t="s">
        <v>1755</v>
      </c>
      <c r="P291" t="s">
        <v>154</v>
      </c>
      <c r="Q291">
        <v>1</v>
      </c>
      <c r="R291" t="s">
        <v>1732</v>
      </c>
      <c r="S291" s="17">
        <v>13</v>
      </c>
      <c r="T291" t="s">
        <v>1756</v>
      </c>
      <c r="U291" t="s">
        <v>1976</v>
      </c>
      <c r="V291" t="s">
        <v>237</v>
      </c>
      <c r="W291">
        <v>1000</v>
      </c>
      <c r="X291" t="s">
        <v>1977</v>
      </c>
      <c r="Y291" t="s">
        <v>1024</v>
      </c>
      <c r="Z291">
        <v>1441</v>
      </c>
      <c r="AA291" t="s">
        <v>1027</v>
      </c>
      <c r="AB291" s="17" t="s">
        <v>1586</v>
      </c>
      <c r="AC291" t="s">
        <v>1728</v>
      </c>
    </row>
    <row r="292" spans="1:29" hidden="1" x14ac:dyDescent="0.3">
      <c r="A292" t="s">
        <v>291</v>
      </c>
      <c r="B292" s="7">
        <v>5</v>
      </c>
      <c r="C292" s="7" t="s">
        <v>1034</v>
      </c>
      <c r="D292" s="7" t="s">
        <v>951</v>
      </c>
      <c r="E292" t="s">
        <v>1759</v>
      </c>
      <c r="F292" s="20">
        <v>13</v>
      </c>
      <c r="G292" s="20" t="s">
        <v>935</v>
      </c>
      <c r="H292" s="7">
        <v>11</v>
      </c>
      <c r="I292" t="s">
        <v>1760</v>
      </c>
      <c r="J292" t="s">
        <v>878</v>
      </c>
      <c r="K292" t="s">
        <v>1748</v>
      </c>
      <c r="L292" t="s">
        <v>1749</v>
      </c>
      <c r="M292" t="s">
        <v>1974</v>
      </c>
      <c r="N292" t="s">
        <v>1975</v>
      </c>
      <c r="O292" t="s">
        <v>1755</v>
      </c>
      <c r="P292" t="s">
        <v>154</v>
      </c>
      <c r="Q292">
        <v>1</v>
      </c>
      <c r="R292" t="s">
        <v>1732</v>
      </c>
      <c r="S292" s="17">
        <v>13</v>
      </c>
      <c r="T292" t="s">
        <v>1756</v>
      </c>
      <c r="U292" t="s">
        <v>1976</v>
      </c>
      <c r="V292" t="s">
        <v>237</v>
      </c>
      <c r="W292">
        <v>1000</v>
      </c>
      <c r="X292" t="s">
        <v>1977</v>
      </c>
      <c r="Y292" t="s">
        <v>1034</v>
      </c>
      <c r="Z292">
        <v>1591</v>
      </c>
      <c r="AA292" t="s">
        <v>1978</v>
      </c>
      <c r="AB292" s="17" t="s">
        <v>935</v>
      </c>
      <c r="AC292" t="s">
        <v>1979</v>
      </c>
    </row>
    <row r="293" spans="1:29" hidden="1" x14ac:dyDescent="0.3">
      <c r="A293" t="s">
        <v>244</v>
      </c>
      <c r="B293" s="7">
        <v>5</v>
      </c>
      <c r="C293" s="7" t="s">
        <v>980</v>
      </c>
      <c r="D293" s="7" t="s">
        <v>951</v>
      </c>
      <c r="E293" t="s">
        <v>1759</v>
      </c>
      <c r="F293" s="20">
        <v>12</v>
      </c>
      <c r="G293" s="20" t="s">
        <v>1586</v>
      </c>
      <c r="H293" s="7">
        <v>11</v>
      </c>
      <c r="I293" t="s">
        <v>1760</v>
      </c>
      <c r="J293" t="s">
        <v>878</v>
      </c>
      <c r="K293" t="s">
        <v>1748</v>
      </c>
      <c r="L293" t="s">
        <v>1749</v>
      </c>
      <c r="M293" t="s">
        <v>1974</v>
      </c>
      <c r="N293" t="s">
        <v>1975</v>
      </c>
      <c r="O293" t="s">
        <v>1755</v>
      </c>
      <c r="P293" t="s">
        <v>154</v>
      </c>
      <c r="Q293">
        <v>4</v>
      </c>
      <c r="R293" t="s">
        <v>1714</v>
      </c>
      <c r="S293" s="17">
        <v>12</v>
      </c>
      <c r="T293" t="s">
        <v>1977</v>
      </c>
      <c r="U293" t="s">
        <v>1976</v>
      </c>
      <c r="V293" t="s">
        <v>237</v>
      </c>
      <c r="W293">
        <v>1000</v>
      </c>
      <c r="X293" t="s">
        <v>1977</v>
      </c>
      <c r="Y293" t="s">
        <v>980</v>
      </c>
      <c r="Z293">
        <v>1211</v>
      </c>
      <c r="AA293" t="s">
        <v>983</v>
      </c>
      <c r="AB293" s="17" t="s">
        <v>1586</v>
      </c>
      <c r="AC293" t="s">
        <v>1728</v>
      </c>
    </row>
    <row r="294" spans="1:29" hidden="1" x14ac:dyDescent="0.3">
      <c r="A294" t="s">
        <v>286</v>
      </c>
      <c r="B294" s="7">
        <v>5</v>
      </c>
      <c r="C294" s="7" t="s">
        <v>1024</v>
      </c>
      <c r="D294" s="7" t="s">
        <v>951</v>
      </c>
      <c r="E294" t="s">
        <v>1759</v>
      </c>
      <c r="F294" s="20">
        <v>12</v>
      </c>
      <c r="G294" s="20" t="s">
        <v>1586</v>
      </c>
      <c r="H294" s="7">
        <v>11</v>
      </c>
      <c r="I294" t="s">
        <v>1760</v>
      </c>
      <c r="J294" t="s">
        <v>878</v>
      </c>
      <c r="K294" t="s">
        <v>1748</v>
      </c>
      <c r="L294" t="s">
        <v>1749</v>
      </c>
      <c r="M294" t="s">
        <v>1974</v>
      </c>
      <c r="N294" t="s">
        <v>1975</v>
      </c>
      <c r="O294" t="s">
        <v>1755</v>
      </c>
      <c r="P294" t="s">
        <v>154</v>
      </c>
      <c r="Q294">
        <v>4</v>
      </c>
      <c r="R294" t="s">
        <v>1714</v>
      </c>
      <c r="S294" s="17">
        <v>12</v>
      </c>
      <c r="T294" t="s">
        <v>1977</v>
      </c>
      <c r="U294" t="s">
        <v>1976</v>
      </c>
      <c r="V294" t="s">
        <v>237</v>
      </c>
      <c r="W294">
        <v>1000</v>
      </c>
      <c r="X294" t="s">
        <v>1977</v>
      </c>
      <c r="Y294" t="s">
        <v>1024</v>
      </c>
      <c r="Z294">
        <v>1441</v>
      </c>
      <c r="AA294" t="s">
        <v>1027</v>
      </c>
      <c r="AB294" s="17" t="s">
        <v>1586</v>
      </c>
      <c r="AC294" t="s">
        <v>1728</v>
      </c>
    </row>
    <row r="295" spans="1:29" hidden="1" x14ac:dyDescent="0.3">
      <c r="A295" t="s">
        <v>309</v>
      </c>
      <c r="B295" s="7">
        <v>5</v>
      </c>
      <c r="C295" s="7" t="s">
        <v>1272</v>
      </c>
      <c r="D295" s="7" t="s">
        <v>951</v>
      </c>
      <c r="E295" t="s">
        <v>1759</v>
      </c>
      <c r="F295" s="20">
        <v>12</v>
      </c>
      <c r="G295" s="20" t="s">
        <v>1586</v>
      </c>
      <c r="H295" s="7">
        <v>11</v>
      </c>
      <c r="I295" t="s">
        <v>1760</v>
      </c>
      <c r="J295" t="s">
        <v>878</v>
      </c>
      <c r="K295" t="s">
        <v>1748</v>
      </c>
      <c r="L295" t="s">
        <v>1749</v>
      </c>
      <c r="M295" t="s">
        <v>1974</v>
      </c>
      <c r="N295" t="s">
        <v>1975</v>
      </c>
      <c r="O295" t="s">
        <v>1755</v>
      </c>
      <c r="P295" t="s">
        <v>154</v>
      </c>
      <c r="Q295">
        <v>4</v>
      </c>
      <c r="R295" t="s">
        <v>1714</v>
      </c>
      <c r="S295" s="17">
        <v>12</v>
      </c>
      <c r="T295" t="s">
        <v>1977</v>
      </c>
      <c r="U295" t="s">
        <v>1976</v>
      </c>
      <c r="V295" t="s">
        <v>237</v>
      </c>
      <c r="W295">
        <v>3000</v>
      </c>
      <c r="X295" t="s">
        <v>1717</v>
      </c>
      <c r="Y295" t="s">
        <v>1272</v>
      </c>
      <c r="Z295">
        <v>3391</v>
      </c>
      <c r="AA295" t="s">
        <v>1807</v>
      </c>
      <c r="AB295" s="17" t="s">
        <v>1586</v>
      </c>
      <c r="AC295" t="s">
        <v>1728</v>
      </c>
    </row>
    <row r="296" spans="1:29" hidden="1" x14ac:dyDescent="0.3">
      <c r="A296" t="s">
        <v>310</v>
      </c>
      <c r="B296" s="7">
        <v>5</v>
      </c>
      <c r="C296" s="7" t="s">
        <v>1383</v>
      </c>
      <c r="D296" s="7" t="s">
        <v>951</v>
      </c>
      <c r="E296" t="s">
        <v>1759</v>
      </c>
      <c r="F296" s="20">
        <v>12</v>
      </c>
      <c r="G296" s="20" t="s">
        <v>1586</v>
      </c>
      <c r="H296" s="7">
        <v>11</v>
      </c>
      <c r="I296" t="s">
        <v>1760</v>
      </c>
      <c r="J296" t="s">
        <v>878</v>
      </c>
      <c r="K296" t="s">
        <v>1748</v>
      </c>
      <c r="L296" t="s">
        <v>1749</v>
      </c>
      <c r="M296" t="s">
        <v>1974</v>
      </c>
      <c r="N296" t="s">
        <v>1975</v>
      </c>
      <c r="O296" t="s">
        <v>1755</v>
      </c>
      <c r="P296" t="s">
        <v>154</v>
      </c>
      <c r="Q296">
        <v>4</v>
      </c>
      <c r="R296" t="s">
        <v>1714</v>
      </c>
      <c r="S296" s="17">
        <v>12</v>
      </c>
      <c r="T296" t="s">
        <v>1977</v>
      </c>
      <c r="U296" t="s">
        <v>1976</v>
      </c>
      <c r="V296" t="s">
        <v>237</v>
      </c>
      <c r="W296">
        <v>3000</v>
      </c>
      <c r="X296" t="s">
        <v>1717</v>
      </c>
      <c r="Y296" t="s">
        <v>1383</v>
      </c>
      <c r="Z296">
        <v>3911</v>
      </c>
      <c r="AA296" t="s">
        <v>1386</v>
      </c>
      <c r="AB296" s="17" t="s">
        <v>1586</v>
      </c>
      <c r="AC296" t="s">
        <v>1728</v>
      </c>
    </row>
    <row r="297" spans="1:29" hidden="1" x14ac:dyDescent="0.3">
      <c r="A297" t="s">
        <v>312</v>
      </c>
      <c r="B297" s="7">
        <v>5</v>
      </c>
      <c r="C297" s="7" t="s">
        <v>1391</v>
      </c>
      <c r="D297" s="7" t="s">
        <v>951</v>
      </c>
      <c r="E297" t="s">
        <v>1759</v>
      </c>
      <c r="F297" s="20">
        <v>12</v>
      </c>
      <c r="G297" s="20" t="s">
        <v>1586</v>
      </c>
      <c r="H297" s="7">
        <v>11</v>
      </c>
      <c r="I297" t="s">
        <v>1760</v>
      </c>
      <c r="J297" t="s">
        <v>878</v>
      </c>
      <c r="K297" t="s">
        <v>1748</v>
      </c>
      <c r="L297" t="s">
        <v>1749</v>
      </c>
      <c r="M297" t="s">
        <v>1974</v>
      </c>
      <c r="N297" t="s">
        <v>1975</v>
      </c>
      <c r="O297" t="s">
        <v>1755</v>
      </c>
      <c r="P297" t="s">
        <v>154</v>
      </c>
      <c r="Q297">
        <v>4</v>
      </c>
      <c r="R297" t="s">
        <v>1714</v>
      </c>
      <c r="S297" s="17">
        <v>12</v>
      </c>
      <c r="T297" t="s">
        <v>1977</v>
      </c>
      <c r="U297" t="s">
        <v>1976</v>
      </c>
      <c r="V297" t="s">
        <v>237</v>
      </c>
      <c r="W297">
        <v>3000</v>
      </c>
      <c r="X297" t="s">
        <v>1717</v>
      </c>
      <c r="Y297" t="s">
        <v>1391</v>
      </c>
      <c r="Z297">
        <v>3941</v>
      </c>
      <c r="AA297" t="s">
        <v>1394</v>
      </c>
      <c r="AB297" s="17" t="s">
        <v>1586</v>
      </c>
      <c r="AC297" t="s">
        <v>1728</v>
      </c>
    </row>
    <row r="298" spans="1:29" hidden="1" x14ac:dyDescent="0.3">
      <c r="A298" t="s">
        <v>619</v>
      </c>
      <c r="B298" s="7">
        <v>5</v>
      </c>
      <c r="C298" s="7" t="s">
        <v>1089</v>
      </c>
      <c r="D298" s="7" t="s">
        <v>951</v>
      </c>
      <c r="E298" t="s">
        <v>1759</v>
      </c>
      <c r="F298" s="20">
        <v>54</v>
      </c>
      <c r="G298" s="20" t="s">
        <v>1586</v>
      </c>
      <c r="H298" s="7">
        <v>11</v>
      </c>
      <c r="I298" t="s">
        <v>1760</v>
      </c>
      <c r="J298" t="s">
        <v>878</v>
      </c>
      <c r="K298" t="s">
        <v>1980</v>
      </c>
      <c r="L298" t="s">
        <v>1981</v>
      </c>
      <c r="M298" t="s">
        <v>1722</v>
      </c>
      <c r="N298" t="s">
        <v>1723</v>
      </c>
      <c r="O298" t="s">
        <v>1838</v>
      </c>
      <c r="P298" t="s">
        <v>608</v>
      </c>
      <c r="Q298">
        <v>5</v>
      </c>
      <c r="R298" t="s">
        <v>1839</v>
      </c>
      <c r="S298" s="17">
        <v>54</v>
      </c>
      <c r="T298" t="s">
        <v>1982</v>
      </c>
      <c r="U298" t="s">
        <v>1983</v>
      </c>
      <c r="V298" t="s">
        <v>618</v>
      </c>
      <c r="W298">
        <v>2000</v>
      </c>
      <c r="X298" t="s">
        <v>1735</v>
      </c>
      <c r="Y298" t="s">
        <v>1089</v>
      </c>
      <c r="Z298">
        <v>2351</v>
      </c>
      <c r="AA298" t="s">
        <v>1984</v>
      </c>
      <c r="AB298" s="17" t="s">
        <v>1586</v>
      </c>
      <c r="AC298" t="s">
        <v>1728</v>
      </c>
    </row>
    <row r="299" spans="1:29" hidden="1" x14ac:dyDescent="0.3">
      <c r="A299" t="s">
        <v>621</v>
      </c>
      <c r="B299" s="7">
        <v>5</v>
      </c>
      <c r="C299" s="7" t="s">
        <v>1093</v>
      </c>
      <c r="D299" s="7" t="s">
        <v>951</v>
      </c>
      <c r="E299" t="s">
        <v>1759</v>
      </c>
      <c r="F299" s="20">
        <v>55</v>
      </c>
      <c r="G299" s="20" t="s">
        <v>1586</v>
      </c>
      <c r="H299" s="7">
        <v>11</v>
      </c>
      <c r="I299" t="s">
        <v>1760</v>
      </c>
      <c r="J299" t="s">
        <v>878</v>
      </c>
      <c r="K299" t="s">
        <v>1980</v>
      </c>
      <c r="L299" t="s">
        <v>1981</v>
      </c>
      <c r="M299" t="s">
        <v>1722</v>
      </c>
      <c r="N299" t="s">
        <v>1723</v>
      </c>
      <c r="O299" t="s">
        <v>1838</v>
      </c>
      <c r="P299" t="s">
        <v>608</v>
      </c>
      <c r="Q299">
        <v>5</v>
      </c>
      <c r="R299" t="s">
        <v>1839</v>
      </c>
      <c r="S299" s="17">
        <v>55</v>
      </c>
      <c r="T299" t="s">
        <v>1985</v>
      </c>
      <c r="U299" t="s">
        <v>1983</v>
      </c>
      <c r="V299" t="s">
        <v>618</v>
      </c>
      <c r="W299">
        <v>2000</v>
      </c>
      <c r="X299" t="s">
        <v>1735</v>
      </c>
      <c r="Y299" t="s">
        <v>1093</v>
      </c>
      <c r="Z299">
        <v>2391</v>
      </c>
      <c r="AA299" t="s">
        <v>1096</v>
      </c>
      <c r="AB299" s="17" t="s">
        <v>1586</v>
      </c>
      <c r="AC299" t="s">
        <v>1728</v>
      </c>
    </row>
    <row r="300" spans="1:29" hidden="1" x14ac:dyDescent="0.3">
      <c r="A300" t="s">
        <v>626</v>
      </c>
      <c r="B300" s="7">
        <v>5</v>
      </c>
      <c r="C300" s="7" t="s">
        <v>1373</v>
      </c>
      <c r="D300" s="7" t="s">
        <v>951</v>
      </c>
      <c r="E300" t="s">
        <v>1759</v>
      </c>
      <c r="F300" s="20">
        <v>56</v>
      </c>
      <c r="G300" s="20">
        <v>45</v>
      </c>
      <c r="H300" s="7">
        <v>11</v>
      </c>
      <c r="I300" t="s">
        <v>1760</v>
      </c>
      <c r="J300" t="s">
        <v>878</v>
      </c>
      <c r="K300" t="s">
        <v>1980</v>
      </c>
      <c r="L300" t="s">
        <v>1981</v>
      </c>
      <c r="M300" t="s">
        <v>1722</v>
      </c>
      <c r="N300" t="s">
        <v>1723</v>
      </c>
      <c r="O300" t="s">
        <v>1838</v>
      </c>
      <c r="P300" t="s">
        <v>608</v>
      </c>
      <c r="Q300">
        <v>5</v>
      </c>
      <c r="R300" t="s">
        <v>1839</v>
      </c>
      <c r="S300" s="17">
        <v>56</v>
      </c>
      <c r="T300" t="s">
        <v>1986</v>
      </c>
      <c r="U300" t="s">
        <v>1983</v>
      </c>
      <c r="V300" t="s">
        <v>618</v>
      </c>
      <c r="W300">
        <v>3000</v>
      </c>
      <c r="X300" t="s">
        <v>1717</v>
      </c>
      <c r="Y300" t="s">
        <v>1373</v>
      </c>
      <c r="Z300">
        <v>3821</v>
      </c>
      <c r="AA300" t="s">
        <v>1376</v>
      </c>
      <c r="AB300" s="17">
        <v>45</v>
      </c>
      <c r="AC300" t="s">
        <v>1986</v>
      </c>
    </row>
    <row r="301" spans="1:29" hidden="1" x14ac:dyDescent="0.3">
      <c r="A301" t="s">
        <v>638</v>
      </c>
      <c r="B301" s="7">
        <v>5</v>
      </c>
      <c r="C301" s="7" t="s">
        <v>1511</v>
      </c>
      <c r="D301" s="7" t="s">
        <v>951</v>
      </c>
      <c r="E301" t="s">
        <v>1759</v>
      </c>
      <c r="F301" s="20">
        <v>57</v>
      </c>
      <c r="G301" s="20" t="s">
        <v>1586</v>
      </c>
      <c r="H301" s="7">
        <v>11</v>
      </c>
      <c r="I301" t="s">
        <v>1760</v>
      </c>
      <c r="J301" t="s">
        <v>878</v>
      </c>
      <c r="K301" t="s">
        <v>1980</v>
      </c>
      <c r="L301" t="s">
        <v>1981</v>
      </c>
      <c r="M301" t="s">
        <v>1722</v>
      </c>
      <c r="N301" t="s">
        <v>1723</v>
      </c>
      <c r="O301" t="s">
        <v>1838</v>
      </c>
      <c r="P301" t="s">
        <v>608</v>
      </c>
      <c r="Q301">
        <v>5</v>
      </c>
      <c r="R301" t="s">
        <v>1839</v>
      </c>
      <c r="S301" s="17">
        <v>57</v>
      </c>
      <c r="T301" t="s">
        <v>1987</v>
      </c>
      <c r="U301" t="s">
        <v>1983</v>
      </c>
      <c r="V301" t="s">
        <v>618</v>
      </c>
      <c r="W301">
        <v>5000</v>
      </c>
      <c r="X301" t="s">
        <v>1739</v>
      </c>
      <c r="Y301" t="s">
        <v>1511</v>
      </c>
      <c r="Z301">
        <v>5671</v>
      </c>
      <c r="AA301" t="s">
        <v>1923</v>
      </c>
      <c r="AB301" s="17" t="s">
        <v>1586</v>
      </c>
      <c r="AC301" t="s">
        <v>1728</v>
      </c>
    </row>
    <row r="302" spans="1:29" hidden="1" x14ac:dyDescent="0.3">
      <c r="A302" t="s">
        <v>623</v>
      </c>
      <c r="B302" s="7">
        <v>5</v>
      </c>
      <c r="C302" s="7" t="s">
        <v>1165</v>
      </c>
      <c r="D302" s="7" t="s">
        <v>951</v>
      </c>
      <c r="E302" t="s">
        <v>1759</v>
      </c>
      <c r="F302" s="20">
        <v>59</v>
      </c>
      <c r="G302" s="20" t="s">
        <v>1586</v>
      </c>
      <c r="H302" s="7">
        <v>11</v>
      </c>
      <c r="I302" t="s">
        <v>1760</v>
      </c>
      <c r="J302" t="s">
        <v>878</v>
      </c>
      <c r="K302" t="s">
        <v>1980</v>
      </c>
      <c r="L302" t="s">
        <v>1981</v>
      </c>
      <c r="M302" t="s">
        <v>1722</v>
      </c>
      <c r="N302" t="s">
        <v>1723</v>
      </c>
      <c r="O302" t="s">
        <v>1838</v>
      </c>
      <c r="P302" t="s">
        <v>608</v>
      </c>
      <c r="Q302">
        <v>5</v>
      </c>
      <c r="R302" t="s">
        <v>1839</v>
      </c>
      <c r="S302" s="17">
        <v>59</v>
      </c>
      <c r="T302" t="s">
        <v>1988</v>
      </c>
      <c r="U302" t="s">
        <v>1983</v>
      </c>
      <c r="V302" t="s">
        <v>618</v>
      </c>
      <c r="W302">
        <v>2000</v>
      </c>
      <c r="X302" t="s">
        <v>1735</v>
      </c>
      <c r="Y302" t="s">
        <v>1165</v>
      </c>
      <c r="Z302">
        <v>2721</v>
      </c>
      <c r="AA302" t="s">
        <v>1791</v>
      </c>
      <c r="AB302" s="17" t="s">
        <v>1586</v>
      </c>
      <c r="AC302" t="s">
        <v>1728</v>
      </c>
    </row>
    <row r="303" spans="1:29" hidden="1" x14ac:dyDescent="0.3">
      <c r="A303" t="s">
        <v>624</v>
      </c>
      <c r="B303" s="7">
        <v>5</v>
      </c>
      <c r="C303" s="7" t="s">
        <v>1180</v>
      </c>
      <c r="D303" s="7" t="s">
        <v>951</v>
      </c>
      <c r="E303" t="s">
        <v>1759</v>
      </c>
      <c r="F303" s="20">
        <v>59</v>
      </c>
      <c r="G303" s="20" t="s">
        <v>1586</v>
      </c>
      <c r="H303" s="7">
        <v>11</v>
      </c>
      <c r="I303" t="s">
        <v>1760</v>
      </c>
      <c r="J303" t="s">
        <v>878</v>
      </c>
      <c r="K303" t="s">
        <v>1980</v>
      </c>
      <c r="L303" t="s">
        <v>1981</v>
      </c>
      <c r="M303" t="s">
        <v>1722</v>
      </c>
      <c r="N303" t="s">
        <v>1723</v>
      </c>
      <c r="O303" t="s">
        <v>1838</v>
      </c>
      <c r="P303" t="s">
        <v>608</v>
      </c>
      <c r="Q303">
        <v>5</v>
      </c>
      <c r="R303" t="s">
        <v>1839</v>
      </c>
      <c r="S303" s="17">
        <v>59</v>
      </c>
      <c r="T303" t="s">
        <v>1988</v>
      </c>
      <c r="U303" t="s">
        <v>1983</v>
      </c>
      <c r="V303" t="s">
        <v>618</v>
      </c>
      <c r="W303">
        <v>2000</v>
      </c>
      <c r="X303" t="s">
        <v>1735</v>
      </c>
      <c r="Y303" t="s">
        <v>1180</v>
      </c>
      <c r="Z303">
        <v>2911</v>
      </c>
      <c r="AA303" t="s">
        <v>1183</v>
      </c>
      <c r="AB303" s="17" t="s">
        <v>1586</v>
      </c>
      <c r="AC303" t="s">
        <v>1728</v>
      </c>
    </row>
    <row r="304" spans="1:29" hidden="1" x14ac:dyDescent="0.3">
      <c r="A304" t="s">
        <v>625</v>
      </c>
      <c r="B304" s="7">
        <v>5</v>
      </c>
      <c r="C304" s="7" t="s">
        <v>1293</v>
      </c>
      <c r="D304" s="7" t="s">
        <v>951</v>
      </c>
      <c r="E304" t="s">
        <v>1759</v>
      </c>
      <c r="F304" s="20">
        <v>59</v>
      </c>
      <c r="G304" s="20" t="s">
        <v>1586</v>
      </c>
      <c r="H304" s="7">
        <v>11</v>
      </c>
      <c r="I304" t="s">
        <v>1760</v>
      </c>
      <c r="J304" t="s">
        <v>878</v>
      </c>
      <c r="K304" t="s">
        <v>1980</v>
      </c>
      <c r="L304" t="s">
        <v>1981</v>
      </c>
      <c r="M304" t="s">
        <v>1722</v>
      </c>
      <c r="N304" t="s">
        <v>1723</v>
      </c>
      <c r="O304" t="s">
        <v>1838</v>
      </c>
      <c r="P304" t="s">
        <v>608</v>
      </c>
      <c r="Q304">
        <v>5</v>
      </c>
      <c r="R304" t="s">
        <v>1839</v>
      </c>
      <c r="S304" s="17">
        <v>59</v>
      </c>
      <c r="T304" t="s">
        <v>1988</v>
      </c>
      <c r="U304" t="s">
        <v>1983</v>
      </c>
      <c r="V304" t="s">
        <v>618</v>
      </c>
      <c r="W304">
        <v>3000</v>
      </c>
      <c r="X304" t="s">
        <v>1717</v>
      </c>
      <c r="Y304" t="s">
        <v>1293</v>
      </c>
      <c r="Z304">
        <v>3451</v>
      </c>
      <c r="AA304" t="s">
        <v>1296</v>
      </c>
      <c r="AB304" s="17" t="s">
        <v>1586</v>
      </c>
      <c r="AC304" t="s">
        <v>1728</v>
      </c>
    </row>
    <row r="305" spans="1:29" hidden="1" x14ac:dyDescent="0.3">
      <c r="A305" t="s">
        <v>628</v>
      </c>
      <c r="B305" s="7">
        <v>5</v>
      </c>
      <c r="C305" s="7" t="s">
        <v>1417</v>
      </c>
      <c r="D305" s="7" t="s">
        <v>951</v>
      </c>
      <c r="E305" t="s">
        <v>1759</v>
      </c>
      <c r="F305" s="20">
        <v>50</v>
      </c>
      <c r="G305" s="20">
        <v>53</v>
      </c>
      <c r="H305" s="7">
        <v>11</v>
      </c>
      <c r="I305" t="s">
        <v>1760</v>
      </c>
      <c r="J305" t="s">
        <v>878</v>
      </c>
      <c r="K305" t="s">
        <v>1980</v>
      </c>
      <c r="L305" t="s">
        <v>1981</v>
      </c>
      <c r="M305" t="s">
        <v>1933</v>
      </c>
      <c r="N305" t="s">
        <v>1934</v>
      </c>
      <c r="O305" t="s">
        <v>1838</v>
      </c>
      <c r="P305" t="s">
        <v>608</v>
      </c>
      <c r="Q305">
        <v>5</v>
      </c>
      <c r="R305" t="s">
        <v>1839</v>
      </c>
      <c r="S305" s="17">
        <v>50</v>
      </c>
      <c r="T305" t="s">
        <v>1989</v>
      </c>
      <c r="U305" t="s">
        <v>1983</v>
      </c>
      <c r="V305" t="s">
        <v>618</v>
      </c>
      <c r="W305">
        <v>4000</v>
      </c>
      <c r="X305" t="s">
        <v>1844</v>
      </c>
      <c r="Y305" t="s">
        <v>1417</v>
      </c>
      <c r="Z305">
        <v>4311</v>
      </c>
      <c r="AA305" t="s">
        <v>1990</v>
      </c>
      <c r="AB305" s="17">
        <v>53</v>
      </c>
      <c r="AC305" t="s">
        <v>1989</v>
      </c>
    </row>
    <row r="306" spans="1:29" hidden="1" x14ac:dyDescent="0.3">
      <c r="A306" t="s">
        <v>630</v>
      </c>
      <c r="B306" s="7">
        <v>5</v>
      </c>
      <c r="C306" s="7" t="s">
        <v>1417</v>
      </c>
      <c r="D306" s="7" t="s">
        <v>951</v>
      </c>
      <c r="E306" t="s">
        <v>1759</v>
      </c>
      <c r="F306" s="20">
        <v>51</v>
      </c>
      <c r="G306" s="20">
        <v>38</v>
      </c>
      <c r="H306" s="7">
        <v>11</v>
      </c>
      <c r="I306" t="s">
        <v>1760</v>
      </c>
      <c r="J306" t="s">
        <v>878</v>
      </c>
      <c r="K306" t="s">
        <v>1980</v>
      </c>
      <c r="L306" t="s">
        <v>1981</v>
      </c>
      <c r="M306" t="s">
        <v>1933</v>
      </c>
      <c r="N306" t="s">
        <v>1934</v>
      </c>
      <c r="O306" t="s">
        <v>1838</v>
      </c>
      <c r="P306" t="s">
        <v>608</v>
      </c>
      <c r="Q306">
        <v>5</v>
      </c>
      <c r="R306" t="s">
        <v>1839</v>
      </c>
      <c r="S306" s="17">
        <v>51</v>
      </c>
      <c r="T306" t="s">
        <v>1991</v>
      </c>
      <c r="U306" t="s">
        <v>1983</v>
      </c>
      <c r="V306" t="s">
        <v>618</v>
      </c>
      <c r="W306">
        <v>4000</v>
      </c>
      <c r="X306" t="s">
        <v>1844</v>
      </c>
      <c r="Y306" t="s">
        <v>1417</v>
      </c>
      <c r="Z306">
        <v>4311</v>
      </c>
      <c r="AA306" t="s">
        <v>1990</v>
      </c>
      <c r="AB306" s="17">
        <v>38</v>
      </c>
      <c r="AC306" t="s">
        <v>1992</v>
      </c>
    </row>
    <row r="307" spans="1:29" hidden="1" x14ac:dyDescent="0.3">
      <c r="A307" t="s">
        <v>632</v>
      </c>
      <c r="B307" s="7">
        <v>5</v>
      </c>
      <c r="C307" s="7" t="s">
        <v>1417</v>
      </c>
      <c r="D307" s="7" t="s">
        <v>951</v>
      </c>
      <c r="E307" t="s">
        <v>1759</v>
      </c>
      <c r="F307" s="20">
        <v>52</v>
      </c>
      <c r="G307" s="20">
        <v>39</v>
      </c>
      <c r="H307" s="7">
        <v>11</v>
      </c>
      <c r="I307" t="s">
        <v>1760</v>
      </c>
      <c r="J307" t="s">
        <v>878</v>
      </c>
      <c r="K307" t="s">
        <v>1980</v>
      </c>
      <c r="L307" t="s">
        <v>1981</v>
      </c>
      <c r="M307" t="s">
        <v>1933</v>
      </c>
      <c r="N307" t="s">
        <v>1934</v>
      </c>
      <c r="O307" t="s">
        <v>1838</v>
      </c>
      <c r="P307" t="s">
        <v>608</v>
      </c>
      <c r="Q307">
        <v>5</v>
      </c>
      <c r="R307" t="s">
        <v>1839</v>
      </c>
      <c r="S307" s="17">
        <v>52</v>
      </c>
      <c r="T307" t="s">
        <v>1993</v>
      </c>
      <c r="U307" t="s">
        <v>1983</v>
      </c>
      <c r="V307" t="s">
        <v>618</v>
      </c>
      <c r="W307">
        <v>4000</v>
      </c>
      <c r="X307" t="s">
        <v>1844</v>
      </c>
      <c r="Y307" t="s">
        <v>1417</v>
      </c>
      <c r="Z307">
        <v>4311</v>
      </c>
      <c r="AA307" t="s">
        <v>1990</v>
      </c>
      <c r="AB307" s="17">
        <v>39</v>
      </c>
      <c r="AC307" t="s">
        <v>1994</v>
      </c>
    </row>
    <row r="308" spans="1:29" hidden="1" x14ac:dyDescent="0.3">
      <c r="A308" t="s">
        <v>636</v>
      </c>
      <c r="B308" s="7">
        <v>5</v>
      </c>
      <c r="C308" s="7" t="s">
        <v>1427</v>
      </c>
      <c r="D308" s="7" t="s">
        <v>951</v>
      </c>
      <c r="E308" t="s">
        <v>1759</v>
      </c>
      <c r="F308" s="20">
        <v>53</v>
      </c>
      <c r="G308" s="20">
        <v>40</v>
      </c>
      <c r="H308" s="7">
        <v>11</v>
      </c>
      <c r="I308" t="s">
        <v>1760</v>
      </c>
      <c r="J308" t="s">
        <v>878</v>
      </c>
      <c r="K308" t="s">
        <v>1980</v>
      </c>
      <c r="L308" t="s">
        <v>1981</v>
      </c>
      <c r="M308" t="s">
        <v>1933</v>
      </c>
      <c r="N308" t="s">
        <v>1934</v>
      </c>
      <c r="O308" t="s">
        <v>1838</v>
      </c>
      <c r="P308" t="s">
        <v>608</v>
      </c>
      <c r="Q308">
        <v>5</v>
      </c>
      <c r="R308" t="s">
        <v>1839</v>
      </c>
      <c r="S308" s="17">
        <v>53</v>
      </c>
      <c r="T308" t="s">
        <v>1995</v>
      </c>
      <c r="U308" t="s">
        <v>1983</v>
      </c>
      <c r="V308" t="s">
        <v>618</v>
      </c>
      <c r="W308">
        <v>4000</v>
      </c>
      <c r="X308" t="s">
        <v>1844</v>
      </c>
      <c r="Y308" t="s">
        <v>1427</v>
      </c>
      <c r="Z308">
        <v>4411</v>
      </c>
      <c r="AA308" t="s">
        <v>1430</v>
      </c>
      <c r="AB308" s="17">
        <v>40</v>
      </c>
      <c r="AC308" t="s">
        <v>1995</v>
      </c>
    </row>
    <row r="309" spans="1:29" hidden="1" x14ac:dyDescent="0.3">
      <c r="A309" t="s">
        <v>634</v>
      </c>
      <c r="B309" s="7">
        <v>5</v>
      </c>
      <c r="C309" s="7" t="s">
        <v>1417</v>
      </c>
      <c r="D309" s="7" t="s">
        <v>951</v>
      </c>
      <c r="E309" t="s">
        <v>1759</v>
      </c>
      <c r="F309" s="20">
        <v>58</v>
      </c>
      <c r="G309" s="20">
        <v>51</v>
      </c>
      <c r="H309" s="7">
        <v>11</v>
      </c>
      <c r="I309" t="s">
        <v>1760</v>
      </c>
      <c r="J309" t="s">
        <v>878</v>
      </c>
      <c r="K309" t="s">
        <v>1980</v>
      </c>
      <c r="L309" t="s">
        <v>1981</v>
      </c>
      <c r="M309" t="s">
        <v>1933</v>
      </c>
      <c r="N309" t="s">
        <v>1934</v>
      </c>
      <c r="O309" t="s">
        <v>1838</v>
      </c>
      <c r="P309" t="s">
        <v>608</v>
      </c>
      <c r="Q309">
        <v>5</v>
      </c>
      <c r="R309" t="s">
        <v>1839</v>
      </c>
      <c r="S309" s="17">
        <v>58</v>
      </c>
      <c r="T309" t="s">
        <v>1996</v>
      </c>
      <c r="U309" t="s">
        <v>1983</v>
      </c>
      <c r="V309" t="s">
        <v>618</v>
      </c>
      <c r="W309">
        <v>4000</v>
      </c>
      <c r="X309" t="s">
        <v>1844</v>
      </c>
      <c r="Y309" t="s">
        <v>1417</v>
      </c>
      <c r="Z309">
        <v>4311</v>
      </c>
      <c r="AA309" t="s">
        <v>1990</v>
      </c>
      <c r="AB309" s="17">
        <v>51</v>
      </c>
      <c r="AC309" t="s">
        <v>1997</v>
      </c>
    </row>
    <row r="310" spans="1:29" hidden="1" x14ac:dyDescent="0.3">
      <c r="A310" t="s">
        <v>552</v>
      </c>
      <c r="B310" s="7">
        <v>5</v>
      </c>
      <c r="C310" s="7" t="s">
        <v>1115</v>
      </c>
      <c r="D310" s="7" t="s">
        <v>951</v>
      </c>
      <c r="E310" t="s">
        <v>1759</v>
      </c>
      <c r="F310" s="20">
        <v>43</v>
      </c>
      <c r="G310" s="20" t="s">
        <v>1586</v>
      </c>
      <c r="H310" s="7">
        <v>11</v>
      </c>
      <c r="I310" t="s">
        <v>1760</v>
      </c>
      <c r="J310" t="s">
        <v>878</v>
      </c>
      <c r="K310" t="s">
        <v>1770</v>
      </c>
      <c r="L310" t="s">
        <v>1771</v>
      </c>
      <c r="M310" t="s">
        <v>1722</v>
      </c>
      <c r="N310" t="s">
        <v>1723</v>
      </c>
      <c r="O310" t="s">
        <v>1764</v>
      </c>
      <c r="P310" t="s">
        <v>547</v>
      </c>
      <c r="Q310">
        <v>6</v>
      </c>
      <c r="R310" t="s">
        <v>1744</v>
      </c>
      <c r="S310" s="17">
        <v>43</v>
      </c>
      <c r="T310" t="s">
        <v>1772</v>
      </c>
      <c r="U310" t="s">
        <v>1773</v>
      </c>
      <c r="V310" t="s">
        <v>1774</v>
      </c>
      <c r="W310">
        <v>2000</v>
      </c>
      <c r="X310" t="s">
        <v>1735</v>
      </c>
      <c r="Y310" t="s">
        <v>1115</v>
      </c>
      <c r="Z310">
        <v>2461</v>
      </c>
      <c r="AA310" t="s">
        <v>1800</v>
      </c>
      <c r="AB310" s="17" t="s">
        <v>1586</v>
      </c>
      <c r="AC310" t="s">
        <v>1728</v>
      </c>
    </row>
    <row r="311" spans="1:29" hidden="1" x14ac:dyDescent="0.3">
      <c r="A311" t="s">
        <v>553</v>
      </c>
      <c r="B311" s="7">
        <v>5</v>
      </c>
      <c r="C311" s="7" t="s">
        <v>1119</v>
      </c>
      <c r="D311" s="7" t="s">
        <v>951</v>
      </c>
      <c r="E311" t="s">
        <v>1759</v>
      </c>
      <c r="F311" s="20">
        <v>43</v>
      </c>
      <c r="G311" s="20" t="s">
        <v>1586</v>
      </c>
      <c r="H311" s="7">
        <v>11</v>
      </c>
      <c r="I311" t="s">
        <v>1760</v>
      </c>
      <c r="J311" t="s">
        <v>878</v>
      </c>
      <c r="K311" t="s">
        <v>1770</v>
      </c>
      <c r="L311" t="s">
        <v>1771</v>
      </c>
      <c r="M311" t="s">
        <v>1722</v>
      </c>
      <c r="N311" t="s">
        <v>1723</v>
      </c>
      <c r="O311" t="s">
        <v>1764</v>
      </c>
      <c r="P311" t="s">
        <v>547</v>
      </c>
      <c r="Q311">
        <v>6</v>
      </c>
      <c r="R311" t="s">
        <v>1744</v>
      </c>
      <c r="S311" s="17">
        <v>43</v>
      </c>
      <c r="T311" t="s">
        <v>1772</v>
      </c>
      <c r="U311" t="s">
        <v>1773</v>
      </c>
      <c r="V311" t="s">
        <v>1774</v>
      </c>
      <c r="W311">
        <v>2000</v>
      </c>
      <c r="X311" t="s">
        <v>1735</v>
      </c>
      <c r="Y311" t="s">
        <v>1119</v>
      </c>
      <c r="Z311">
        <v>2471</v>
      </c>
      <c r="AA311" t="s">
        <v>1874</v>
      </c>
      <c r="AB311" s="17" t="s">
        <v>1586</v>
      </c>
      <c r="AC311" t="s">
        <v>1728</v>
      </c>
    </row>
    <row r="312" spans="1:29" hidden="1" x14ac:dyDescent="0.3">
      <c r="A312" t="s">
        <v>554</v>
      </c>
      <c r="B312" s="7">
        <v>5</v>
      </c>
      <c r="C312" s="7" t="s">
        <v>1129</v>
      </c>
      <c r="D312" s="7" t="s">
        <v>951</v>
      </c>
      <c r="E312" t="s">
        <v>1759</v>
      </c>
      <c r="F312" s="20">
        <v>43</v>
      </c>
      <c r="G312" s="20" t="s">
        <v>1586</v>
      </c>
      <c r="H312" s="7">
        <v>11</v>
      </c>
      <c r="I312" t="s">
        <v>1760</v>
      </c>
      <c r="J312" t="s">
        <v>878</v>
      </c>
      <c r="K312" t="s">
        <v>1770</v>
      </c>
      <c r="L312" t="s">
        <v>1771</v>
      </c>
      <c r="M312" t="s">
        <v>1722</v>
      </c>
      <c r="N312" t="s">
        <v>1723</v>
      </c>
      <c r="O312" t="s">
        <v>1764</v>
      </c>
      <c r="P312" t="s">
        <v>547</v>
      </c>
      <c r="Q312">
        <v>6</v>
      </c>
      <c r="R312" t="s">
        <v>1744</v>
      </c>
      <c r="S312" s="17">
        <v>43</v>
      </c>
      <c r="T312" t="s">
        <v>1772</v>
      </c>
      <c r="U312" t="s">
        <v>1773</v>
      </c>
      <c r="V312" t="s">
        <v>1774</v>
      </c>
      <c r="W312">
        <v>2000</v>
      </c>
      <c r="X312" t="s">
        <v>1735</v>
      </c>
      <c r="Y312" t="s">
        <v>1129</v>
      </c>
      <c r="Z312">
        <v>2511</v>
      </c>
      <c r="AA312" t="s">
        <v>1998</v>
      </c>
      <c r="AB312" s="17" t="s">
        <v>1586</v>
      </c>
      <c r="AC312" t="s">
        <v>1728</v>
      </c>
    </row>
    <row r="313" spans="1:29" hidden="1" x14ac:dyDescent="0.3">
      <c r="A313" t="s">
        <v>556</v>
      </c>
      <c r="B313" s="7">
        <v>5</v>
      </c>
      <c r="C313" s="7" t="s">
        <v>1145</v>
      </c>
      <c r="D313" s="7" t="s">
        <v>951</v>
      </c>
      <c r="E313" t="s">
        <v>1759</v>
      </c>
      <c r="F313" s="20">
        <v>43</v>
      </c>
      <c r="G313" s="20" t="s">
        <v>1586</v>
      </c>
      <c r="H313" s="7">
        <v>11</v>
      </c>
      <c r="I313" t="s">
        <v>1760</v>
      </c>
      <c r="J313" t="s">
        <v>878</v>
      </c>
      <c r="K313" t="s">
        <v>1770</v>
      </c>
      <c r="L313" t="s">
        <v>1771</v>
      </c>
      <c r="M313" t="s">
        <v>1722</v>
      </c>
      <c r="N313" t="s">
        <v>1723</v>
      </c>
      <c r="O313" t="s">
        <v>1764</v>
      </c>
      <c r="P313" t="s">
        <v>547</v>
      </c>
      <c r="Q313">
        <v>6</v>
      </c>
      <c r="R313" t="s">
        <v>1744</v>
      </c>
      <c r="S313" s="17">
        <v>43</v>
      </c>
      <c r="T313" t="s">
        <v>1772</v>
      </c>
      <c r="U313" t="s">
        <v>1773</v>
      </c>
      <c r="V313" t="s">
        <v>1774</v>
      </c>
      <c r="W313">
        <v>2000</v>
      </c>
      <c r="X313" t="s">
        <v>1735</v>
      </c>
      <c r="Y313" t="s">
        <v>1145</v>
      </c>
      <c r="Z313">
        <v>2561</v>
      </c>
      <c r="AA313" t="s">
        <v>1999</v>
      </c>
      <c r="AB313" s="17" t="s">
        <v>1586</v>
      </c>
      <c r="AC313" t="s">
        <v>1728</v>
      </c>
    </row>
    <row r="314" spans="1:29" hidden="1" x14ac:dyDescent="0.3">
      <c r="A314" t="s">
        <v>558</v>
      </c>
      <c r="B314" s="7">
        <v>5</v>
      </c>
      <c r="C314" s="7" t="s">
        <v>1165</v>
      </c>
      <c r="D314" s="7" t="s">
        <v>951</v>
      </c>
      <c r="E314" t="s">
        <v>1759</v>
      </c>
      <c r="F314" s="20">
        <v>43</v>
      </c>
      <c r="G314" s="20" t="s">
        <v>1586</v>
      </c>
      <c r="H314" s="7">
        <v>11</v>
      </c>
      <c r="I314" t="s">
        <v>1760</v>
      </c>
      <c r="J314" t="s">
        <v>878</v>
      </c>
      <c r="K314" t="s">
        <v>1770</v>
      </c>
      <c r="L314" t="s">
        <v>1771</v>
      </c>
      <c r="M314" t="s">
        <v>1722</v>
      </c>
      <c r="N314" t="s">
        <v>1723</v>
      </c>
      <c r="O314" t="s">
        <v>1764</v>
      </c>
      <c r="P314" t="s">
        <v>547</v>
      </c>
      <c r="Q314">
        <v>6</v>
      </c>
      <c r="R314" t="s">
        <v>1744</v>
      </c>
      <c r="S314" s="17">
        <v>43</v>
      </c>
      <c r="T314" t="s">
        <v>1772</v>
      </c>
      <c r="U314" t="s">
        <v>1773</v>
      </c>
      <c r="V314" t="s">
        <v>1774</v>
      </c>
      <c r="W314">
        <v>2000</v>
      </c>
      <c r="X314" t="s">
        <v>1735</v>
      </c>
      <c r="Y314" t="s">
        <v>1165</v>
      </c>
      <c r="Z314">
        <v>2721</v>
      </c>
      <c r="AA314" t="s">
        <v>1791</v>
      </c>
      <c r="AB314" s="17" t="s">
        <v>1586</v>
      </c>
      <c r="AC314" t="s">
        <v>1728</v>
      </c>
    </row>
    <row r="315" spans="1:29" hidden="1" x14ac:dyDescent="0.3">
      <c r="A315" t="s">
        <v>559</v>
      </c>
      <c r="B315" s="7">
        <v>5</v>
      </c>
      <c r="C315" s="7" t="s">
        <v>1180</v>
      </c>
      <c r="D315" s="7" t="s">
        <v>951</v>
      </c>
      <c r="E315" t="s">
        <v>1759</v>
      </c>
      <c r="F315" s="20">
        <v>43</v>
      </c>
      <c r="G315" s="20" t="s">
        <v>1586</v>
      </c>
      <c r="H315" s="7">
        <v>11</v>
      </c>
      <c r="I315" t="s">
        <v>1760</v>
      </c>
      <c r="J315" t="s">
        <v>878</v>
      </c>
      <c r="K315" t="s">
        <v>1770</v>
      </c>
      <c r="L315" t="s">
        <v>1771</v>
      </c>
      <c r="M315" t="s">
        <v>1722</v>
      </c>
      <c r="N315" t="s">
        <v>1723</v>
      </c>
      <c r="O315" t="s">
        <v>1764</v>
      </c>
      <c r="P315" t="s">
        <v>547</v>
      </c>
      <c r="Q315">
        <v>6</v>
      </c>
      <c r="R315" t="s">
        <v>1744</v>
      </c>
      <c r="S315" s="17">
        <v>43</v>
      </c>
      <c r="T315" t="s">
        <v>1772</v>
      </c>
      <c r="U315" t="s">
        <v>1773</v>
      </c>
      <c r="V315" t="s">
        <v>1774</v>
      </c>
      <c r="W315">
        <v>2000</v>
      </c>
      <c r="X315" t="s">
        <v>1735</v>
      </c>
      <c r="Y315" t="s">
        <v>1180</v>
      </c>
      <c r="Z315">
        <v>2911</v>
      </c>
      <c r="AA315" t="s">
        <v>1183</v>
      </c>
      <c r="AB315" s="17" t="s">
        <v>1586</v>
      </c>
      <c r="AC315" t="s">
        <v>1728</v>
      </c>
    </row>
    <row r="316" spans="1:29" hidden="1" x14ac:dyDescent="0.3">
      <c r="A316" t="s">
        <v>560</v>
      </c>
      <c r="B316" s="7">
        <v>5</v>
      </c>
      <c r="C316" s="7" t="s">
        <v>1196</v>
      </c>
      <c r="D316" s="7" t="s">
        <v>951</v>
      </c>
      <c r="E316" t="s">
        <v>1759</v>
      </c>
      <c r="F316" s="20">
        <v>43</v>
      </c>
      <c r="G316" s="20" t="s">
        <v>1586</v>
      </c>
      <c r="H316" s="7">
        <v>11</v>
      </c>
      <c r="I316" t="s">
        <v>1760</v>
      </c>
      <c r="J316" t="s">
        <v>878</v>
      </c>
      <c r="K316" t="s">
        <v>1770</v>
      </c>
      <c r="L316" t="s">
        <v>1771</v>
      </c>
      <c r="M316" t="s">
        <v>1722</v>
      </c>
      <c r="N316" t="s">
        <v>1723</v>
      </c>
      <c r="O316" t="s">
        <v>1764</v>
      </c>
      <c r="P316" t="s">
        <v>547</v>
      </c>
      <c r="Q316">
        <v>6</v>
      </c>
      <c r="R316" t="s">
        <v>1744</v>
      </c>
      <c r="S316" s="17">
        <v>43</v>
      </c>
      <c r="T316" t="s">
        <v>1772</v>
      </c>
      <c r="U316" t="s">
        <v>1773</v>
      </c>
      <c r="V316" t="s">
        <v>1774</v>
      </c>
      <c r="W316">
        <v>2000</v>
      </c>
      <c r="X316" t="s">
        <v>1735</v>
      </c>
      <c r="Y316" t="s">
        <v>1196</v>
      </c>
      <c r="Z316">
        <v>2981</v>
      </c>
      <c r="AA316" t="s">
        <v>1199</v>
      </c>
      <c r="AB316" s="17" t="s">
        <v>1586</v>
      </c>
      <c r="AC316" t="s">
        <v>1728</v>
      </c>
    </row>
    <row r="317" spans="1:29" hidden="1" x14ac:dyDescent="0.3">
      <c r="A317" t="s">
        <v>562</v>
      </c>
      <c r="B317" s="7">
        <v>5</v>
      </c>
      <c r="C317" s="7" t="s">
        <v>1204</v>
      </c>
      <c r="D317" s="7" t="s">
        <v>951</v>
      </c>
      <c r="E317" t="s">
        <v>953</v>
      </c>
      <c r="F317" s="20">
        <v>43</v>
      </c>
      <c r="G317" s="20" t="s">
        <v>1586</v>
      </c>
      <c r="H317" s="7">
        <v>25</v>
      </c>
      <c r="I317" t="s">
        <v>1707</v>
      </c>
      <c r="J317" t="s">
        <v>1708</v>
      </c>
      <c r="K317" t="s">
        <v>1770</v>
      </c>
      <c r="L317" t="s">
        <v>1771</v>
      </c>
      <c r="M317" t="s">
        <v>1722</v>
      </c>
      <c r="N317" t="s">
        <v>1723</v>
      </c>
      <c r="O317" t="s">
        <v>1764</v>
      </c>
      <c r="P317" t="s">
        <v>547</v>
      </c>
      <c r="Q317">
        <v>6</v>
      </c>
      <c r="R317" t="s">
        <v>1744</v>
      </c>
      <c r="S317" s="17">
        <v>43</v>
      </c>
      <c r="T317" t="s">
        <v>1772</v>
      </c>
      <c r="U317" t="s">
        <v>1773</v>
      </c>
      <c r="V317" t="s">
        <v>1774</v>
      </c>
      <c r="W317">
        <v>3000</v>
      </c>
      <c r="X317" t="s">
        <v>1717</v>
      </c>
      <c r="Y317" t="s">
        <v>1204</v>
      </c>
      <c r="Z317">
        <v>3111</v>
      </c>
      <c r="AA317" t="s">
        <v>1780</v>
      </c>
      <c r="AB317" s="17" t="s">
        <v>1586</v>
      </c>
      <c r="AC317" t="s">
        <v>1728</v>
      </c>
    </row>
    <row r="318" spans="1:29" hidden="1" x14ac:dyDescent="0.3">
      <c r="A318" t="s">
        <v>571</v>
      </c>
      <c r="B318" s="7">
        <v>5</v>
      </c>
      <c r="C318" s="7" t="s">
        <v>1323</v>
      </c>
      <c r="D318" s="7" t="s">
        <v>951</v>
      </c>
      <c r="E318" t="s">
        <v>953</v>
      </c>
      <c r="F318" s="20">
        <v>43</v>
      </c>
      <c r="G318" s="20">
        <v>32</v>
      </c>
      <c r="H318" s="7">
        <v>25</v>
      </c>
      <c r="I318" t="s">
        <v>1707</v>
      </c>
      <c r="J318" t="s">
        <v>1708</v>
      </c>
      <c r="K318" t="s">
        <v>1770</v>
      </c>
      <c r="L318" t="s">
        <v>1771</v>
      </c>
      <c r="M318" t="s">
        <v>1722</v>
      </c>
      <c r="N318" t="s">
        <v>1723</v>
      </c>
      <c r="O318" t="s">
        <v>1764</v>
      </c>
      <c r="P318" t="s">
        <v>547</v>
      </c>
      <c r="Q318">
        <v>6</v>
      </c>
      <c r="R318" t="s">
        <v>1744</v>
      </c>
      <c r="S318" s="17">
        <v>43</v>
      </c>
      <c r="T318" t="s">
        <v>1772</v>
      </c>
      <c r="U318" t="s">
        <v>1773</v>
      </c>
      <c r="V318" t="s">
        <v>1774</v>
      </c>
      <c r="W318">
        <v>3000</v>
      </c>
      <c r="X318" t="s">
        <v>1717</v>
      </c>
      <c r="Y318" t="s">
        <v>1323</v>
      </c>
      <c r="Z318">
        <v>3571</v>
      </c>
      <c r="AA318" t="s">
        <v>1835</v>
      </c>
      <c r="AB318" s="17">
        <v>32</v>
      </c>
      <c r="AC318" t="s">
        <v>2000</v>
      </c>
    </row>
    <row r="319" spans="1:29" hidden="1" x14ac:dyDescent="0.3">
      <c r="A319" s="26" t="s">
        <v>561</v>
      </c>
      <c r="B319" s="7">
        <v>5</v>
      </c>
      <c r="C319" s="7" t="s">
        <v>1204</v>
      </c>
      <c r="D319" s="7" t="s">
        <v>951</v>
      </c>
      <c r="E319" t="s">
        <v>1759</v>
      </c>
      <c r="F319" s="20">
        <v>43</v>
      </c>
      <c r="G319" s="20" t="s">
        <v>1586</v>
      </c>
      <c r="H319" s="7">
        <v>11</v>
      </c>
      <c r="I319" t="s">
        <v>1760</v>
      </c>
      <c r="J319" t="s">
        <v>878</v>
      </c>
      <c r="K319" t="s">
        <v>1770</v>
      </c>
      <c r="L319" t="s">
        <v>1771</v>
      </c>
      <c r="M319" t="s">
        <v>1722</v>
      </c>
      <c r="N319" t="s">
        <v>1723</v>
      </c>
      <c r="O319" t="s">
        <v>1764</v>
      </c>
      <c r="P319" t="s">
        <v>547</v>
      </c>
      <c r="Q319">
        <v>6</v>
      </c>
      <c r="R319" t="s">
        <v>1744</v>
      </c>
      <c r="S319" s="17">
        <v>43</v>
      </c>
      <c r="T319" t="s">
        <v>1772</v>
      </c>
      <c r="U319" t="s">
        <v>1773</v>
      </c>
      <c r="V319" t="s">
        <v>1774</v>
      </c>
      <c r="W319">
        <v>3000</v>
      </c>
      <c r="X319" t="s">
        <v>1717</v>
      </c>
      <c r="Y319" t="s">
        <v>1204</v>
      </c>
      <c r="Z319">
        <v>3111</v>
      </c>
      <c r="AA319" t="s">
        <v>1780</v>
      </c>
      <c r="AB319" s="17" t="s">
        <v>1586</v>
      </c>
      <c r="AC319" t="s">
        <v>1728</v>
      </c>
    </row>
    <row r="320" spans="1:29" hidden="1" x14ac:dyDescent="0.3">
      <c r="A320" t="s">
        <v>563</v>
      </c>
      <c r="B320" s="7">
        <v>5</v>
      </c>
      <c r="C320" s="7" t="s">
        <v>1238</v>
      </c>
      <c r="D320" s="7" t="s">
        <v>951</v>
      </c>
      <c r="E320" t="s">
        <v>1759</v>
      </c>
      <c r="F320" s="20">
        <v>43</v>
      </c>
      <c r="G320" s="20" t="s">
        <v>1586</v>
      </c>
      <c r="H320" s="7">
        <v>11</v>
      </c>
      <c r="I320" t="s">
        <v>1760</v>
      </c>
      <c r="J320" t="s">
        <v>878</v>
      </c>
      <c r="K320" t="s">
        <v>1770</v>
      </c>
      <c r="L320" t="s">
        <v>1771</v>
      </c>
      <c r="M320" t="s">
        <v>1722</v>
      </c>
      <c r="N320" t="s">
        <v>1723</v>
      </c>
      <c r="O320" t="s">
        <v>1764</v>
      </c>
      <c r="P320" t="s">
        <v>547</v>
      </c>
      <c r="Q320">
        <v>6</v>
      </c>
      <c r="R320" t="s">
        <v>1744</v>
      </c>
      <c r="S320" s="17">
        <v>43</v>
      </c>
      <c r="T320" t="s">
        <v>1772</v>
      </c>
      <c r="U320" t="s">
        <v>1773</v>
      </c>
      <c r="V320" t="s">
        <v>1774</v>
      </c>
      <c r="W320">
        <v>3000</v>
      </c>
      <c r="X320" t="s">
        <v>1717</v>
      </c>
      <c r="Y320" t="s">
        <v>1238</v>
      </c>
      <c r="Z320">
        <v>3261</v>
      </c>
      <c r="AA320" t="s">
        <v>1241</v>
      </c>
      <c r="AB320" s="17" t="s">
        <v>1586</v>
      </c>
      <c r="AC320" t="s">
        <v>1728</v>
      </c>
    </row>
    <row r="321" spans="1:29" hidden="1" x14ac:dyDescent="0.3">
      <c r="A321" t="s">
        <v>564</v>
      </c>
      <c r="B321" s="7">
        <v>5</v>
      </c>
      <c r="C321" s="7" t="s">
        <v>1248</v>
      </c>
      <c r="D321" s="7" t="s">
        <v>951</v>
      </c>
      <c r="E321" t="s">
        <v>1759</v>
      </c>
      <c r="F321" s="20">
        <v>43</v>
      </c>
      <c r="G321" s="20" t="s">
        <v>1586</v>
      </c>
      <c r="H321" s="7">
        <v>11</v>
      </c>
      <c r="I321" t="s">
        <v>1760</v>
      </c>
      <c r="J321" t="s">
        <v>878</v>
      </c>
      <c r="K321" t="s">
        <v>1770</v>
      </c>
      <c r="L321" t="s">
        <v>1771</v>
      </c>
      <c r="M321" t="s">
        <v>1722</v>
      </c>
      <c r="N321" t="s">
        <v>1723</v>
      </c>
      <c r="O321" t="s">
        <v>1764</v>
      </c>
      <c r="P321" t="s">
        <v>547</v>
      </c>
      <c r="Q321">
        <v>6</v>
      </c>
      <c r="R321" t="s">
        <v>1744</v>
      </c>
      <c r="S321" s="17">
        <v>43</v>
      </c>
      <c r="T321" t="s">
        <v>1772</v>
      </c>
      <c r="U321" t="s">
        <v>1773</v>
      </c>
      <c r="V321" t="s">
        <v>1774</v>
      </c>
      <c r="W321">
        <v>3000</v>
      </c>
      <c r="X321" t="s">
        <v>1717</v>
      </c>
      <c r="Y321" t="s">
        <v>1248</v>
      </c>
      <c r="Z321">
        <v>3311</v>
      </c>
      <c r="AA321" t="s">
        <v>1798</v>
      </c>
      <c r="AB321" s="17" t="s">
        <v>1586</v>
      </c>
      <c r="AC321" t="s">
        <v>1728</v>
      </c>
    </row>
    <row r="322" spans="1:29" hidden="1" x14ac:dyDescent="0.3">
      <c r="A322" t="s">
        <v>565</v>
      </c>
      <c r="B322" s="7">
        <v>5</v>
      </c>
      <c r="C322" s="7" t="s">
        <v>1252</v>
      </c>
      <c r="D322" s="7" t="s">
        <v>951</v>
      </c>
      <c r="E322" t="s">
        <v>1759</v>
      </c>
      <c r="F322" s="20">
        <v>43</v>
      </c>
      <c r="G322" s="20" t="s">
        <v>1586</v>
      </c>
      <c r="H322" s="7">
        <v>11</v>
      </c>
      <c r="I322" t="s">
        <v>1760</v>
      </c>
      <c r="J322" t="s">
        <v>878</v>
      </c>
      <c r="K322" t="s">
        <v>1770</v>
      </c>
      <c r="L322" t="s">
        <v>1771</v>
      </c>
      <c r="M322" t="s">
        <v>1722</v>
      </c>
      <c r="N322" t="s">
        <v>1723</v>
      </c>
      <c r="O322" t="s">
        <v>1764</v>
      </c>
      <c r="P322" t="s">
        <v>547</v>
      </c>
      <c r="Q322">
        <v>6</v>
      </c>
      <c r="R322" t="s">
        <v>1744</v>
      </c>
      <c r="S322" s="17">
        <v>43</v>
      </c>
      <c r="T322" t="s">
        <v>1772</v>
      </c>
      <c r="U322" t="s">
        <v>1773</v>
      </c>
      <c r="V322" t="s">
        <v>1774</v>
      </c>
      <c r="W322">
        <v>3000</v>
      </c>
      <c r="X322" t="s">
        <v>1717</v>
      </c>
      <c r="Y322" t="s">
        <v>1252</v>
      </c>
      <c r="Z322">
        <v>3321</v>
      </c>
      <c r="AA322" t="s">
        <v>2001</v>
      </c>
      <c r="AB322" s="17" t="s">
        <v>1586</v>
      </c>
      <c r="AC322" t="s">
        <v>1728</v>
      </c>
    </row>
    <row r="323" spans="1:29" hidden="1" x14ac:dyDescent="0.3">
      <c r="A323" t="s">
        <v>567</v>
      </c>
      <c r="B323" s="7">
        <v>5</v>
      </c>
      <c r="C323" s="7" t="s">
        <v>1323</v>
      </c>
      <c r="D323" s="7" t="s">
        <v>951</v>
      </c>
      <c r="E323" t="s">
        <v>1759</v>
      </c>
      <c r="F323" s="20">
        <v>43</v>
      </c>
      <c r="G323" s="20" t="s">
        <v>1586</v>
      </c>
      <c r="H323" s="7">
        <v>11</v>
      </c>
      <c r="I323" t="s">
        <v>1760</v>
      </c>
      <c r="J323" t="s">
        <v>878</v>
      </c>
      <c r="K323" t="s">
        <v>1770</v>
      </c>
      <c r="L323" t="s">
        <v>1771</v>
      </c>
      <c r="M323" t="s">
        <v>1722</v>
      </c>
      <c r="N323" t="s">
        <v>1723</v>
      </c>
      <c r="O323" t="s">
        <v>1764</v>
      </c>
      <c r="P323" t="s">
        <v>547</v>
      </c>
      <c r="Q323">
        <v>6</v>
      </c>
      <c r="R323" t="s">
        <v>1744</v>
      </c>
      <c r="S323" s="17">
        <v>43</v>
      </c>
      <c r="T323" t="s">
        <v>1772</v>
      </c>
      <c r="U323" t="s">
        <v>1773</v>
      </c>
      <c r="V323" t="s">
        <v>1774</v>
      </c>
      <c r="W323">
        <v>3000</v>
      </c>
      <c r="X323" t="s">
        <v>1717</v>
      </c>
      <c r="Y323" t="s">
        <v>1323</v>
      </c>
      <c r="Z323">
        <v>3571</v>
      </c>
      <c r="AA323" t="s">
        <v>1835</v>
      </c>
      <c r="AB323" s="17" t="s">
        <v>1586</v>
      </c>
      <c r="AC323" t="s">
        <v>1728</v>
      </c>
    </row>
    <row r="324" spans="1:29" hidden="1" x14ac:dyDescent="0.3">
      <c r="A324" t="s">
        <v>568</v>
      </c>
      <c r="B324" s="7">
        <v>5</v>
      </c>
      <c r="C324" s="7" t="s">
        <v>1323</v>
      </c>
      <c r="D324" s="7" t="s">
        <v>951</v>
      </c>
      <c r="E324" t="s">
        <v>1759</v>
      </c>
      <c r="F324" s="20">
        <v>43</v>
      </c>
      <c r="G324" s="20">
        <v>32</v>
      </c>
      <c r="H324" s="7">
        <v>11</v>
      </c>
      <c r="I324" t="s">
        <v>1760</v>
      </c>
      <c r="J324" t="s">
        <v>878</v>
      </c>
      <c r="K324" t="s">
        <v>1770</v>
      </c>
      <c r="L324" t="s">
        <v>1771</v>
      </c>
      <c r="M324" t="s">
        <v>1722</v>
      </c>
      <c r="N324" t="s">
        <v>1723</v>
      </c>
      <c r="O324" t="s">
        <v>1764</v>
      </c>
      <c r="P324" t="s">
        <v>547</v>
      </c>
      <c r="Q324">
        <v>6</v>
      </c>
      <c r="R324" t="s">
        <v>1744</v>
      </c>
      <c r="S324" s="17">
        <v>43</v>
      </c>
      <c r="T324" t="s">
        <v>1772</v>
      </c>
      <c r="U324" t="s">
        <v>1773</v>
      </c>
      <c r="V324" t="s">
        <v>1774</v>
      </c>
      <c r="W324">
        <v>3000</v>
      </c>
      <c r="X324" t="s">
        <v>1717</v>
      </c>
      <c r="Y324" t="s">
        <v>1323</v>
      </c>
      <c r="Z324">
        <v>3571</v>
      </c>
      <c r="AA324" t="s">
        <v>1835</v>
      </c>
      <c r="AB324" s="17">
        <v>32</v>
      </c>
      <c r="AC324" t="s">
        <v>2002</v>
      </c>
    </row>
    <row r="325" spans="1:29" hidden="1" x14ac:dyDescent="0.3">
      <c r="A325" t="s">
        <v>570</v>
      </c>
      <c r="B325" s="7">
        <v>5</v>
      </c>
      <c r="C325" s="7" t="s">
        <v>1323</v>
      </c>
      <c r="D325" s="7" t="s">
        <v>951</v>
      </c>
      <c r="E325" t="s">
        <v>1759</v>
      </c>
      <c r="F325" s="20">
        <v>43</v>
      </c>
      <c r="G325" s="20">
        <v>33</v>
      </c>
      <c r="H325" s="7">
        <v>11</v>
      </c>
      <c r="I325" t="s">
        <v>1760</v>
      </c>
      <c r="J325" t="s">
        <v>878</v>
      </c>
      <c r="K325" t="s">
        <v>1770</v>
      </c>
      <c r="L325" t="s">
        <v>1771</v>
      </c>
      <c r="M325" t="s">
        <v>1722</v>
      </c>
      <c r="N325" t="s">
        <v>1723</v>
      </c>
      <c r="O325" t="s">
        <v>1764</v>
      </c>
      <c r="P325" t="s">
        <v>547</v>
      </c>
      <c r="Q325">
        <v>6</v>
      </c>
      <c r="R325" t="s">
        <v>1744</v>
      </c>
      <c r="S325" s="17">
        <v>43</v>
      </c>
      <c r="T325" t="s">
        <v>1772</v>
      </c>
      <c r="U325" t="s">
        <v>1773</v>
      </c>
      <c r="V325" t="s">
        <v>1774</v>
      </c>
      <c r="W325">
        <v>3000</v>
      </c>
      <c r="X325" t="s">
        <v>1717</v>
      </c>
      <c r="Y325" t="s">
        <v>1323</v>
      </c>
      <c r="Z325">
        <v>3571</v>
      </c>
      <c r="AA325" t="s">
        <v>1835</v>
      </c>
      <c r="AB325" s="17">
        <v>33</v>
      </c>
      <c r="AC325" t="s">
        <v>2000</v>
      </c>
    </row>
    <row r="326" spans="1:29" hidden="1" x14ac:dyDescent="0.3">
      <c r="A326" t="s">
        <v>573</v>
      </c>
      <c r="B326" s="7">
        <v>5</v>
      </c>
      <c r="C326" s="7" t="s">
        <v>1387</v>
      </c>
      <c r="D326" s="7" t="s">
        <v>953</v>
      </c>
      <c r="E326" t="s">
        <v>1759</v>
      </c>
      <c r="F326" s="20">
        <v>43</v>
      </c>
      <c r="G326" s="20">
        <v>34</v>
      </c>
      <c r="H326" s="7">
        <v>11</v>
      </c>
      <c r="I326" t="s">
        <v>1760</v>
      </c>
      <c r="J326" t="s">
        <v>878</v>
      </c>
      <c r="K326" t="s">
        <v>1770</v>
      </c>
      <c r="L326" t="s">
        <v>1771</v>
      </c>
      <c r="M326" t="s">
        <v>1722</v>
      </c>
      <c r="N326" t="s">
        <v>1723</v>
      </c>
      <c r="O326" t="s">
        <v>1764</v>
      </c>
      <c r="P326" t="s">
        <v>547</v>
      </c>
      <c r="Q326">
        <v>6</v>
      </c>
      <c r="R326" t="s">
        <v>1744</v>
      </c>
      <c r="S326" s="17">
        <v>43</v>
      </c>
      <c r="T326" t="s">
        <v>1772</v>
      </c>
      <c r="U326" t="s">
        <v>1773</v>
      </c>
      <c r="V326" t="s">
        <v>1774</v>
      </c>
      <c r="W326">
        <v>3000</v>
      </c>
      <c r="X326" t="s">
        <v>1717</v>
      </c>
      <c r="Y326" t="s">
        <v>1387</v>
      </c>
      <c r="Z326">
        <v>3922</v>
      </c>
      <c r="AA326" t="s">
        <v>1390</v>
      </c>
      <c r="AB326" s="17">
        <v>34</v>
      </c>
      <c r="AC326" t="s">
        <v>2003</v>
      </c>
    </row>
    <row r="327" spans="1:29" hidden="1" x14ac:dyDescent="0.3">
      <c r="A327" t="s">
        <v>575</v>
      </c>
      <c r="B327" s="7">
        <v>5</v>
      </c>
      <c r="C327" s="7" t="s">
        <v>1506</v>
      </c>
      <c r="D327" s="7" t="s">
        <v>951</v>
      </c>
      <c r="E327" t="s">
        <v>1759</v>
      </c>
      <c r="F327" s="20">
        <v>43</v>
      </c>
      <c r="G327" s="20" t="s">
        <v>1586</v>
      </c>
      <c r="H327" s="7">
        <v>11</v>
      </c>
      <c r="I327" t="s">
        <v>1760</v>
      </c>
      <c r="J327" t="s">
        <v>878</v>
      </c>
      <c r="K327" t="s">
        <v>1770</v>
      </c>
      <c r="L327" t="s">
        <v>1771</v>
      </c>
      <c r="M327" t="s">
        <v>1722</v>
      </c>
      <c r="N327" t="s">
        <v>1723</v>
      </c>
      <c r="O327" t="s">
        <v>1764</v>
      </c>
      <c r="P327" t="s">
        <v>547</v>
      </c>
      <c r="Q327">
        <v>6</v>
      </c>
      <c r="R327" t="s">
        <v>1744</v>
      </c>
      <c r="S327" s="17">
        <v>43</v>
      </c>
      <c r="T327" t="s">
        <v>1772</v>
      </c>
      <c r="U327" t="s">
        <v>1773</v>
      </c>
      <c r="V327" t="s">
        <v>1774</v>
      </c>
      <c r="W327">
        <v>5000</v>
      </c>
      <c r="X327" t="s">
        <v>1739</v>
      </c>
      <c r="Y327" t="s">
        <v>1506</v>
      </c>
      <c r="Z327">
        <v>5661</v>
      </c>
      <c r="AA327" t="s">
        <v>1828</v>
      </c>
      <c r="AB327" s="17" t="s">
        <v>1586</v>
      </c>
      <c r="AC327" t="s">
        <v>1728</v>
      </c>
    </row>
    <row r="328" spans="1:29" hidden="1" x14ac:dyDescent="0.3">
      <c r="A328" t="s">
        <v>611</v>
      </c>
      <c r="B328" s="7">
        <v>5</v>
      </c>
      <c r="C328" s="7" t="s">
        <v>1107</v>
      </c>
      <c r="D328" s="7" t="s">
        <v>951</v>
      </c>
      <c r="E328" t="s">
        <v>1759</v>
      </c>
      <c r="F328" s="20">
        <v>49</v>
      </c>
      <c r="G328" s="20" t="s">
        <v>1586</v>
      </c>
      <c r="H328" s="7">
        <v>11</v>
      </c>
      <c r="I328" t="s">
        <v>1760</v>
      </c>
      <c r="J328" t="s">
        <v>878</v>
      </c>
      <c r="K328" t="s">
        <v>2004</v>
      </c>
      <c r="L328" t="s">
        <v>2005</v>
      </c>
      <c r="M328" t="s">
        <v>1722</v>
      </c>
      <c r="N328" t="s">
        <v>1723</v>
      </c>
      <c r="O328" t="s">
        <v>1838</v>
      </c>
      <c r="P328" t="s">
        <v>608</v>
      </c>
      <c r="Q328">
        <v>5</v>
      </c>
      <c r="R328" t="s">
        <v>1839</v>
      </c>
      <c r="S328" s="17">
        <v>49</v>
      </c>
      <c r="T328" t="s">
        <v>2006</v>
      </c>
      <c r="U328" t="s">
        <v>2007</v>
      </c>
      <c r="V328" t="s">
        <v>2008</v>
      </c>
      <c r="W328">
        <v>2000</v>
      </c>
      <c r="X328" t="s">
        <v>1735</v>
      </c>
      <c r="Y328" t="s">
        <v>1107</v>
      </c>
      <c r="Z328">
        <v>2441</v>
      </c>
      <c r="AA328" t="s">
        <v>1110</v>
      </c>
      <c r="AB328" s="17" t="s">
        <v>1586</v>
      </c>
      <c r="AC328" t="s">
        <v>1728</v>
      </c>
    </row>
    <row r="329" spans="1:29" hidden="1" x14ac:dyDescent="0.3">
      <c r="A329" t="s">
        <v>612</v>
      </c>
      <c r="B329" s="7">
        <v>5</v>
      </c>
      <c r="C329" s="7" t="s">
        <v>1373</v>
      </c>
      <c r="D329" s="7" t="s">
        <v>951</v>
      </c>
      <c r="E329" t="s">
        <v>1759</v>
      </c>
      <c r="F329" s="20">
        <v>49</v>
      </c>
      <c r="G329" s="20">
        <v>49</v>
      </c>
      <c r="H329" s="7">
        <v>11</v>
      </c>
      <c r="I329" t="s">
        <v>1760</v>
      </c>
      <c r="J329" t="s">
        <v>878</v>
      </c>
      <c r="K329" t="s">
        <v>2004</v>
      </c>
      <c r="L329" t="s">
        <v>2005</v>
      </c>
      <c r="M329" t="s">
        <v>1722</v>
      </c>
      <c r="N329" t="s">
        <v>1723</v>
      </c>
      <c r="O329" t="s">
        <v>1838</v>
      </c>
      <c r="P329" t="s">
        <v>608</v>
      </c>
      <c r="Q329">
        <v>5</v>
      </c>
      <c r="R329" t="s">
        <v>1839</v>
      </c>
      <c r="S329" s="17">
        <v>49</v>
      </c>
      <c r="T329" t="s">
        <v>2006</v>
      </c>
      <c r="U329" t="s">
        <v>2007</v>
      </c>
      <c r="V329" t="s">
        <v>2008</v>
      </c>
      <c r="W329">
        <v>3000</v>
      </c>
      <c r="X329" t="s">
        <v>1717</v>
      </c>
      <c r="Y329" t="s">
        <v>1373</v>
      </c>
      <c r="Z329">
        <v>3821</v>
      </c>
      <c r="AA329" t="s">
        <v>1376</v>
      </c>
      <c r="AB329" s="17">
        <v>49</v>
      </c>
      <c r="AC329" t="s">
        <v>2009</v>
      </c>
    </row>
    <row r="330" spans="1:29" hidden="1" x14ac:dyDescent="0.3">
      <c r="A330" t="s">
        <v>614</v>
      </c>
      <c r="B330" s="7">
        <v>5</v>
      </c>
      <c r="C330" s="7" t="s">
        <v>1373</v>
      </c>
      <c r="D330" s="7" t="s">
        <v>951</v>
      </c>
      <c r="E330" t="s">
        <v>1759</v>
      </c>
      <c r="F330" s="20">
        <v>49</v>
      </c>
      <c r="G330" s="20">
        <v>50</v>
      </c>
      <c r="H330" s="7">
        <v>11</v>
      </c>
      <c r="I330" t="s">
        <v>1760</v>
      </c>
      <c r="J330" t="s">
        <v>878</v>
      </c>
      <c r="K330" t="s">
        <v>2004</v>
      </c>
      <c r="L330" t="s">
        <v>2005</v>
      </c>
      <c r="M330" t="s">
        <v>1722</v>
      </c>
      <c r="N330" t="s">
        <v>1723</v>
      </c>
      <c r="O330" t="s">
        <v>1838</v>
      </c>
      <c r="P330" t="s">
        <v>608</v>
      </c>
      <c r="Q330">
        <v>5</v>
      </c>
      <c r="R330" t="s">
        <v>1839</v>
      </c>
      <c r="S330" s="17">
        <v>49</v>
      </c>
      <c r="T330" t="s">
        <v>2006</v>
      </c>
      <c r="U330" t="s">
        <v>2007</v>
      </c>
      <c r="V330" t="s">
        <v>2008</v>
      </c>
      <c r="W330">
        <v>3000</v>
      </c>
      <c r="X330" t="s">
        <v>1717</v>
      </c>
      <c r="Y330" t="s">
        <v>1373</v>
      </c>
      <c r="Z330">
        <v>3821</v>
      </c>
      <c r="AA330" t="s">
        <v>1376</v>
      </c>
      <c r="AB330" s="17">
        <v>50</v>
      </c>
      <c r="AC330" t="s">
        <v>2010</v>
      </c>
    </row>
    <row r="331" spans="1:29" hidden="1" x14ac:dyDescent="0.3">
      <c r="A331" t="s">
        <v>616</v>
      </c>
      <c r="B331" s="7">
        <v>5</v>
      </c>
      <c r="C331" s="7" t="s">
        <v>1511</v>
      </c>
      <c r="D331" s="7" t="s">
        <v>951</v>
      </c>
      <c r="E331" t="s">
        <v>1759</v>
      </c>
      <c r="F331" s="20">
        <v>49</v>
      </c>
      <c r="G331" s="20" t="s">
        <v>1586</v>
      </c>
      <c r="H331" s="7">
        <v>11</v>
      </c>
      <c r="I331" t="s">
        <v>1760</v>
      </c>
      <c r="J331" t="s">
        <v>878</v>
      </c>
      <c r="K331" t="s">
        <v>2004</v>
      </c>
      <c r="L331" t="s">
        <v>2005</v>
      </c>
      <c r="M331" t="s">
        <v>1722</v>
      </c>
      <c r="N331" t="s">
        <v>1723</v>
      </c>
      <c r="O331" t="s">
        <v>1838</v>
      </c>
      <c r="P331" t="s">
        <v>608</v>
      </c>
      <c r="Q331">
        <v>5</v>
      </c>
      <c r="R331" t="s">
        <v>1839</v>
      </c>
      <c r="S331" s="17">
        <v>49</v>
      </c>
      <c r="T331" t="s">
        <v>2006</v>
      </c>
      <c r="U331" t="s">
        <v>2007</v>
      </c>
      <c r="V331" t="s">
        <v>2008</v>
      </c>
      <c r="W331">
        <v>5000</v>
      </c>
      <c r="X331" t="s">
        <v>1739</v>
      </c>
      <c r="Y331" t="s">
        <v>1511</v>
      </c>
      <c r="Z331">
        <v>5671</v>
      </c>
      <c r="AA331" t="s">
        <v>1923</v>
      </c>
      <c r="AB331" s="17" t="s">
        <v>1586</v>
      </c>
      <c r="AC331" t="s">
        <v>1728</v>
      </c>
    </row>
    <row r="332" spans="1:29" hidden="1" x14ac:dyDescent="0.3">
      <c r="A332" t="s">
        <v>641</v>
      </c>
      <c r="B332" s="7">
        <v>5</v>
      </c>
      <c r="C332" s="7" t="s">
        <v>1421</v>
      </c>
      <c r="D332" s="7" t="s">
        <v>951</v>
      </c>
      <c r="E332" t="s">
        <v>1759</v>
      </c>
      <c r="F332" s="20">
        <v>60</v>
      </c>
      <c r="G332" s="20">
        <v>42</v>
      </c>
      <c r="H332" s="7">
        <v>11</v>
      </c>
      <c r="I332" t="s">
        <v>1760</v>
      </c>
      <c r="J332" t="s">
        <v>878</v>
      </c>
      <c r="K332" t="s">
        <v>2004</v>
      </c>
      <c r="L332" t="s">
        <v>2005</v>
      </c>
      <c r="M332" t="s">
        <v>1722</v>
      </c>
      <c r="N332" t="s">
        <v>1723</v>
      </c>
      <c r="O332" t="s">
        <v>1838</v>
      </c>
      <c r="P332" t="s">
        <v>608</v>
      </c>
      <c r="Q332">
        <v>5</v>
      </c>
      <c r="R332" t="s">
        <v>1839</v>
      </c>
      <c r="S332" s="17">
        <v>60</v>
      </c>
      <c r="T332" t="s">
        <v>2011</v>
      </c>
      <c r="U332" t="s">
        <v>2012</v>
      </c>
      <c r="V332" t="s">
        <v>640</v>
      </c>
      <c r="W332">
        <v>4000</v>
      </c>
      <c r="X332" t="s">
        <v>1844</v>
      </c>
      <c r="Y332" t="s">
        <v>1421</v>
      </c>
      <c r="Z332">
        <v>4391</v>
      </c>
      <c r="AA332" t="s">
        <v>1424</v>
      </c>
      <c r="AB332" s="17">
        <v>42</v>
      </c>
      <c r="AC332" t="s">
        <v>2013</v>
      </c>
    </row>
    <row r="333" spans="1:29" hidden="1" x14ac:dyDescent="0.3">
      <c r="A333" t="s">
        <v>643</v>
      </c>
      <c r="B333" s="7">
        <v>5</v>
      </c>
      <c r="C333" s="7" t="s">
        <v>1421</v>
      </c>
      <c r="D333" s="7" t="s">
        <v>951</v>
      </c>
      <c r="E333" t="s">
        <v>1759</v>
      </c>
      <c r="F333" s="20">
        <v>60</v>
      </c>
      <c r="G333" s="20">
        <v>72</v>
      </c>
      <c r="H333" s="7">
        <v>11</v>
      </c>
      <c r="I333" t="s">
        <v>1760</v>
      </c>
      <c r="J333" t="s">
        <v>878</v>
      </c>
      <c r="K333" t="s">
        <v>2004</v>
      </c>
      <c r="L333" t="s">
        <v>2005</v>
      </c>
      <c r="M333" t="s">
        <v>1722</v>
      </c>
      <c r="N333" t="s">
        <v>1723</v>
      </c>
      <c r="O333" t="s">
        <v>1838</v>
      </c>
      <c r="P333" t="s">
        <v>608</v>
      </c>
      <c r="Q333">
        <v>5</v>
      </c>
      <c r="R333" t="s">
        <v>1839</v>
      </c>
      <c r="S333" s="17">
        <v>60</v>
      </c>
      <c r="T333" t="s">
        <v>2011</v>
      </c>
      <c r="U333" t="s">
        <v>2012</v>
      </c>
      <c r="V333" t="s">
        <v>640</v>
      </c>
      <c r="W333">
        <v>4000</v>
      </c>
      <c r="X333" t="s">
        <v>1844</v>
      </c>
      <c r="Y333" t="s">
        <v>1421</v>
      </c>
      <c r="Z333">
        <v>4391</v>
      </c>
      <c r="AA333" t="s">
        <v>1424</v>
      </c>
      <c r="AB333" s="17">
        <v>72</v>
      </c>
      <c r="AC333" t="s">
        <v>1676</v>
      </c>
    </row>
    <row r="334" spans="1:29" hidden="1" x14ac:dyDescent="0.3">
      <c r="A334" t="s">
        <v>645</v>
      </c>
      <c r="B334" s="7">
        <v>5</v>
      </c>
      <c r="C334" s="7" t="s">
        <v>1427</v>
      </c>
      <c r="D334" s="7" t="s">
        <v>951</v>
      </c>
      <c r="E334" t="s">
        <v>1759</v>
      </c>
      <c r="F334" s="20">
        <v>61</v>
      </c>
      <c r="G334" s="20" t="s">
        <v>1586</v>
      </c>
      <c r="H334" s="7">
        <v>11</v>
      </c>
      <c r="I334" t="s">
        <v>1760</v>
      </c>
      <c r="J334" t="s">
        <v>878</v>
      </c>
      <c r="K334" t="s">
        <v>2004</v>
      </c>
      <c r="L334" t="s">
        <v>2005</v>
      </c>
      <c r="M334" t="s">
        <v>1722</v>
      </c>
      <c r="N334" t="s">
        <v>1723</v>
      </c>
      <c r="O334" t="s">
        <v>1838</v>
      </c>
      <c r="P334" t="s">
        <v>608</v>
      </c>
      <c r="Q334">
        <v>5</v>
      </c>
      <c r="R334" t="s">
        <v>1839</v>
      </c>
      <c r="S334" s="17">
        <v>61</v>
      </c>
      <c r="T334" t="s">
        <v>2014</v>
      </c>
      <c r="U334" t="s">
        <v>2012</v>
      </c>
      <c r="V334" t="s">
        <v>640</v>
      </c>
      <c r="W334">
        <v>4000</v>
      </c>
      <c r="X334" t="s">
        <v>1844</v>
      </c>
      <c r="Y334" t="s">
        <v>1427</v>
      </c>
      <c r="Z334">
        <v>4411</v>
      </c>
      <c r="AA334" t="s">
        <v>1430</v>
      </c>
      <c r="AB334" s="17" t="s">
        <v>1586</v>
      </c>
      <c r="AC334" t="s">
        <v>1728</v>
      </c>
    </row>
    <row r="335" spans="1:29" hidden="1" x14ac:dyDescent="0.3">
      <c r="A335" s="19" t="s">
        <v>2015</v>
      </c>
      <c r="B335" s="7">
        <v>5</v>
      </c>
      <c r="C335" s="7">
        <v>358</v>
      </c>
      <c r="D335" s="7" t="s">
        <v>951</v>
      </c>
      <c r="E335" t="s">
        <v>1759</v>
      </c>
      <c r="F335" s="20">
        <v>26</v>
      </c>
      <c r="G335" s="20" t="s">
        <v>1586</v>
      </c>
      <c r="H335" s="7">
        <v>11</v>
      </c>
      <c r="I335" t="s">
        <v>1760</v>
      </c>
      <c r="J335" t="s">
        <v>878</v>
      </c>
      <c r="K335" t="s">
        <v>1776</v>
      </c>
      <c r="L335" t="s">
        <v>1777</v>
      </c>
      <c r="M335" t="s">
        <v>1722</v>
      </c>
      <c r="N335" t="s">
        <v>1723</v>
      </c>
      <c r="O335" t="s">
        <v>1724</v>
      </c>
      <c r="P335" t="s">
        <v>436</v>
      </c>
      <c r="Q335">
        <v>3</v>
      </c>
      <c r="R335" t="s">
        <v>1725</v>
      </c>
      <c r="S335" s="17">
        <v>26</v>
      </c>
      <c r="T335" t="s">
        <v>1778</v>
      </c>
      <c r="U335" t="s">
        <v>1779</v>
      </c>
      <c r="V335" t="s">
        <v>456</v>
      </c>
      <c r="W335">
        <v>3000</v>
      </c>
      <c r="X335" t="s">
        <v>1717</v>
      </c>
      <c r="Y335">
        <v>358</v>
      </c>
      <c r="Z335">
        <v>3581</v>
      </c>
      <c r="AA335" t="s">
        <v>1330</v>
      </c>
      <c r="AB335" s="17" t="s">
        <v>1586</v>
      </c>
      <c r="AC335" t="s">
        <v>1728</v>
      </c>
    </row>
    <row r="336" spans="1:29" hidden="1" x14ac:dyDescent="0.3">
      <c r="A336" t="s">
        <v>457</v>
      </c>
      <c r="B336" s="7">
        <v>5</v>
      </c>
      <c r="C336" s="7" t="s">
        <v>1115</v>
      </c>
      <c r="D336" s="7" t="s">
        <v>951</v>
      </c>
      <c r="E336" t="s">
        <v>1759</v>
      </c>
      <c r="F336" s="20">
        <v>26</v>
      </c>
      <c r="G336" s="20" t="s">
        <v>1586</v>
      </c>
      <c r="H336" s="7">
        <v>11</v>
      </c>
      <c r="I336" t="s">
        <v>1760</v>
      </c>
      <c r="J336" t="s">
        <v>878</v>
      </c>
      <c r="K336" t="s">
        <v>1776</v>
      </c>
      <c r="L336" t="s">
        <v>1777</v>
      </c>
      <c r="M336" t="s">
        <v>1722</v>
      </c>
      <c r="N336" t="s">
        <v>1723</v>
      </c>
      <c r="O336" t="s">
        <v>1724</v>
      </c>
      <c r="P336" t="s">
        <v>436</v>
      </c>
      <c r="Q336">
        <v>3</v>
      </c>
      <c r="R336" t="s">
        <v>1725</v>
      </c>
      <c r="S336" s="17">
        <v>26</v>
      </c>
      <c r="T336" t="s">
        <v>1778</v>
      </c>
      <c r="U336" t="s">
        <v>1779</v>
      </c>
      <c r="V336" t="s">
        <v>456</v>
      </c>
      <c r="W336">
        <v>2000</v>
      </c>
      <c r="X336" t="s">
        <v>1735</v>
      </c>
      <c r="Y336" t="s">
        <v>1115</v>
      </c>
      <c r="Z336">
        <v>2461</v>
      </c>
      <c r="AA336" t="s">
        <v>1800</v>
      </c>
      <c r="AB336" s="17" t="s">
        <v>1586</v>
      </c>
      <c r="AC336" t="s">
        <v>1728</v>
      </c>
    </row>
    <row r="337" spans="1:29" hidden="1" x14ac:dyDescent="0.3">
      <c r="A337" t="s">
        <v>458</v>
      </c>
      <c r="B337" s="7">
        <v>5</v>
      </c>
      <c r="C337" s="7" t="s">
        <v>1115</v>
      </c>
      <c r="D337" s="7" t="s">
        <v>951</v>
      </c>
      <c r="E337" t="s">
        <v>1759</v>
      </c>
      <c r="F337" s="20">
        <v>26</v>
      </c>
      <c r="G337" s="20">
        <v>24</v>
      </c>
      <c r="H337" s="7">
        <v>11</v>
      </c>
      <c r="I337" t="s">
        <v>1760</v>
      </c>
      <c r="J337" t="s">
        <v>878</v>
      </c>
      <c r="K337" t="s">
        <v>1776</v>
      </c>
      <c r="L337" t="s">
        <v>1777</v>
      </c>
      <c r="M337" t="s">
        <v>1722</v>
      </c>
      <c r="N337" t="s">
        <v>1723</v>
      </c>
      <c r="O337" t="s">
        <v>1724</v>
      </c>
      <c r="P337" t="s">
        <v>436</v>
      </c>
      <c r="Q337">
        <v>3</v>
      </c>
      <c r="R337" t="s">
        <v>1725</v>
      </c>
      <c r="S337" s="17">
        <v>26</v>
      </c>
      <c r="T337" t="s">
        <v>1778</v>
      </c>
      <c r="U337" t="s">
        <v>1779</v>
      </c>
      <c r="V337" t="s">
        <v>456</v>
      </c>
      <c r="W337">
        <v>2000</v>
      </c>
      <c r="X337" t="s">
        <v>1735</v>
      </c>
      <c r="Y337" t="s">
        <v>1115</v>
      </c>
      <c r="Z337">
        <v>2461</v>
      </c>
      <c r="AA337" t="s">
        <v>1800</v>
      </c>
      <c r="AB337" s="17">
        <v>24</v>
      </c>
      <c r="AC337" t="s">
        <v>2016</v>
      </c>
    </row>
    <row r="338" spans="1:29" hidden="1" x14ac:dyDescent="0.3">
      <c r="A338" t="s">
        <v>460</v>
      </c>
      <c r="B338" s="7">
        <v>5</v>
      </c>
      <c r="C338" s="7" t="s">
        <v>1115</v>
      </c>
      <c r="D338" s="7" t="s">
        <v>951</v>
      </c>
      <c r="E338" t="s">
        <v>1759</v>
      </c>
      <c r="F338" s="20">
        <v>26</v>
      </c>
      <c r="G338" s="20">
        <v>25</v>
      </c>
      <c r="H338" s="7">
        <v>11</v>
      </c>
      <c r="I338" t="s">
        <v>1760</v>
      </c>
      <c r="J338" t="s">
        <v>878</v>
      </c>
      <c r="K338" t="s">
        <v>1776</v>
      </c>
      <c r="L338" t="s">
        <v>1777</v>
      </c>
      <c r="M338" t="s">
        <v>1722</v>
      </c>
      <c r="N338" t="s">
        <v>1723</v>
      </c>
      <c r="O338" t="s">
        <v>1724</v>
      </c>
      <c r="P338" t="s">
        <v>436</v>
      </c>
      <c r="Q338">
        <v>3</v>
      </c>
      <c r="R338" t="s">
        <v>1725</v>
      </c>
      <c r="S338" s="17">
        <v>26</v>
      </c>
      <c r="T338" t="s">
        <v>1778</v>
      </c>
      <c r="U338" t="s">
        <v>1779</v>
      </c>
      <c r="V338" t="s">
        <v>456</v>
      </c>
      <c r="W338">
        <v>2000</v>
      </c>
      <c r="X338" t="s">
        <v>1735</v>
      </c>
      <c r="Y338" t="s">
        <v>1115</v>
      </c>
      <c r="Z338">
        <v>2461</v>
      </c>
      <c r="AA338" t="s">
        <v>1800</v>
      </c>
      <c r="AB338" s="17">
        <v>25</v>
      </c>
      <c r="AC338" t="s">
        <v>2017</v>
      </c>
    </row>
    <row r="339" spans="1:29" hidden="1" x14ac:dyDescent="0.3">
      <c r="A339" t="s">
        <v>462</v>
      </c>
      <c r="B339" s="7">
        <v>5</v>
      </c>
      <c r="C339" s="7" t="s">
        <v>1165</v>
      </c>
      <c r="D339" s="7" t="s">
        <v>951</v>
      </c>
      <c r="E339" t="s">
        <v>1759</v>
      </c>
      <c r="F339" s="20">
        <v>26</v>
      </c>
      <c r="G339" s="20" t="s">
        <v>1586</v>
      </c>
      <c r="H339" s="7">
        <v>11</v>
      </c>
      <c r="I339" t="s">
        <v>1760</v>
      </c>
      <c r="J339" t="s">
        <v>878</v>
      </c>
      <c r="K339" t="s">
        <v>1776</v>
      </c>
      <c r="L339" t="s">
        <v>1777</v>
      </c>
      <c r="M339" t="s">
        <v>1722</v>
      </c>
      <c r="N339" t="s">
        <v>1723</v>
      </c>
      <c r="O339" t="s">
        <v>1724</v>
      </c>
      <c r="P339" t="s">
        <v>436</v>
      </c>
      <c r="Q339">
        <v>3</v>
      </c>
      <c r="R339" t="s">
        <v>1725</v>
      </c>
      <c r="S339" s="17">
        <v>26</v>
      </c>
      <c r="T339" t="s">
        <v>1778</v>
      </c>
      <c r="U339" t="s">
        <v>1779</v>
      </c>
      <c r="V339" t="s">
        <v>456</v>
      </c>
      <c r="W339">
        <v>2000</v>
      </c>
      <c r="X339" t="s">
        <v>1735</v>
      </c>
      <c r="Y339" t="s">
        <v>1165</v>
      </c>
      <c r="Z339">
        <v>2721</v>
      </c>
      <c r="AA339" t="s">
        <v>1791</v>
      </c>
      <c r="AB339" s="17" t="s">
        <v>1586</v>
      </c>
      <c r="AC339" t="s">
        <v>1728</v>
      </c>
    </row>
    <row r="340" spans="1:29" hidden="1" x14ac:dyDescent="0.3">
      <c r="A340" t="s">
        <v>463</v>
      </c>
      <c r="B340" s="7">
        <v>5</v>
      </c>
      <c r="C340" s="7" t="s">
        <v>1180</v>
      </c>
      <c r="D340" s="7" t="s">
        <v>951</v>
      </c>
      <c r="E340" t="s">
        <v>1759</v>
      </c>
      <c r="F340" s="20">
        <v>26</v>
      </c>
      <c r="G340" s="20" t="s">
        <v>1586</v>
      </c>
      <c r="H340" s="7">
        <v>11</v>
      </c>
      <c r="I340" t="s">
        <v>1760</v>
      </c>
      <c r="J340" t="s">
        <v>878</v>
      </c>
      <c r="K340" t="s">
        <v>1776</v>
      </c>
      <c r="L340" t="s">
        <v>1777</v>
      </c>
      <c r="M340" t="s">
        <v>1722</v>
      </c>
      <c r="N340" t="s">
        <v>1723</v>
      </c>
      <c r="O340" t="s">
        <v>1724</v>
      </c>
      <c r="P340" t="s">
        <v>436</v>
      </c>
      <c r="Q340">
        <v>3</v>
      </c>
      <c r="R340" t="s">
        <v>1725</v>
      </c>
      <c r="S340" s="17">
        <v>26</v>
      </c>
      <c r="T340" t="s">
        <v>1778</v>
      </c>
      <c r="U340" t="s">
        <v>1779</v>
      </c>
      <c r="V340" t="s">
        <v>456</v>
      </c>
      <c r="W340">
        <v>2000</v>
      </c>
      <c r="X340" t="s">
        <v>1735</v>
      </c>
      <c r="Y340" t="s">
        <v>1180</v>
      </c>
      <c r="Z340">
        <v>2911</v>
      </c>
      <c r="AA340" t="s">
        <v>1183</v>
      </c>
      <c r="AB340" s="17" t="s">
        <v>1586</v>
      </c>
      <c r="AC340" t="s">
        <v>1728</v>
      </c>
    </row>
    <row r="341" spans="1:29" hidden="1" x14ac:dyDescent="0.3">
      <c r="A341" t="s">
        <v>466</v>
      </c>
      <c r="B341" s="7">
        <v>5</v>
      </c>
      <c r="C341" s="7" t="s">
        <v>1323</v>
      </c>
      <c r="D341" s="7" t="s">
        <v>951</v>
      </c>
      <c r="E341" t="s">
        <v>1759</v>
      </c>
      <c r="F341" s="20">
        <v>26</v>
      </c>
      <c r="G341" s="20" t="s">
        <v>1586</v>
      </c>
      <c r="H341" s="7">
        <v>11</v>
      </c>
      <c r="I341" t="s">
        <v>1760</v>
      </c>
      <c r="J341" t="s">
        <v>878</v>
      </c>
      <c r="K341" t="s">
        <v>1776</v>
      </c>
      <c r="L341" t="s">
        <v>1777</v>
      </c>
      <c r="M341" t="s">
        <v>1722</v>
      </c>
      <c r="N341" t="s">
        <v>1723</v>
      </c>
      <c r="O341" t="s">
        <v>1724</v>
      </c>
      <c r="P341" t="s">
        <v>436</v>
      </c>
      <c r="Q341">
        <v>3</v>
      </c>
      <c r="R341" t="s">
        <v>1725</v>
      </c>
      <c r="S341" s="17">
        <v>26</v>
      </c>
      <c r="T341" t="s">
        <v>1778</v>
      </c>
      <c r="U341" t="s">
        <v>1779</v>
      </c>
      <c r="V341" t="s">
        <v>456</v>
      </c>
      <c r="W341">
        <v>3000</v>
      </c>
      <c r="X341" t="s">
        <v>1717</v>
      </c>
      <c r="Y341" t="s">
        <v>1323</v>
      </c>
      <c r="Z341">
        <v>3571</v>
      </c>
      <c r="AA341" t="s">
        <v>1835</v>
      </c>
      <c r="AB341" s="17" t="s">
        <v>1586</v>
      </c>
      <c r="AC341" t="s">
        <v>1728</v>
      </c>
    </row>
    <row r="342" spans="1:29" hidden="1" x14ac:dyDescent="0.3">
      <c r="A342" t="s">
        <v>509</v>
      </c>
      <c r="B342" s="7">
        <v>5</v>
      </c>
      <c r="C342" s="7" t="s">
        <v>1260</v>
      </c>
      <c r="D342" s="7" t="s">
        <v>951</v>
      </c>
      <c r="E342" t="s">
        <v>1759</v>
      </c>
      <c r="F342" s="20">
        <v>33</v>
      </c>
      <c r="G342" s="20" t="s">
        <v>1586</v>
      </c>
      <c r="H342" s="7">
        <v>11</v>
      </c>
      <c r="I342" t="s">
        <v>1760</v>
      </c>
      <c r="J342" t="s">
        <v>878</v>
      </c>
      <c r="K342" t="s">
        <v>2018</v>
      </c>
      <c r="L342" t="s">
        <v>2019</v>
      </c>
      <c r="M342" t="s">
        <v>1722</v>
      </c>
      <c r="N342" t="s">
        <v>1723</v>
      </c>
      <c r="O342" t="s">
        <v>1930</v>
      </c>
      <c r="P342" t="s">
        <v>498</v>
      </c>
      <c r="Q342">
        <v>2</v>
      </c>
      <c r="R342" t="s">
        <v>1816</v>
      </c>
      <c r="S342" s="17">
        <v>33</v>
      </c>
      <c r="T342" t="s">
        <v>2020</v>
      </c>
      <c r="U342" t="s">
        <v>2021</v>
      </c>
      <c r="V342" t="s">
        <v>508</v>
      </c>
      <c r="W342">
        <v>3000</v>
      </c>
      <c r="X342" t="s">
        <v>1717</v>
      </c>
      <c r="Y342" t="s">
        <v>1260</v>
      </c>
      <c r="Z342">
        <v>3341</v>
      </c>
      <c r="AA342" t="s">
        <v>1737</v>
      </c>
      <c r="AB342" s="17" t="s">
        <v>1586</v>
      </c>
      <c r="AC342" t="s">
        <v>1728</v>
      </c>
    </row>
    <row r="343" spans="1:29" hidden="1" x14ac:dyDescent="0.3">
      <c r="A343" t="s">
        <v>510</v>
      </c>
      <c r="B343" s="7">
        <v>5</v>
      </c>
      <c r="C343" s="7" t="s">
        <v>1373</v>
      </c>
      <c r="D343" s="7" t="s">
        <v>951</v>
      </c>
      <c r="E343" t="s">
        <v>1759</v>
      </c>
      <c r="F343" s="20">
        <v>33</v>
      </c>
      <c r="G343" s="20" t="s">
        <v>1586</v>
      </c>
      <c r="H343" s="7">
        <v>11</v>
      </c>
      <c r="I343" t="s">
        <v>1760</v>
      </c>
      <c r="J343" t="s">
        <v>878</v>
      </c>
      <c r="K343" t="s">
        <v>2018</v>
      </c>
      <c r="L343" t="s">
        <v>2019</v>
      </c>
      <c r="M343" t="s">
        <v>1722</v>
      </c>
      <c r="N343" t="s">
        <v>1723</v>
      </c>
      <c r="O343" t="s">
        <v>1930</v>
      </c>
      <c r="P343" t="s">
        <v>498</v>
      </c>
      <c r="Q343">
        <v>2</v>
      </c>
      <c r="R343" t="s">
        <v>1816</v>
      </c>
      <c r="S343" s="17">
        <v>33</v>
      </c>
      <c r="T343" t="s">
        <v>2020</v>
      </c>
      <c r="U343" t="s">
        <v>2021</v>
      </c>
      <c r="V343" t="s">
        <v>508</v>
      </c>
      <c r="W343">
        <v>3000</v>
      </c>
      <c r="X343" t="s">
        <v>1717</v>
      </c>
      <c r="Y343" t="s">
        <v>1373</v>
      </c>
      <c r="Z343">
        <v>3821</v>
      </c>
      <c r="AA343" t="s">
        <v>1376</v>
      </c>
      <c r="AB343" s="17" t="s">
        <v>1586</v>
      </c>
      <c r="AC343" t="s">
        <v>1728</v>
      </c>
    </row>
    <row r="344" spans="1:29" hidden="1" x14ac:dyDescent="0.3">
      <c r="A344" t="s">
        <v>511</v>
      </c>
      <c r="B344" s="7">
        <v>5</v>
      </c>
      <c r="C344" s="7" t="s">
        <v>1377</v>
      </c>
      <c r="D344" s="7" t="s">
        <v>951</v>
      </c>
      <c r="E344" t="s">
        <v>1759</v>
      </c>
      <c r="F344" s="20">
        <v>33</v>
      </c>
      <c r="G344" s="20" t="s">
        <v>1586</v>
      </c>
      <c r="H344" s="7">
        <v>11</v>
      </c>
      <c r="I344" t="s">
        <v>1760</v>
      </c>
      <c r="J344" t="s">
        <v>878</v>
      </c>
      <c r="K344" t="s">
        <v>2018</v>
      </c>
      <c r="L344" t="s">
        <v>2019</v>
      </c>
      <c r="M344" t="s">
        <v>1722</v>
      </c>
      <c r="N344" t="s">
        <v>1723</v>
      </c>
      <c r="O344" t="s">
        <v>1930</v>
      </c>
      <c r="P344" t="s">
        <v>498</v>
      </c>
      <c r="Q344">
        <v>2</v>
      </c>
      <c r="R344" t="s">
        <v>1816</v>
      </c>
      <c r="S344" s="17">
        <v>33</v>
      </c>
      <c r="T344" t="s">
        <v>2020</v>
      </c>
      <c r="U344" t="s">
        <v>2021</v>
      </c>
      <c r="V344" t="s">
        <v>508</v>
      </c>
      <c r="W344">
        <v>3000</v>
      </c>
      <c r="X344" t="s">
        <v>1717</v>
      </c>
      <c r="Y344" t="s">
        <v>1377</v>
      </c>
      <c r="Z344">
        <v>3841</v>
      </c>
      <c r="AA344" t="s">
        <v>1380</v>
      </c>
      <c r="AB344" s="17" t="s">
        <v>1586</v>
      </c>
      <c r="AC344" t="s">
        <v>1728</v>
      </c>
    </row>
    <row r="345" spans="1:29" hidden="1" x14ac:dyDescent="0.3">
      <c r="A345" s="24" t="s">
        <v>720</v>
      </c>
      <c r="B345" s="7">
        <v>5</v>
      </c>
      <c r="C345" s="7" t="s">
        <v>1407</v>
      </c>
      <c r="D345" s="7" t="s">
        <v>951</v>
      </c>
      <c r="E345" t="s">
        <v>1759</v>
      </c>
      <c r="F345" s="20">
        <v>68</v>
      </c>
      <c r="G345" s="20" t="s">
        <v>1586</v>
      </c>
      <c r="H345" s="7">
        <v>11</v>
      </c>
      <c r="I345" t="s">
        <v>1760</v>
      </c>
      <c r="J345" t="s">
        <v>878</v>
      </c>
      <c r="K345" t="s">
        <v>2022</v>
      </c>
      <c r="L345" t="s">
        <v>2023</v>
      </c>
      <c r="M345" t="s">
        <v>1722</v>
      </c>
      <c r="N345" t="s">
        <v>1723</v>
      </c>
      <c r="O345" t="s">
        <v>2024</v>
      </c>
      <c r="P345" t="s">
        <v>717</v>
      </c>
      <c r="Q345">
        <v>2</v>
      </c>
      <c r="R345" s="23" t="s">
        <v>1816</v>
      </c>
      <c r="S345" s="17">
        <v>68</v>
      </c>
      <c r="T345" t="s">
        <v>2025</v>
      </c>
      <c r="U345" t="s">
        <v>2026</v>
      </c>
      <c r="V345" s="23" t="s">
        <v>719</v>
      </c>
      <c r="W345">
        <v>4000</v>
      </c>
      <c r="X345" t="s">
        <v>1844</v>
      </c>
      <c r="Y345" t="s">
        <v>1407</v>
      </c>
      <c r="Z345">
        <v>4211</v>
      </c>
      <c r="AA345" t="s">
        <v>1410</v>
      </c>
      <c r="AB345" s="17" t="s">
        <v>1586</v>
      </c>
      <c r="AC345" t="s">
        <v>1728</v>
      </c>
    </row>
    <row r="346" spans="1:29" hidden="1" x14ac:dyDescent="0.3">
      <c r="A346" s="24" t="s">
        <v>724</v>
      </c>
      <c r="B346" s="7">
        <v>5</v>
      </c>
      <c r="C346" s="7" t="s">
        <v>1407</v>
      </c>
      <c r="D346" s="7" t="s">
        <v>951</v>
      </c>
      <c r="E346" t="s">
        <v>1759</v>
      </c>
      <c r="F346" s="20">
        <v>69</v>
      </c>
      <c r="G346" s="20" t="s">
        <v>1586</v>
      </c>
      <c r="H346" s="7">
        <v>11</v>
      </c>
      <c r="I346" t="s">
        <v>1760</v>
      </c>
      <c r="J346" t="s">
        <v>878</v>
      </c>
      <c r="K346" t="s">
        <v>2022</v>
      </c>
      <c r="L346" t="s">
        <v>2023</v>
      </c>
      <c r="M346" t="s">
        <v>1722</v>
      </c>
      <c r="N346" t="s">
        <v>1723</v>
      </c>
      <c r="O346" t="s">
        <v>2027</v>
      </c>
      <c r="P346" t="s">
        <v>2028</v>
      </c>
      <c r="Q346">
        <v>1</v>
      </c>
      <c r="R346" s="23" t="s">
        <v>1732</v>
      </c>
      <c r="S346" s="17">
        <v>69</v>
      </c>
      <c r="T346" t="s">
        <v>2029</v>
      </c>
      <c r="U346" t="s">
        <v>2030</v>
      </c>
      <c r="V346" s="23" t="s">
        <v>723</v>
      </c>
      <c r="W346">
        <v>4000</v>
      </c>
      <c r="X346" t="s">
        <v>1844</v>
      </c>
      <c r="Y346" t="s">
        <v>1407</v>
      </c>
      <c r="Z346">
        <v>4211</v>
      </c>
      <c r="AA346" t="s">
        <v>1410</v>
      </c>
      <c r="AB346" s="17" t="s">
        <v>1586</v>
      </c>
      <c r="AC346" t="s">
        <v>1728</v>
      </c>
    </row>
    <row r="347" spans="1:29" hidden="1" x14ac:dyDescent="0.3">
      <c r="A347" t="s">
        <v>716</v>
      </c>
      <c r="B347" s="7">
        <v>5</v>
      </c>
      <c r="C347" s="7" t="s">
        <v>1407</v>
      </c>
      <c r="D347" s="7" t="s">
        <v>951</v>
      </c>
      <c r="E347" t="s">
        <v>1759</v>
      </c>
      <c r="F347" s="20">
        <v>67</v>
      </c>
      <c r="G347" s="20" t="s">
        <v>1586</v>
      </c>
      <c r="H347" s="7">
        <v>11</v>
      </c>
      <c r="I347" t="s">
        <v>1760</v>
      </c>
      <c r="J347" t="s">
        <v>878</v>
      </c>
      <c r="K347" t="s">
        <v>2031</v>
      </c>
      <c r="L347" t="s">
        <v>2032</v>
      </c>
      <c r="M347" t="s">
        <v>1722</v>
      </c>
      <c r="N347" t="s">
        <v>1723</v>
      </c>
      <c r="O347" t="s">
        <v>2033</v>
      </c>
      <c r="P347" t="s">
        <v>713</v>
      </c>
      <c r="Q347">
        <v>2</v>
      </c>
      <c r="R347" t="s">
        <v>1816</v>
      </c>
      <c r="S347" s="17">
        <v>67</v>
      </c>
      <c r="T347" t="s">
        <v>2034</v>
      </c>
      <c r="U347" t="s">
        <v>2035</v>
      </c>
      <c r="V347" t="s">
        <v>715</v>
      </c>
      <c r="W347">
        <v>4000</v>
      </c>
      <c r="X347" t="s">
        <v>1844</v>
      </c>
      <c r="Y347" t="s">
        <v>1407</v>
      </c>
      <c r="Z347">
        <v>4211</v>
      </c>
      <c r="AA347" t="s">
        <v>1410</v>
      </c>
      <c r="AB347" s="17" t="s">
        <v>1586</v>
      </c>
      <c r="AC347" t="s">
        <v>1728</v>
      </c>
    </row>
    <row r="348" spans="1:29" hidden="1" x14ac:dyDescent="0.3">
      <c r="A348" s="24" t="s">
        <v>728</v>
      </c>
      <c r="B348" s="7">
        <v>5</v>
      </c>
      <c r="C348" s="7" t="s">
        <v>1407</v>
      </c>
      <c r="D348" s="7" t="s">
        <v>951</v>
      </c>
      <c r="E348" t="s">
        <v>1759</v>
      </c>
      <c r="F348" s="20">
        <v>70</v>
      </c>
      <c r="G348" s="20" t="s">
        <v>1586</v>
      </c>
      <c r="H348" s="7">
        <v>11</v>
      </c>
      <c r="I348" t="s">
        <v>1760</v>
      </c>
      <c r="J348" t="s">
        <v>878</v>
      </c>
      <c r="K348" t="s">
        <v>2031</v>
      </c>
      <c r="L348" t="s">
        <v>2032</v>
      </c>
      <c r="M348" t="s">
        <v>1722</v>
      </c>
      <c r="N348" t="s">
        <v>1723</v>
      </c>
      <c r="O348" t="s">
        <v>2036</v>
      </c>
      <c r="P348" t="s">
        <v>725</v>
      </c>
      <c r="Q348">
        <v>1</v>
      </c>
      <c r="R348" s="23" t="s">
        <v>1732</v>
      </c>
      <c r="S348" s="17">
        <v>70</v>
      </c>
      <c r="T348" t="s">
        <v>2037</v>
      </c>
      <c r="U348" t="s">
        <v>2038</v>
      </c>
      <c r="V348" s="23" t="s">
        <v>727</v>
      </c>
      <c r="W348">
        <v>4000</v>
      </c>
      <c r="X348" t="s">
        <v>1844</v>
      </c>
      <c r="Y348" t="s">
        <v>1407</v>
      </c>
      <c r="Z348">
        <v>4211</v>
      </c>
      <c r="AA348" t="s">
        <v>1410</v>
      </c>
      <c r="AB348" s="17" t="s">
        <v>1586</v>
      </c>
      <c r="AC348" t="s">
        <v>1728</v>
      </c>
    </row>
    <row r="349" spans="1:29" hidden="1" x14ac:dyDescent="0.3">
      <c r="A349" t="s">
        <v>732</v>
      </c>
      <c r="B349" s="7">
        <v>5</v>
      </c>
      <c r="C349" s="7" t="s">
        <v>1407</v>
      </c>
      <c r="D349" s="7" t="s">
        <v>951</v>
      </c>
      <c r="E349" t="s">
        <v>1759</v>
      </c>
      <c r="F349" s="20">
        <v>71</v>
      </c>
      <c r="G349" s="20" t="s">
        <v>1586</v>
      </c>
      <c r="H349" s="7">
        <v>11</v>
      </c>
      <c r="I349" t="s">
        <v>1760</v>
      </c>
      <c r="J349" t="s">
        <v>878</v>
      </c>
      <c r="K349" t="s">
        <v>2039</v>
      </c>
      <c r="L349" t="s">
        <v>2040</v>
      </c>
      <c r="M349" t="s">
        <v>1722</v>
      </c>
      <c r="N349" t="s">
        <v>1723</v>
      </c>
      <c r="O349" t="s">
        <v>2041</v>
      </c>
      <c r="P349" t="s">
        <v>729</v>
      </c>
      <c r="Q349">
        <v>1</v>
      </c>
      <c r="R349" t="s">
        <v>1732</v>
      </c>
      <c r="S349" s="17">
        <v>71</v>
      </c>
      <c r="T349" t="s">
        <v>2042</v>
      </c>
      <c r="U349" t="s">
        <v>2043</v>
      </c>
      <c r="V349" t="s">
        <v>731</v>
      </c>
      <c r="W349">
        <v>4000</v>
      </c>
      <c r="X349" t="s">
        <v>1844</v>
      </c>
      <c r="Y349" t="s">
        <v>1407</v>
      </c>
      <c r="Z349">
        <v>4211</v>
      </c>
      <c r="AA349" t="s">
        <v>1410</v>
      </c>
      <c r="AB349" s="17" t="s">
        <v>1586</v>
      </c>
      <c r="AC349" t="s">
        <v>1728</v>
      </c>
    </row>
    <row r="350" spans="1:29" hidden="1" x14ac:dyDescent="0.3">
      <c r="A350" t="s">
        <v>146</v>
      </c>
      <c r="B350" s="7">
        <v>5</v>
      </c>
      <c r="C350" s="7" t="s">
        <v>1411</v>
      </c>
      <c r="D350" s="7" t="s">
        <v>951</v>
      </c>
      <c r="E350" t="s">
        <v>951</v>
      </c>
      <c r="F350" s="20" t="s">
        <v>1591</v>
      </c>
      <c r="G350" s="20" t="s">
        <v>1586</v>
      </c>
      <c r="H350" s="7">
        <v>16</v>
      </c>
      <c r="I350" t="s">
        <v>2044</v>
      </c>
      <c r="J350" t="s">
        <v>2045</v>
      </c>
      <c r="K350" t="s">
        <v>1748</v>
      </c>
      <c r="L350" t="s">
        <v>1749</v>
      </c>
      <c r="M350" t="s">
        <v>1722</v>
      </c>
      <c r="N350" t="s">
        <v>1723</v>
      </c>
      <c r="O350" t="s">
        <v>1750</v>
      </c>
      <c r="P350" t="s">
        <v>61</v>
      </c>
      <c r="Q350">
        <v>4</v>
      </c>
      <c r="R350" t="s">
        <v>1714</v>
      </c>
      <c r="S350" s="17" t="s">
        <v>1591</v>
      </c>
      <c r="T350" t="s">
        <v>1751</v>
      </c>
      <c r="U350" t="s">
        <v>1752</v>
      </c>
      <c r="V350" t="s">
        <v>137</v>
      </c>
      <c r="W350">
        <v>4000</v>
      </c>
      <c r="X350" t="s">
        <v>1844</v>
      </c>
      <c r="Y350" t="s">
        <v>1411</v>
      </c>
      <c r="Z350">
        <v>4251</v>
      </c>
      <c r="AA350" t="s">
        <v>1414</v>
      </c>
      <c r="AB350" s="17" t="s">
        <v>1586</v>
      </c>
      <c r="AC350" t="s">
        <v>1728</v>
      </c>
    </row>
    <row r="351" spans="1:29" hidden="1" x14ac:dyDescent="0.3">
      <c r="A351" t="s">
        <v>299</v>
      </c>
      <c r="B351" s="7">
        <v>5</v>
      </c>
      <c r="C351" s="7" t="s">
        <v>1034</v>
      </c>
      <c r="D351" s="7" t="s">
        <v>951</v>
      </c>
      <c r="E351" t="s">
        <v>951</v>
      </c>
      <c r="F351" s="20">
        <v>13</v>
      </c>
      <c r="G351" s="20" t="s">
        <v>935</v>
      </c>
      <c r="H351" s="7">
        <v>16</v>
      </c>
      <c r="I351" t="s">
        <v>2044</v>
      </c>
      <c r="J351" t="s">
        <v>2045</v>
      </c>
      <c r="K351" t="s">
        <v>1748</v>
      </c>
      <c r="L351" t="s">
        <v>1749</v>
      </c>
      <c r="M351" t="s">
        <v>1974</v>
      </c>
      <c r="N351" t="s">
        <v>1975</v>
      </c>
      <c r="O351" t="s">
        <v>1755</v>
      </c>
      <c r="P351" t="s">
        <v>154</v>
      </c>
      <c r="Q351">
        <v>1</v>
      </c>
      <c r="R351" t="s">
        <v>1732</v>
      </c>
      <c r="S351" s="17">
        <v>13</v>
      </c>
      <c r="T351" t="s">
        <v>1756</v>
      </c>
      <c r="U351" t="s">
        <v>1976</v>
      </c>
      <c r="V351" t="s">
        <v>237</v>
      </c>
      <c r="W351">
        <v>1000</v>
      </c>
      <c r="X351" t="s">
        <v>1977</v>
      </c>
      <c r="Y351" t="s">
        <v>1034</v>
      </c>
      <c r="Z351">
        <v>1591</v>
      </c>
      <c r="AA351" t="s">
        <v>1978</v>
      </c>
      <c r="AB351" s="17" t="s">
        <v>935</v>
      </c>
      <c r="AC351" t="s">
        <v>1979</v>
      </c>
    </row>
    <row r="352" spans="1:29" hidden="1" x14ac:dyDescent="0.3">
      <c r="A352" t="s">
        <v>246</v>
      </c>
      <c r="B352" s="7">
        <v>5</v>
      </c>
      <c r="C352" s="7" t="s">
        <v>984</v>
      </c>
      <c r="D352" s="7" t="s">
        <v>951</v>
      </c>
      <c r="E352" t="s">
        <v>951</v>
      </c>
      <c r="F352" s="20">
        <v>12</v>
      </c>
      <c r="G352" s="20" t="s">
        <v>903</v>
      </c>
      <c r="H352" s="7">
        <v>16</v>
      </c>
      <c r="I352" t="s">
        <v>2044</v>
      </c>
      <c r="J352" t="s">
        <v>2045</v>
      </c>
      <c r="K352" t="s">
        <v>1748</v>
      </c>
      <c r="L352" t="s">
        <v>1749</v>
      </c>
      <c r="M352" t="s">
        <v>1974</v>
      </c>
      <c r="N352" t="s">
        <v>1975</v>
      </c>
      <c r="O352" t="s">
        <v>1755</v>
      </c>
      <c r="P352" t="s">
        <v>154</v>
      </c>
      <c r="Q352">
        <v>4</v>
      </c>
      <c r="R352" t="s">
        <v>1714</v>
      </c>
      <c r="S352" s="17">
        <v>12</v>
      </c>
      <c r="T352" t="s">
        <v>1977</v>
      </c>
      <c r="U352" t="s">
        <v>1976</v>
      </c>
      <c r="V352" t="s">
        <v>237</v>
      </c>
      <c r="W352">
        <v>1000</v>
      </c>
      <c r="X352" t="s">
        <v>1977</v>
      </c>
      <c r="Y352" t="s">
        <v>984</v>
      </c>
      <c r="Z352">
        <v>1221</v>
      </c>
      <c r="AA352" t="s">
        <v>987</v>
      </c>
      <c r="AB352" s="17" t="s">
        <v>903</v>
      </c>
      <c r="AC352" t="s">
        <v>2046</v>
      </c>
    </row>
    <row r="353" spans="1:29" hidden="1" x14ac:dyDescent="0.3">
      <c r="A353" t="s">
        <v>248</v>
      </c>
      <c r="B353" s="7">
        <v>5</v>
      </c>
      <c r="C353" s="7" t="s">
        <v>988</v>
      </c>
      <c r="D353" s="7" t="s">
        <v>951</v>
      </c>
      <c r="E353" t="s">
        <v>951</v>
      </c>
      <c r="F353" s="20">
        <v>12</v>
      </c>
      <c r="G353" s="20" t="s">
        <v>1586</v>
      </c>
      <c r="H353" s="7">
        <v>16</v>
      </c>
      <c r="I353" t="s">
        <v>2044</v>
      </c>
      <c r="J353" t="s">
        <v>2045</v>
      </c>
      <c r="K353" t="s">
        <v>1748</v>
      </c>
      <c r="L353" t="s">
        <v>1749</v>
      </c>
      <c r="M353" t="s">
        <v>1974</v>
      </c>
      <c r="N353" t="s">
        <v>1975</v>
      </c>
      <c r="O353" t="s">
        <v>1755</v>
      </c>
      <c r="P353" t="s">
        <v>154</v>
      </c>
      <c r="Q353">
        <v>4</v>
      </c>
      <c r="R353" t="s">
        <v>1714</v>
      </c>
      <c r="S353" s="17">
        <v>12</v>
      </c>
      <c r="T353" t="s">
        <v>1977</v>
      </c>
      <c r="U353" t="s">
        <v>1976</v>
      </c>
      <c r="V353" t="s">
        <v>237</v>
      </c>
      <c r="W353">
        <v>1000</v>
      </c>
      <c r="X353" t="s">
        <v>1977</v>
      </c>
      <c r="Y353" t="s">
        <v>988</v>
      </c>
      <c r="Z353">
        <v>1231</v>
      </c>
      <c r="AA353" t="s">
        <v>2047</v>
      </c>
      <c r="AB353" s="17" t="s">
        <v>1586</v>
      </c>
      <c r="AC353" t="s">
        <v>1728</v>
      </c>
    </row>
    <row r="354" spans="1:29" hidden="1" x14ac:dyDescent="0.3">
      <c r="A354" t="s">
        <v>252</v>
      </c>
      <c r="B354" s="7">
        <v>5</v>
      </c>
      <c r="C354" s="7" t="s">
        <v>994</v>
      </c>
      <c r="D354" s="7" t="s">
        <v>951</v>
      </c>
      <c r="E354" t="s">
        <v>951</v>
      </c>
      <c r="F354" s="20">
        <v>12</v>
      </c>
      <c r="G354" s="20" t="s">
        <v>903</v>
      </c>
      <c r="H354" s="7">
        <v>16</v>
      </c>
      <c r="I354" t="s">
        <v>2044</v>
      </c>
      <c r="J354" t="s">
        <v>2045</v>
      </c>
      <c r="K354" t="s">
        <v>1748</v>
      </c>
      <c r="L354" t="s">
        <v>1749</v>
      </c>
      <c r="M354" t="s">
        <v>1974</v>
      </c>
      <c r="N354" t="s">
        <v>1975</v>
      </c>
      <c r="O354" t="s">
        <v>1755</v>
      </c>
      <c r="P354" t="s">
        <v>154</v>
      </c>
      <c r="Q354">
        <v>4</v>
      </c>
      <c r="R354" t="s">
        <v>1714</v>
      </c>
      <c r="S354" s="17">
        <v>12</v>
      </c>
      <c r="T354" t="s">
        <v>1977</v>
      </c>
      <c r="U354" t="s">
        <v>1976</v>
      </c>
      <c r="V354" t="s">
        <v>237</v>
      </c>
      <c r="W354">
        <v>1000</v>
      </c>
      <c r="X354" t="s">
        <v>1977</v>
      </c>
      <c r="Y354" t="s">
        <v>994</v>
      </c>
      <c r="Z354">
        <v>1321</v>
      </c>
      <c r="AA354" t="s">
        <v>997</v>
      </c>
      <c r="AB354" s="17" t="s">
        <v>903</v>
      </c>
      <c r="AC354" t="s">
        <v>2046</v>
      </c>
    </row>
    <row r="355" spans="1:29" hidden="1" x14ac:dyDescent="0.3">
      <c r="A355" t="s">
        <v>259</v>
      </c>
      <c r="B355" s="7">
        <v>5</v>
      </c>
      <c r="C355" s="7" t="s">
        <v>994</v>
      </c>
      <c r="D355" s="7" t="s">
        <v>953</v>
      </c>
      <c r="E355" t="s">
        <v>951</v>
      </c>
      <c r="F355" s="20">
        <v>12</v>
      </c>
      <c r="G355" s="20" t="s">
        <v>903</v>
      </c>
      <c r="H355" s="7">
        <v>16</v>
      </c>
      <c r="I355" t="s">
        <v>2044</v>
      </c>
      <c r="J355" t="s">
        <v>2045</v>
      </c>
      <c r="K355" t="s">
        <v>1748</v>
      </c>
      <c r="L355" t="s">
        <v>1749</v>
      </c>
      <c r="M355" t="s">
        <v>1974</v>
      </c>
      <c r="N355" t="s">
        <v>1975</v>
      </c>
      <c r="O355" t="s">
        <v>1755</v>
      </c>
      <c r="P355" t="s">
        <v>154</v>
      </c>
      <c r="Q355">
        <v>4</v>
      </c>
      <c r="R355" t="s">
        <v>1714</v>
      </c>
      <c r="S355" s="17">
        <v>12</v>
      </c>
      <c r="T355" t="s">
        <v>1977</v>
      </c>
      <c r="U355" t="s">
        <v>1976</v>
      </c>
      <c r="V355" t="s">
        <v>237</v>
      </c>
      <c r="W355">
        <v>1000</v>
      </c>
      <c r="X355" t="s">
        <v>1977</v>
      </c>
      <c r="Y355" t="s">
        <v>994</v>
      </c>
      <c r="Z355">
        <v>1322</v>
      </c>
      <c r="AA355" t="s">
        <v>2048</v>
      </c>
      <c r="AB355" s="17" t="s">
        <v>903</v>
      </c>
      <c r="AC355" t="s">
        <v>2046</v>
      </c>
    </row>
    <row r="356" spans="1:29" hidden="1" x14ac:dyDescent="0.3">
      <c r="A356" t="s">
        <v>261</v>
      </c>
      <c r="B356" s="7">
        <v>5</v>
      </c>
      <c r="C356" s="7" t="s">
        <v>1000</v>
      </c>
      <c r="D356" s="7" t="s">
        <v>951</v>
      </c>
      <c r="E356" t="s">
        <v>951</v>
      </c>
      <c r="F356" s="20">
        <v>12</v>
      </c>
      <c r="G356" s="20" t="s">
        <v>1586</v>
      </c>
      <c r="H356" s="7">
        <v>16</v>
      </c>
      <c r="I356" t="s">
        <v>2044</v>
      </c>
      <c r="J356" t="s">
        <v>2045</v>
      </c>
      <c r="K356" t="s">
        <v>1748</v>
      </c>
      <c r="L356" t="s">
        <v>1749</v>
      </c>
      <c r="M356" t="s">
        <v>1974</v>
      </c>
      <c r="N356" t="s">
        <v>1975</v>
      </c>
      <c r="O356" t="s">
        <v>1755</v>
      </c>
      <c r="P356" t="s">
        <v>154</v>
      </c>
      <c r="Q356">
        <v>4</v>
      </c>
      <c r="R356" t="s">
        <v>1714</v>
      </c>
      <c r="S356" s="17">
        <v>12</v>
      </c>
      <c r="T356" t="s">
        <v>1977</v>
      </c>
      <c r="U356" t="s">
        <v>1976</v>
      </c>
      <c r="V356" t="s">
        <v>237</v>
      </c>
      <c r="W356">
        <v>1000</v>
      </c>
      <c r="X356" t="s">
        <v>1977</v>
      </c>
      <c r="Y356" t="s">
        <v>1000</v>
      </c>
      <c r="Z356">
        <v>1331</v>
      </c>
      <c r="AA356" t="s">
        <v>1003</v>
      </c>
      <c r="AB356" s="17" t="s">
        <v>1586</v>
      </c>
      <c r="AC356" t="s">
        <v>1728</v>
      </c>
    </row>
    <row r="357" spans="1:29" hidden="1" x14ac:dyDescent="0.3">
      <c r="A357" t="s">
        <v>263</v>
      </c>
      <c r="B357" s="7">
        <v>5</v>
      </c>
      <c r="C357" s="7" t="s">
        <v>1004</v>
      </c>
      <c r="D357" s="7" t="s">
        <v>951</v>
      </c>
      <c r="E357" t="s">
        <v>951</v>
      </c>
      <c r="F357" s="20">
        <v>12</v>
      </c>
      <c r="G357" s="20" t="s">
        <v>1586</v>
      </c>
      <c r="H357" s="7">
        <v>16</v>
      </c>
      <c r="I357" t="s">
        <v>2044</v>
      </c>
      <c r="J357" t="s">
        <v>2045</v>
      </c>
      <c r="K357" t="s">
        <v>1748</v>
      </c>
      <c r="L357" t="s">
        <v>1749</v>
      </c>
      <c r="M357" t="s">
        <v>1974</v>
      </c>
      <c r="N357" t="s">
        <v>1975</v>
      </c>
      <c r="O357" t="s">
        <v>1755</v>
      </c>
      <c r="P357" t="s">
        <v>154</v>
      </c>
      <c r="Q357">
        <v>4</v>
      </c>
      <c r="R357" t="s">
        <v>1714</v>
      </c>
      <c r="S357" s="17">
        <v>12</v>
      </c>
      <c r="T357" t="s">
        <v>1977</v>
      </c>
      <c r="U357" t="s">
        <v>1976</v>
      </c>
      <c r="V357" t="s">
        <v>237</v>
      </c>
      <c r="W357">
        <v>1000</v>
      </c>
      <c r="X357" t="s">
        <v>1977</v>
      </c>
      <c r="Y357" t="s">
        <v>1004</v>
      </c>
      <c r="Z357">
        <v>1341</v>
      </c>
      <c r="AA357" t="s">
        <v>1007</v>
      </c>
      <c r="AB357" s="17" t="s">
        <v>1586</v>
      </c>
      <c r="AC357" t="s">
        <v>1728</v>
      </c>
    </row>
    <row r="358" spans="1:29" hidden="1" x14ac:dyDescent="0.3">
      <c r="A358" t="s">
        <v>267</v>
      </c>
      <c r="B358" s="7">
        <v>5</v>
      </c>
      <c r="C358" s="7" t="s">
        <v>1010</v>
      </c>
      <c r="D358" s="7" t="s">
        <v>951</v>
      </c>
      <c r="E358" t="s">
        <v>951</v>
      </c>
      <c r="F358" s="20">
        <v>12</v>
      </c>
      <c r="G358" s="20" t="s">
        <v>903</v>
      </c>
      <c r="H358" s="7">
        <v>16</v>
      </c>
      <c r="I358" t="s">
        <v>2044</v>
      </c>
      <c r="J358" t="s">
        <v>2045</v>
      </c>
      <c r="K358" t="s">
        <v>1748</v>
      </c>
      <c r="L358" t="s">
        <v>1749</v>
      </c>
      <c r="M358" t="s">
        <v>1974</v>
      </c>
      <c r="N358" t="s">
        <v>1975</v>
      </c>
      <c r="O358" t="s">
        <v>1755</v>
      </c>
      <c r="P358" t="s">
        <v>154</v>
      </c>
      <c r="Q358">
        <v>4</v>
      </c>
      <c r="R358" t="s">
        <v>1714</v>
      </c>
      <c r="S358" s="17">
        <v>12</v>
      </c>
      <c r="T358" t="s">
        <v>1977</v>
      </c>
      <c r="U358" t="s">
        <v>1976</v>
      </c>
      <c r="V358" t="s">
        <v>237</v>
      </c>
      <c r="W358">
        <v>1000</v>
      </c>
      <c r="X358" t="s">
        <v>1977</v>
      </c>
      <c r="Y358" t="s">
        <v>1010</v>
      </c>
      <c r="Z358">
        <v>1411</v>
      </c>
      <c r="AA358" t="s">
        <v>2049</v>
      </c>
      <c r="AB358" s="17" t="s">
        <v>903</v>
      </c>
      <c r="AC358" t="s">
        <v>2046</v>
      </c>
    </row>
    <row r="359" spans="1:29" hidden="1" x14ac:dyDescent="0.3">
      <c r="A359" t="s">
        <v>273</v>
      </c>
      <c r="B359" s="7">
        <v>5</v>
      </c>
      <c r="C359" s="7" t="s">
        <v>1014</v>
      </c>
      <c r="D359" s="7" t="s">
        <v>951</v>
      </c>
      <c r="E359" t="s">
        <v>951</v>
      </c>
      <c r="F359" s="20">
        <v>12</v>
      </c>
      <c r="G359" s="20" t="s">
        <v>903</v>
      </c>
      <c r="H359" s="7">
        <v>16</v>
      </c>
      <c r="I359" t="s">
        <v>2044</v>
      </c>
      <c r="J359" t="s">
        <v>2045</v>
      </c>
      <c r="K359" t="s">
        <v>1748</v>
      </c>
      <c r="L359" t="s">
        <v>1749</v>
      </c>
      <c r="M359" t="s">
        <v>1974</v>
      </c>
      <c r="N359" t="s">
        <v>1975</v>
      </c>
      <c r="O359" t="s">
        <v>1755</v>
      </c>
      <c r="P359" t="s">
        <v>154</v>
      </c>
      <c r="Q359">
        <v>4</v>
      </c>
      <c r="R359" t="s">
        <v>1714</v>
      </c>
      <c r="S359" s="17">
        <v>12</v>
      </c>
      <c r="T359" t="s">
        <v>1977</v>
      </c>
      <c r="U359" t="s">
        <v>1976</v>
      </c>
      <c r="V359" t="s">
        <v>237</v>
      </c>
      <c r="W359">
        <v>1000</v>
      </c>
      <c r="X359" t="s">
        <v>1977</v>
      </c>
      <c r="Y359" t="s">
        <v>1014</v>
      </c>
      <c r="Z359">
        <v>1421</v>
      </c>
      <c r="AA359" t="s">
        <v>1017</v>
      </c>
      <c r="AB359" s="17" t="s">
        <v>903</v>
      </c>
      <c r="AC359" t="s">
        <v>2046</v>
      </c>
    </row>
    <row r="360" spans="1:29" hidden="1" x14ac:dyDescent="0.3">
      <c r="A360" t="s">
        <v>279</v>
      </c>
      <c r="B360" s="7">
        <v>5</v>
      </c>
      <c r="C360" s="7" t="s">
        <v>1018</v>
      </c>
      <c r="D360" s="7" t="s">
        <v>951</v>
      </c>
      <c r="E360" t="s">
        <v>951</v>
      </c>
      <c r="F360" s="20">
        <v>12</v>
      </c>
      <c r="G360" s="20" t="s">
        <v>903</v>
      </c>
      <c r="H360" s="7">
        <v>16</v>
      </c>
      <c r="I360" t="s">
        <v>2044</v>
      </c>
      <c r="J360" t="s">
        <v>2045</v>
      </c>
      <c r="K360" t="s">
        <v>1748</v>
      </c>
      <c r="L360" t="s">
        <v>1749</v>
      </c>
      <c r="M360" t="s">
        <v>1974</v>
      </c>
      <c r="N360" t="s">
        <v>1975</v>
      </c>
      <c r="O360" t="s">
        <v>1755</v>
      </c>
      <c r="P360" t="s">
        <v>154</v>
      </c>
      <c r="Q360">
        <v>4</v>
      </c>
      <c r="R360" t="s">
        <v>1714</v>
      </c>
      <c r="S360" s="17">
        <v>12</v>
      </c>
      <c r="T360" t="s">
        <v>1977</v>
      </c>
      <c r="U360" t="s">
        <v>1976</v>
      </c>
      <c r="V360" t="s">
        <v>237</v>
      </c>
      <c r="W360">
        <v>1000</v>
      </c>
      <c r="X360" t="s">
        <v>1977</v>
      </c>
      <c r="Y360" t="s">
        <v>1018</v>
      </c>
      <c r="Z360">
        <v>1431</v>
      </c>
      <c r="AA360" t="s">
        <v>1021</v>
      </c>
      <c r="AB360" s="17" t="s">
        <v>903</v>
      </c>
      <c r="AC360" t="s">
        <v>2046</v>
      </c>
    </row>
    <row r="361" spans="1:29" hidden="1" x14ac:dyDescent="0.3">
      <c r="A361" t="s">
        <v>284</v>
      </c>
      <c r="B361" s="7">
        <v>5</v>
      </c>
      <c r="C361" s="7" t="s">
        <v>1018</v>
      </c>
      <c r="D361" s="7" t="s">
        <v>953</v>
      </c>
      <c r="E361" t="s">
        <v>951</v>
      </c>
      <c r="F361" s="20">
        <v>12</v>
      </c>
      <c r="G361" s="20" t="s">
        <v>903</v>
      </c>
      <c r="H361" s="7">
        <v>16</v>
      </c>
      <c r="I361" t="s">
        <v>2044</v>
      </c>
      <c r="J361" t="s">
        <v>2045</v>
      </c>
      <c r="K361" t="s">
        <v>1748</v>
      </c>
      <c r="L361" t="s">
        <v>1749</v>
      </c>
      <c r="M361" t="s">
        <v>1974</v>
      </c>
      <c r="N361" t="s">
        <v>1975</v>
      </c>
      <c r="O361" t="s">
        <v>1755</v>
      </c>
      <c r="P361" t="s">
        <v>154</v>
      </c>
      <c r="Q361">
        <v>4</v>
      </c>
      <c r="R361" t="s">
        <v>1714</v>
      </c>
      <c r="S361" s="17">
        <v>12</v>
      </c>
      <c r="T361" t="s">
        <v>1977</v>
      </c>
      <c r="U361" t="s">
        <v>1976</v>
      </c>
      <c r="V361" t="s">
        <v>237</v>
      </c>
      <c r="W361">
        <v>1000</v>
      </c>
      <c r="X361" t="s">
        <v>1977</v>
      </c>
      <c r="Y361" t="s">
        <v>1018</v>
      </c>
      <c r="Z361">
        <v>1432</v>
      </c>
      <c r="AA361" t="s">
        <v>1023</v>
      </c>
      <c r="AB361" s="17" t="s">
        <v>903</v>
      </c>
      <c r="AC361" t="s">
        <v>2046</v>
      </c>
    </row>
    <row r="362" spans="1:29" hidden="1" x14ac:dyDescent="0.3">
      <c r="A362" t="s">
        <v>289</v>
      </c>
      <c r="B362" s="7">
        <v>5</v>
      </c>
      <c r="C362" s="7" t="s">
        <v>1030</v>
      </c>
      <c r="D362" s="7" t="s">
        <v>951</v>
      </c>
      <c r="E362" t="s">
        <v>951</v>
      </c>
      <c r="F362" s="20">
        <v>12</v>
      </c>
      <c r="G362" s="20" t="s">
        <v>1586</v>
      </c>
      <c r="H362" s="7">
        <v>16</v>
      </c>
      <c r="I362" t="s">
        <v>2044</v>
      </c>
      <c r="J362" t="s">
        <v>2045</v>
      </c>
      <c r="K362" t="s">
        <v>1748</v>
      </c>
      <c r="L362" t="s">
        <v>1749</v>
      </c>
      <c r="M362" t="s">
        <v>1974</v>
      </c>
      <c r="N362" t="s">
        <v>1975</v>
      </c>
      <c r="O362" t="s">
        <v>1755</v>
      </c>
      <c r="P362" t="s">
        <v>154</v>
      </c>
      <c r="Q362">
        <v>4</v>
      </c>
      <c r="R362" t="s">
        <v>1714</v>
      </c>
      <c r="S362" s="17">
        <v>12</v>
      </c>
      <c r="T362" t="s">
        <v>1977</v>
      </c>
      <c r="U362" t="s">
        <v>1976</v>
      </c>
      <c r="V362" t="s">
        <v>237</v>
      </c>
      <c r="W362">
        <v>1000</v>
      </c>
      <c r="X362" t="s">
        <v>1977</v>
      </c>
      <c r="Y362" t="s">
        <v>1030</v>
      </c>
      <c r="Z362">
        <v>1521</v>
      </c>
      <c r="AA362" t="s">
        <v>1033</v>
      </c>
      <c r="AB362" s="17" t="s">
        <v>1586</v>
      </c>
      <c r="AC362" t="s">
        <v>1728</v>
      </c>
    </row>
    <row r="363" spans="1:29" hidden="1" x14ac:dyDescent="0.3">
      <c r="A363" s="26" t="s">
        <v>295</v>
      </c>
      <c r="B363" s="7">
        <v>5</v>
      </c>
      <c r="C363" s="7" t="s">
        <v>1034</v>
      </c>
      <c r="D363" s="7" t="s">
        <v>951</v>
      </c>
      <c r="E363" t="s">
        <v>951</v>
      </c>
      <c r="F363" s="20">
        <v>12</v>
      </c>
      <c r="G363" s="20" t="s">
        <v>889</v>
      </c>
      <c r="H363" s="7">
        <v>16</v>
      </c>
      <c r="I363" t="s">
        <v>2044</v>
      </c>
      <c r="J363" t="s">
        <v>2045</v>
      </c>
      <c r="K363" t="s">
        <v>1748</v>
      </c>
      <c r="L363" t="s">
        <v>1749</v>
      </c>
      <c r="M363" t="s">
        <v>1974</v>
      </c>
      <c r="N363" t="s">
        <v>1975</v>
      </c>
      <c r="O363" t="s">
        <v>1755</v>
      </c>
      <c r="P363" t="s">
        <v>154</v>
      </c>
      <c r="Q363">
        <v>4</v>
      </c>
      <c r="R363" t="s">
        <v>1714</v>
      </c>
      <c r="S363" s="17">
        <v>12</v>
      </c>
      <c r="T363" t="s">
        <v>1977</v>
      </c>
      <c r="U363" t="s">
        <v>1976</v>
      </c>
      <c r="V363" t="s">
        <v>237</v>
      </c>
      <c r="W363">
        <v>1000</v>
      </c>
      <c r="X363" t="s">
        <v>1977</v>
      </c>
      <c r="Y363" t="s">
        <v>1034</v>
      </c>
      <c r="Z363">
        <v>1591</v>
      </c>
      <c r="AA363" t="s">
        <v>1978</v>
      </c>
      <c r="AB363" s="17" t="s">
        <v>889</v>
      </c>
      <c r="AC363" t="s">
        <v>2050</v>
      </c>
    </row>
    <row r="364" spans="1:29" hidden="1" x14ac:dyDescent="0.3">
      <c r="A364" t="s">
        <v>303</v>
      </c>
      <c r="B364" s="7">
        <v>5</v>
      </c>
      <c r="C364" s="7" t="s">
        <v>1040</v>
      </c>
      <c r="D364" s="7" t="s">
        <v>951</v>
      </c>
      <c r="E364" t="s">
        <v>951</v>
      </c>
      <c r="F364" s="20">
        <v>12</v>
      </c>
      <c r="G364" s="20" t="s">
        <v>1586</v>
      </c>
      <c r="H364" s="7">
        <v>16</v>
      </c>
      <c r="I364" t="s">
        <v>2044</v>
      </c>
      <c r="J364" t="s">
        <v>2045</v>
      </c>
      <c r="K364" t="s">
        <v>1748</v>
      </c>
      <c r="L364" t="s">
        <v>1749</v>
      </c>
      <c r="M364" t="s">
        <v>1974</v>
      </c>
      <c r="N364" t="s">
        <v>1975</v>
      </c>
      <c r="O364" t="s">
        <v>1755</v>
      </c>
      <c r="P364" t="s">
        <v>154</v>
      </c>
      <c r="Q364">
        <v>4</v>
      </c>
      <c r="R364" t="s">
        <v>1714</v>
      </c>
      <c r="S364" s="17">
        <v>12</v>
      </c>
      <c r="T364" t="s">
        <v>1977</v>
      </c>
      <c r="U364" t="s">
        <v>1976</v>
      </c>
      <c r="V364" t="s">
        <v>237</v>
      </c>
      <c r="W364">
        <v>1000</v>
      </c>
      <c r="X364" t="s">
        <v>1977</v>
      </c>
      <c r="Y364" t="s">
        <v>1040</v>
      </c>
      <c r="Z364">
        <v>1611</v>
      </c>
      <c r="AA364" t="s">
        <v>2051</v>
      </c>
      <c r="AB364" s="17" t="s">
        <v>1586</v>
      </c>
      <c r="AC364" t="s">
        <v>1728</v>
      </c>
    </row>
    <row r="365" spans="1:29" hidden="1" x14ac:dyDescent="0.3">
      <c r="A365" t="s">
        <v>305</v>
      </c>
      <c r="B365" s="7">
        <v>5</v>
      </c>
      <c r="C365" s="7" t="s">
        <v>1045</v>
      </c>
      <c r="D365" s="7" t="s">
        <v>951</v>
      </c>
      <c r="E365" t="s">
        <v>951</v>
      </c>
      <c r="F365" s="20">
        <v>13</v>
      </c>
      <c r="G365" s="20">
        <v>70</v>
      </c>
      <c r="H365" s="7">
        <v>26</v>
      </c>
      <c r="I365" t="s">
        <v>2052</v>
      </c>
      <c r="J365" t="s">
        <v>2053</v>
      </c>
      <c r="K365" t="s">
        <v>1748</v>
      </c>
      <c r="L365" t="s">
        <v>1749</v>
      </c>
      <c r="M365" t="s">
        <v>1974</v>
      </c>
      <c r="N365" t="s">
        <v>1975</v>
      </c>
      <c r="O365" t="s">
        <v>1755</v>
      </c>
      <c r="P365" t="s">
        <v>154</v>
      </c>
      <c r="Q365">
        <v>1</v>
      </c>
      <c r="R365" t="s">
        <v>1732</v>
      </c>
      <c r="S365" s="17">
        <v>13</v>
      </c>
      <c r="T365" t="s">
        <v>1756</v>
      </c>
      <c r="U365" t="s">
        <v>1976</v>
      </c>
      <c r="V365" t="s">
        <v>237</v>
      </c>
      <c r="W365">
        <v>1000</v>
      </c>
      <c r="X365" t="s">
        <v>1977</v>
      </c>
      <c r="Y365" t="s">
        <v>1045</v>
      </c>
      <c r="Z365">
        <v>1711</v>
      </c>
      <c r="AA365" t="s">
        <v>1048</v>
      </c>
      <c r="AB365" s="17">
        <v>70</v>
      </c>
      <c r="AC365" t="s">
        <v>1670</v>
      </c>
    </row>
    <row r="366" spans="1:29" hidden="1" x14ac:dyDescent="0.3">
      <c r="A366" t="s">
        <v>307</v>
      </c>
      <c r="B366" s="7">
        <v>5</v>
      </c>
      <c r="C366" s="7" t="s">
        <v>1045</v>
      </c>
      <c r="D366" s="7" t="s">
        <v>951</v>
      </c>
      <c r="E366" t="s">
        <v>951</v>
      </c>
      <c r="F366" s="20">
        <v>13</v>
      </c>
      <c r="G366" s="20">
        <v>71</v>
      </c>
      <c r="H366" s="7">
        <v>26</v>
      </c>
      <c r="I366" t="s">
        <v>2052</v>
      </c>
      <c r="J366" t="s">
        <v>2053</v>
      </c>
      <c r="K366" t="s">
        <v>1748</v>
      </c>
      <c r="L366" t="s">
        <v>1749</v>
      </c>
      <c r="M366" t="s">
        <v>1974</v>
      </c>
      <c r="N366" t="s">
        <v>1975</v>
      </c>
      <c r="O366" t="s">
        <v>1755</v>
      </c>
      <c r="P366" t="s">
        <v>154</v>
      </c>
      <c r="Q366">
        <v>1</v>
      </c>
      <c r="R366" t="s">
        <v>1732</v>
      </c>
      <c r="S366" s="17">
        <v>13</v>
      </c>
      <c r="T366" t="s">
        <v>1756</v>
      </c>
      <c r="U366" t="s">
        <v>1976</v>
      </c>
      <c r="V366" t="s">
        <v>237</v>
      </c>
      <c r="W366">
        <v>1000</v>
      </c>
      <c r="X366" t="s">
        <v>1977</v>
      </c>
      <c r="Y366" t="s">
        <v>1045</v>
      </c>
      <c r="Z366">
        <v>1711</v>
      </c>
      <c r="AA366" t="s">
        <v>1048</v>
      </c>
      <c r="AB366" s="17">
        <v>71</v>
      </c>
      <c r="AC366" t="s">
        <v>1671</v>
      </c>
    </row>
    <row r="367" spans="1:29" hidden="1" x14ac:dyDescent="0.3">
      <c r="A367" t="s">
        <v>148</v>
      </c>
      <c r="B367" s="7">
        <v>5</v>
      </c>
      <c r="C367" s="7" t="s">
        <v>1574</v>
      </c>
      <c r="D367" s="7" t="s">
        <v>951</v>
      </c>
      <c r="E367" t="s">
        <v>951</v>
      </c>
      <c r="F367" s="20" t="s">
        <v>1591</v>
      </c>
      <c r="G367" s="20" t="s">
        <v>1586</v>
      </c>
      <c r="H367" s="7">
        <v>15</v>
      </c>
      <c r="I367" t="s">
        <v>2054</v>
      </c>
      <c r="J367" t="s">
        <v>2055</v>
      </c>
      <c r="K367" t="s">
        <v>1748</v>
      </c>
      <c r="L367" t="s">
        <v>1749</v>
      </c>
      <c r="M367" t="s">
        <v>1722</v>
      </c>
      <c r="N367" t="s">
        <v>1723</v>
      </c>
      <c r="O367" t="s">
        <v>1750</v>
      </c>
      <c r="P367" t="s">
        <v>61</v>
      </c>
      <c r="Q367">
        <v>4</v>
      </c>
      <c r="R367" t="s">
        <v>1714</v>
      </c>
      <c r="S367" s="17" t="s">
        <v>1591</v>
      </c>
      <c r="T367" t="s">
        <v>1751</v>
      </c>
      <c r="U367" t="s">
        <v>1752</v>
      </c>
      <c r="V367" t="s">
        <v>137</v>
      </c>
      <c r="W367">
        <v>9000</v>
      </c>
      <c r="X367" t="s">
        <v>1753</v>
      </c>
      <c r="Y367" t="s">
        <v>1574</v>
      </c>
      <c r="Z367">
        <v>9111</v>
      </c>
      <c r="AA367" t="s">
        <v>1754</v>
      </c>
      <c r="AB367" s="17" t="s">
        <v>1586</v>
      </c>
      <c r="AC367" t="s">
        <v>1728</v>
      </c>
    </row>
    <row r="368" spans="1:29" hidden="1" x14ac:dyDescent="0.3">
      <c r="A368" t="s">
        <v>151</v>
      </c>
      <c r="B368" s="7">
        <v>5</v>
      </c>
      <c r="C368" s="7" t="s">
        <v>1580</v>
      </c>
      <c r="D368" s="7" t="s">
        <v>951</v>
      </c>
      <c r="E368" t="s">
        <v>951</v>
      </c>
      <c r="F368" s="20" t="s">
        <v>1591</v>
      </c>
      <c r="G368" s="20" t="s">
        <v>1586</v>
      </c>
      <c r="H368" s="7">
        <v>15</v>
      </c>
      <c r="I368" t="s">
        <v>2054</v>
      </c>
      <c r="J368" t="s">
        <v>2055</v>
      </c>
      <c r="K368" t="s">
        <v>1748</v>
      </c>
      <c r="L368" t="s">
        <v>1749</v>
      </c>
      <c r="M368" t="s">
        <v>1722</v>
      </c>
      <c r="N368" t="s">
        <v>1723</v>
      </c>
      <c r="O368" t="s">
        <v>1750</v>
      </c>
      <c r="P368" t="s">
        <v>61</v>
      </c>
      <c r="Q368">
        <v>4</v>
      </c>
      <c r="R368" t="s">
        <v>1714</v>
      </c>
      <c r="S368" s="17" t="s">
        <v>1591</v>
      </c>
      <c r="T368" t="s">
        <v>1751</v>
      </c>
      <c r="U368" t="s">
        <v>1752</v>
      </c>
      <c r="V368" t="s">
        <v>137</v>
      </c>
      <c r="W368">
        <v>9000</v>
      </c>
      <c r="X368" t="s">
        <v>1753</v>
      </c>
      <c r="Y368" t="s">
        <v>1580</v>
      </c>
      <c r="Z368">
        <v>9211</v>
      </c>
      <c r="AA368" t="s">
        <v>1583</v>
      </c>
      <c r="AB368" s="17" t="s">
        <v>1586</v>
      </c>
      <c r="AC368" t="s">
        <v>1728</v>
      </c>
    </row>
    <row r="369" spans="1:29" hidden="1" x14ac:dyDescent="0.3">
      <c r="A369" t="s">
        <v>242</v>
      </c>
      <c r="B369" s="7">
        <v>5</v>
      </c>
      <c r="C369" s="7" t="s">
        <v>974</v>
      </c>
      <c r="D369" s="7" t="s">
        <v>951</v>
      </c>
      <c r="E369" t="s">
        <v>951</v>
      </c>
      <c r="F369" s="20">
        <v>13</v>
      </c>
      <c r="G369" s="20" t="s">
        <v>935</v>
      </c>
      <c r="H369" s="7">
        <v>15</v>
      </c>
      <c r="I369" t="s">
        <v>2054</v>
      </c>
      <c r="J369" t="s">
        <v>2055</v>
      </c>
      <c r="K369" t="s">
        <v>1748</v>
      </c>
      <c r="L369" t="s">
        <v>1749</v>
      </c>
      <c r="M369" t="s">
        <v>1974</v>
      </c>
      <c r="N369" t="s">
        <v>1975</v>
      </c>
      <c r="O369" t="s">
        <v>1755</v>
      </c>
      <c r="P369" t="s">
        <v>154</v>
      </c>
      <c r="Q369">
        <v>1</v>
      </c>
      <c r="R369" t="s">
        <v>1732</v>
      </c>
      <c r="S369" s="17">
        <v>13</v>
      </c>
      <c r="T369" t="s">
        <v>1756</v>
      </c>
      <c r="U369" t="s">
        <v>1976</v>
      </c>
      <c r="V369" t="s">
        <v>237</v>
      </c>
      <c r="W369">
        <v>1000</v>
      </c>
      <c r="X369" t="s">
        <v>1977</v>
      </c>
      <c r="Y369" t="s">
        <v>974</v>
      </c>
      <c r="Z369">
        <v>1131</v>
      </c>
      <c r="AA369" t="s">
        <v>977</v>
      </c>
      <c r="AB369" s="17" t="s">
        <v>935</v>
      </c>
      <c r="AC369" t="s">
        <v>1979</v>
      </c>
    </row>
    <row r="370" spans="1:29" hidden="1" x14ac:dyDescent="0.3">
      <c r="A370" t="s">
        <v>254</v>
      </c>
      <c r="B370" s="7">
        <v>5</v>
      </c>
      <c r="C370" s="7" t="s">
        <v>994</v>
      </c>
      <c r="D370" s="7" t="s">
        <v>951</v>
      </c>
      <c r="E370" t="s">
        <v>951</v>
      </c>
      <c r="F370" s="20">
        <v>13</v>
      </c>
      <c r="G370" s="20" t="s">
        <v>935</v>
      </c>
      <c r="H370" s="7">
        <v>15</v>
      </c>
      <c r="I370" t="s">
        <v>2054</v>
      </c>
      <c r="J370" t="s">
        <v>2055</v>
      </c>
      <c r="K370" t="s">
        <v>1748</v>
      </c>
      <c r="L370" t="s">
        <v>1749</v>
      </c>
      <c r="M370" t="s">
        <v>1974</v>
      </c>
      <c r="N370" t="s">
        <v>1975</v>
      </c>
      <c r="O370" t="s">
        <v>1755</v>
      </c>
      <c r="P370" t="s">
        <v>154</v>
      </c>
      <c r="Q370">
        <v>1</v>
      </c>
      <c r="R370" t="s">
        <v>1732</v>
      </c>
      <c r="S370" s="17">
        <v>13</v>
      </c>
      <c r="T370" t="s">
        <v>1756</v>
      </c>
      <c r="U370" t="s">
        <v>1976</v>
      </c>
      <c r="V370" t="s">
        <v>237</v>
      </c>
      <c r="W370">
        <v>1000</v>
      </c>
      <c r="X370" t="s">
        <v>1977</v>
      </c>
      <c r="Y370" t="s">
        <v>994</v>
      </c>
      <c r="Z370">
        <v>1321</v>
      </c>
      <c r="AA370" t="s">
        <v>997</v>
      </c>
      <c r="AB370" s="17" t="s">
        <v>935</v>
      </c>
      <c r="AC370" t="s">
        <v>1979</v>
      </c>
    </row>
    <row r="371" spans="1:29" hidden="1" x14ac:dyDescent="0.3">
      <c r="A371" t="s">
        <v>260</v>
      </c>
      <c r="B371" s="7">
        <v>5</v>
      </c>
      <c r="C371" s="7" t="s">
        <v>994</v>
      </c>
      <c r="D371" s="7" t="s">
        <v>953</v>
      </c>
      <c r="E371" t="s">
        <v>951</v>
      </c>
      <c r="F371" s="20">
        <v>13</v>
      </c>
      <c r="G371" s="20" t="s">
        <v>935</v>
      </c>
      <c r="H371" s="7">
        <v>15</v>
      </c>
      <c r="I371" t="s">
        <v>2054</v>
      </c>
      <c r="J371" t="s">
        <v>2055</v>
      </c>
      <c r="K371" t="s">
        <v>1748</v>
      </c>
      <c r="L371" t="s">
        <v>1749</v>
      </c>
      <c r="M371" t="s">
        <v>1974</v>
      </c>
      <c r="N371" t="s">
        <v>1975</v>
      </c>
      <c r="O371" t="s">
        <v>1755</v>
      </c>
      <c r="P371" t="s">
        <v>154</v>
      </c>
      <c r="Q371">
        <v>1</v>
      </c>
      <c r="R371" t="s">
        <v>1732</v>
      </c>
      <c r="S371" s="17">
        <v>13</v>
      </c>
      <c r="T371" t="s">
        <v>1756</v>
      </c>
      <c r="U371" t="s">
        <v>1976</v>
      </c>
      <c r="V371" t="s">
        <v>237</v>
      </c>
      <c r="W371">
        <v>1000</v>
      </c>
      <c r="X371" t="s">
        <v>1977</v>
      </c>
      <c r="Y371" t="s">
        <v>994</v>
      </c>
      <c r="Z371">
        <v>1322</v>
      </c>
      <c r="AA371" t="s">
        <v>2048</v>
      </c>
      <c r="AB371" s="17" t="s">
        <v>935</v>
      </c>
      <c r="AC371" t="s">
        <v>1979</v>
      </c>
    </row>
    <row r="372" spans="1:29" hidden="1" x14ac:dyDescent="0.3">
      <c r="A372" t="s">
        <v>269</v>
      </c>
      <c r="B372" s="7">
        <v>5</v>
      </c>
      <c r="C372" s="7" t="s">
        <v>1010</v>
      </c>
      <c r="D372" s="7" t="s">
        <v>951</v>
      </c>
      <c r="E372" t="s">
        <v>951</v>
      </c>
      <c r="F372" s="20">
        <v>13</v>
      </c>
      <c r="G372" s="20" t="s">
        <v>935</v>
      </c>
      <c r="H372" s="7">
        <v>15</v>
      </c>
      <c r="I372" t="s">
        <v>2054</v>
      </c>
      <c r="J372" t="s">
        <v>2055</v>
      </c>
      <c r="K372" t="s">
        <v>1748</v>
      </c>
      <c r="L372" t="s">
        <v>1749</v>
      </c>
      <c r="M372" t="s">
        <v>1974</v>
      </c>
      <c r="N372" t="s">
        <v>1975</v>
      </c>
      <c r="O372" t="s">
        <v>1755</v>
      </c>
      <c r="P372" t="s">
        <v>154</v>
      </c>
      <c r="Q372">
        <v>1</v>
      </c>
      <c r="R372" t="s">
        <v>1732</v>
      </c>
      <c r="S372" s="17">
        <v>13</v>
      </c>
      <c r="T372" t="s">
        <v>1756</v>
      </c>
      <c r="U372" t="s">
        <v>1976</v>
      </c>
      <c r="V372" t="s">
        <v>237</v>
      </c>
      <c r="W372">
        <v>1000</v>
      </c>
      <c r="X372" t="s">
        <v>1977</v>
      </c>
      <c r="Y372" t="s">
        <v>1010</v>
      </c>
      <c r="Z372">
        <v>1411</v>
      </c>
      <c r="AA372" t="s">
        <v>2049</v>
      </c>
      <c r="AB372" s="17" t="s">
        <v>935</v>
      </c>
      <c r="AC372" t="s">
        <v>1979</v>
      </c>
    </row>
    <row r="373" spans="1:29" hidden="1" x14ac:dyDescent="0.3">
      <c r="A373" t="s">
        <v>275</v>
      </c>
      <c r="B373" s="7">
        <v>5</v>
      </c>
      <c r="C373" s="7" t="s">
        <v>1014</v>
      </c>
      <c r="D373" s="7" t="s">
        <v>951</v>
      </c>
      <c r="E373" t="s">
        <v>951</v>
      </c>
      <c r="F373" s="20">
        <v>13</v>
      </c>
      <c r="G373" s="20" t="s">
        <v>935</v>
      </c>
      <c r="H373" s="7">
        <v>15</v>
      </c>
      <c r="I373" t="s">
        <v>2054</v>
      </c>
      <c r="J373" t="s">
        <v>2055</v>
      </c>
      <c r="K373" t="s">
        <v>1748</v>
      </c>
      <c r="L373" t="s">
        <v>1749</v>
      </c>
      <c r="M373" t="s">
        <v>1974</v>
      </c>
      <c r="N373" t="s">
        <v>1975</v>
      </c>
      <c r="O373" t="s">
        <v>1755</v>
      </c>
      <c r="P373" t="s">
        <v>154</v>
      </c>
      <c r="Q373">
        <v>1</v>
      </c>
      <c r="R373" t="s">
        <v>1732</v>
      </c>
      <c r="S373" s="17">
        <v>13</v>
      </c>
      <c r="T373" t="s">
        <v>1756</v>
      </c>
      <c r="U373" t="s">
        <v>1976</v>
      </c>
      <c r="V373" t="s">
        <v>237</v>
      </c>
      <c r="W373">
        <v>1000</v>
      </c>
      <c r="X373" t="s">
        <v>1977</v>
      </c>
      <c r="Y373" t="s">
        <v>1014</v>
      </c>
      <c r="Z373">
        <v>1421</v>
      </c>
      <c r="AA373" t="s">
        <v>1017</v>
      </c>
      <c r="AB373" s="17" t="s">
        <v>935</v>
      </c>
      <c r="AC373" t="s">
        <v>1979</v>
      </c>
    </row>
    <row r="374" spans="1:29" hidden="1" x14ac:dyDescent="0.3">
      <c r="A374" t="s">
        <v>281</v>
      </c>
      <c r="B374" s="7">
        <v>5</v>
      </c>
      <c r="C374" s="7" t="s">
        <v>1018</v>
      </c>
      <c r="D374" s="7" t="s">
        <v>951</v>
      </c>
      <c r="E374" t="s">
        <v>951</v>
      </c>
      <c r="F374" s="20">
        <v>13</v>
      </c>
      <c r="G374" s="20" t="s">
        <v>935</v>
      </c>
      <c r="H374" s="7">
        <v>15</v>
      </c>
      <c r="I374" t="s">
        <v>2054</v>
      </c>
      <c r="J374" t="s">
        <v>2055</v>
      </c>
      <c r="K374" t="s">
        <v>1748</v>
      </c>
      <c r="L374" t="s">
        <v>1749</v>
      </c>
      <c r="M374" t="s">
        <v>1974</v>
      </c>
      <c r="N374" t="s">
        <v>1975</v>
      </c>
      <c r="O374" t="s">
        <v>1755</v>
      </c>
      <c r="P374" t="s">
        <v>154</v>
      </c>
      <c r="Q374">
        <v>1</v>
      </c>
      <c r="R374" t="s">
        <v>1732</v>
      </c>
      <c r="S374" s="17">
        <v>13</v>
      </c>
      <c r="T374" t="s">
        <v>1756</v>
      </c>
      <c r="U374" t="s">
        <v>1976</v>
      </c>
      <c r="V374" t="s">
        <v>237</v>
      </c>
      <c r="W374">
        <v>1000</v>
      </c>
      <c r="X374" t="s">
        <v>1977</v>
      </c>
      <c r="Y374" t="s">
        <v>1018</v>
      </c>
      <c r="Z374">
        <v>1431</v>
      </c>
      <c r="AA374" t="s">
        <v>1021</v>
      </c>
      <c r="AB374" s="17" t="s">
        <v>935</v>
      </c>
      <c r="AC374" t="s">
        <v>1979</v>
      </c>
    </row>
    <row r="375" spans="1:29" hidden="1" x14ac:dyDescent="0.3">
      <c r="A375" t="s">
        <v>285</v>
      </c>
      <c r="B375" s="7">
        <v>5</v>
      </c>
      <c r="C375" s="7" t="s">
        <v>1018</v>
      </c>
      <c r="D375" s="7" t="s">
        <v>953</v>
      </c>
      <c r="E375" t="s">
        <v>951</v>
      </c>
      <c r="F375" s="20">
        <v>13</v>
      </c>
      <c r="G375" s="20" t="s">
        <v>935</v>
      </c>
      <c r="H375" s="7">
        <v>15</v>
      </c>
      <c r="I375" t="s">
        <v>2054</v>
      </c>
      <c r="J375" t="s">
        <v>2055</v>
      </c>
      <c r="K375" t="s">
        <v>1748</v>
      </c>
      <c r="L375" t="s">
        <v>1749</v>
      </c>
      <c r="M375" t="s">
        <v>1974</v>
      </c>
      <c r="N375" t="s">
        <v>1975</v>
      </c>
      <c r="O375" t="s">
        <v>1755</v>
      </c>
      <c r="P375" t="s">
        <v>154</v>
      </c>
      <c r="Q375">
        <v>1</v>
      </c>
      <c r="R375" t="s">
        <v>1732</v>
      </c>
      <c r="S375" s="17">
        <v>13</v>
      </c>
      <c r="T375" t="s">
        <v>1756</v>
      </c>
      <c r="U375" t="s">
        <v>1976</v>
      </c>
      <c r="V375" t="s">
        <v>237</v>
      </c>
      <c r="W375">
        <v>1000</v>
      </c>
      <c r="X375" t="s">
        <v>1977</v>
      </c>
      <c r="Y375" t="s">
        <v>1018</v>
      </c>
      <c r="Z375">
        <v>1432</v>
      </c>
      <c r="AA375" t="s">
        <v>1023</v>
      </c>
      <c r="AB375" s="17" t="s">
        <v>935</v>
      </c>
      <c r="AC375" t="s">
        <v>1979</v>
      </c>
    </row>
    <row r="376" spans="1:29" hidden="1" x14ac:dyDescent="0.3">
      <c r="A376" s="2" t="s">
        <v>297</v>
      </c>
      <c r="B376" s="7">
        <v>5</v>
      </c>
      <c r="C376" s="7" t="s">
        <v>1034</v>
      </c>
      <c r="D376" s="7" t="s">
        <v>951</v>
      </c>
      <c r="E376" t="s">
        <v>951</v>
      </c>
      <c r="F376" s="20">
        <v>13</v>
      </c>
      <c r="G376" s="20" t="s">
        <v>935</v>
      </c>
      <c r="H376" s="7">
        <v>15</v>
      </c>
      <c r="I376" t="s">
        <v>2054</v>
      </c>
      <c r="J376" t="s">
        <v>2055</v>
      </c>
      <c r="K376" t="s">
        <v>1748</v>
      </c>
      <c r="L376" t="s">
        <v>1749</v>
      </c>
      <c r="M376" t="s">
        <v>1974</v>
      </c>
      <c r="N376" t="s">
        <v>1975</v>
      </c>
      <c r="O376" t="s">
        <v>1755</v>
      </c>
      <c r="P376" t="s">
        <v>154</v>
      </c>
      <c r="Q376">
        <v>1</v>
      </c>
      <c r="R376" t="s">
        <v>1732</v>
      </c>
      <c r="S376" s="17">
        <v>13</v>
      </c>
      <c r="T376" t="s">
        <v>1756</v>
      </c>
      <c r="U376" t="s">
        <v>1976</v>
      </c>
      <c r="V376" t="s">
        <v>237</v>
      </c>
      <c r="W376">
        <v>1000</v>
      </c>
      <c r="X376" t="s">
        <v>1977</v>
      </c>
      <c r="Y376" t="s">
        <v>1034</v>
      </c>
      <c r="Z376">
        <v>1591</v>
      </c>
      <c r="AA376" t="s">
        <v>1978</v>
      </c>
      <c r="AB376" s="17" t="s">
        <v>935</v>
      </c>
      <c r="AC376" t="s">
        <v>1979</v>
      </c>
    </row>
    <row r="377" spans="1:29" hidden="1" x14ac:dyDescent="0.3">
      <c r="A377" t="s">
        <v>238</v>
      </c>
      <c r="B377" s="7">
        <v>5</v>
      </c>
      <c r="C377" s="7" t="s">
        <v>970</v>
      </c>
      <c r="D377" s="7" t="s">
        <v>951</v>
      </c>
      <c r="E377" t="s">
        <v>951</v>
      </c>
      <c r="F377" s="20">
        <v>12</v>
      </c>
      <c r="G377" s="20" t="s">
        <v>889</v>
      </c>
      <c r="H377" s="7">
        <v>15</v>
      </c>
      <c r="I377" t="s">
        <v>2054</v>
      </c>
      <c r="J377" t="s">
        <v>2055</v>
      </c>
      <c r="K377" t="s">
        <v>1748</v>
      </c>
      <c r="L377" t="s">
        <v>1749</v>
      </c>
      <c r="M377" t="s">
        <v>1974</v>
      </c>
      <c r="N377" t="s">
        <v>1975</v>
      </c>
      <c r="O377" t="s">
        <v>1755</v>
      </c>
      <c r="P377" t="s">
        <v>154</v>
      </c>
      <c r="Q377">
        <v>4</v>
      </c>
      <c r="R377" t="s">
        <v>1714</v>
      </c>
      <c r="S377" s="17">
        <v>12</v>
      </c>
      <c r="T377" t="s">
        <v>1977</v>
      </c>
      <c r="U377" t="s">
        <v>1976</v>
      </c>
      <c r="V377" t="s">
        <v>237</v>
      </c>
      <c r="W377">
        <v>1000</v>
      </c>
      <c r="X377" t="s">
        <v>1977</v>
      </c>
      <c r="Y377" t="s">
        <v>970</v>
      </c>
      <c r="Z377">
        <v>1111</v>
      </c>
      <c r="AA377" t="s">
        <v>973</v>
      </c>
      <c r="AB377" s="17" t="s">
        <v>889</v>
      </c>
      <c r="AC377" t="s">
        <v>2050</v>
      </c>
    </row>
    <row r="378" spans="1:29" hidden="1" x14ac:dyDescent="0.3">
      <c r="A378" t="s">
        <v>240</v>
      </c>
      <c r="B378" s="7">
        <v>5</v>
      </c>
      <c r="C378" s="7" t="s">
        <v>974</v>
      </c>
      <c r="D378" s="7" t="s">
        <v>951</v>
      </c>
      <c r="E378" t="s">
        <v>951</v>
      </c>
      <c r="F378" s="20">
        <v>12</v>
      </c>
      <c r="G378" s="20" t="s">
        <v>889</v>
      </c>
      <c r="H378" s="7">
        <v>15</v>
      </c>
      <c r="I378" t="s">
        <v>2054</v>
      </c>
      <c r="J378" t="s">
        <v>2055</v>
      </c>
      <c r="K378" t="s">
        <v>1748</v>
      </c>
      <c r="L378" t="s">
        <v>1749</v>
      </c>
      <c r="M378" t="s">
        <v>1974</v>
      </c>
      <c r="N378" t="s">
        <v>1975</v>
      </c>
      <c r="O378" t="s">
        <v>1755</v>
      </c>
      <c r="P378" t="s">
        <v>154</v>
      </c>
      <c r="Q378">
        <v>4</v>
      </c>
      <c r="R378" t="s">
        <v>1714</v>
      </c>
      <c r="S378" s="17">
        <v>12</v>
      </c>
      <c r="T378" t="s">
        <v>1977</v>
      </c>
      <c r="U378" t="s">
        <v>1976</v>
      </c>
      <c r="V378" t="s">
        <v>237</v>
      </c>
      <c r="W378">
        <v>1000</v>
      </c>
      <c r="X378" t="s">
        <v>1977</v>
      </c>
      <c r="Y378" t="s">
        <v>974</v>
      </c>
      <c r="Z378">
        <v>1131</v>
      </c>
      <c r="AA378" t="s">
        <v>977</v>
      </c>
      <c r="AB378" s="17" t="s">
        <v>889</v>
      </c>
      <c r="AC378" t="s">
        <v>2050</v>
      </c>
    </row>
    <row r="379" spans="1:29" hidden="1" x14ac:dyDescent="0.3">
      <c r="A379" t="s">
        <v>250</v>
      </c>
      <c r="B379" s="7">
        <v>5</v>
      </c>
      <c r="C379" s="7" t="s">
        <v>994</v>
      </c>
      <c r="D379" s="7" t="s">
        <v>951</v>
      </c>
      <c r="E379" t="s">
        <v>951</v>
      </c>
      <c r="F379" s="20">
        <v>12</v>
      </c>
      <c r="G379" s="20" t="s">
        <v>889</v>
      </c>
      <c r="H379" s="7">
        <v>15</v>
      </c>
      <c r="I379" t="s">
        <v>2054</v>
      </c>
      <c r="J379" t="s">
        <v>2055</v>
      </c>
      <c r="K379" t="s">
        <v>1748</v>
      </c>
      <c r="L379" t="s">
        <v>1749</v>
      </c>
      <c r="M379" t="s">
        <v>1974</v>
      </c>
      <c r="N379" t="s">
        <v>1975</v>
      </c>
      <c r="O379" t="s">
        <v>1755</v>
      </c>
      <c r="P379" t="s">
        <v>154</v>
      </c>
      <c r="Q379">
        <v>4</v>
      </c>
      <c r="R379" t="s">
        <v>1714</v>
      </c>
      <c r="S379" s="17">
        <v>12</v>
      </c>
      <c r="T379" t="s">
        <v>1977</v>
      </c>
      <c r="U379" t="s">
        <v>1976</v>
      </c>
      <c r="V379" t="s">
        <v>237</v>
      </c>
      <c r="W379">
        <v>1000</v>
      </c>
      <c r="X379" t="s">
        <v>1977</v>
      </c>
      <c r="Y379" t="s">
        <v>994</v>
      </c>
      <c r="Z379">
        <v>1321</v>
      </c>
      <c r="AA379" t="s">
        <v>997</v>
      </c>
      <c r="AB379" s="17" t="s">
        <v>889</v>
      </c>
      <c r="AC379" t="s">
        <v>2050</v>
      </c>
    </row>
    <row r="380" spans="1:29" hidden="1" x14ac:dyDescent="0.3">
      <c r="A380" t="s">
        <v>256</v>
      </c>
      <c r="B380" s="7">
        <v>5</v>
      </c>
      <c r="C380" s="7" t="s">
        <v>994</v>
      </c>
      <c r="D380" s="7" t="s">
        <v>953</v>
      </c>
      <c r="E380" t="s">
        <v>951</v>
      </c>
      <c r="F380" s="20">
        <v>12</v>
      </c>
      <c r="G380" s="20" t="s">
        <v>889</v>
      </c>
      <c r="H380" s="7">
        <v>15</v>
      </c>
      <c r="I380" t="s">
        <v>2054</v>
      </c>
      <c r="J380" t="s">
        <v>2055</v>
      </c>
      <c r="K380" t="s">
        <v>1748</v>
      </c>
      <c r="L380" t="s">
        <v>1749</v>
      </c>
      <c r="M380" t="s">
        <v>1974</v>
      </c>
      <c r="N380" t="s">
        <v>1975</v>
      </c>
      <c r="O380" t="s">
        <v>1755</v>
      </c>
      <c r="P380" t="s">
        <v>154</v>
      </c>
      <c r="Q380">
        <v>4</v>
      </c>
      <c r="R380" t="s">
        <v>1714</v>
      </c>
      <c r="S380" s="17">
        <v>12</v>
      </c>
      <c r="T380" t="s">
        <v>1977</v>
      </c>
      <c r="U380" t="s">
        <v>1976</v>
      </c>
      <c r="V380" t="s">
        <v>237</v>
      </c>
      <c r="W380">
        <v>1000</v>
      </c>
      <c r="X380" t="s">
        <v>1977</v>
      </c>
      <c r="Y380" t="s">
        <v>994</v>
      </c>
      <c r="Z380">
        <v>1322</v>
      </c>
      <c r="AA380" t="s">
        <v>2048</v>
      </c>
      <c r="AB380" s="17" t="s">
        <v>889</v>
      </c>
      <c r="AC380" t="s">
        <v>2050</v>
      </c>
    </row>
    <row r="381" spans="1:29" hidden="1" x14ac:dyDescent="0.3">
      <c r="A381" t="s">
        <v>257</v>
      </c>
      <c r="B381" s="7">
        <v>5</v>
      </c>
      <c r="C381" s="7" t="s">
        <v>994</v>
      </c>
      <c r="D381" s="7" t="s">
        <v>953</v>
      </c>
      <c r="E381" t="s">
        <v>951</v>
      </c>
      <c r="F381" s="20">
        <v>12</v>
      </c>
      <c r="G381" s="20" t="s">
        <v>903</v>
      </c>
      <c r="H381" s="7">
        <v>15</v>
      </c>
      <c r="I381" t="s">
        <v>2054</v>
      </c>
      <c r="J381" t="s">
        <v>2055</v>
      </c>
      <c r="K381" t="s">
        <v>1748</v>
      </c>
      <c r="L381" t="s">
        <v>1749</v>
      </c>
      <c r="M381" t="s">
        <v>1974</v>
      </c>
      <c r="N381" t="s">
        <v>1975</v>
      </c>
      <c r="O381" t="s">
        <v>1755</v>
      </c>
      <c r="P381" t="s">
        <v>154</v>
      </c>
      <c r="Q381">
        <v>4</v>
      </c>
      <c r="R381" t="s">
        <v>1714</v>
      </c>
      <c r="S381" s="17">
        <v>12</v>
      </c>
      <c r="T381" t="s">
        <v>1977</v>
      </c>
      <c r="U381" t="s">
        <v>1976</v>
      </c>
      <c r="V381" t="s">
        <v>237</v>
      </c>
      <c r="W381">
        <v>1000</v>
      </c>
      <c r="X381" t="s">
        <v>1977</v>
      </c>
      <c r="Y381" t="s">
        <v>994</v>
      </c>
      <c r="Z381">
        <v>1322</v>
      </c>
      <c r="AA381" t="s">
        <v>2048</v>
      </c>
      <c r="AB381" s="17" t="s">
        <v>903</v>
      </c>
      <c r="AC381" t="s">
        <v>2046</v>
      </c>
    </row>
    <row r="382" spans="1:29" hidden="1" x14ac:dyDescent="0.3">
      <c r="A382" t="s">
        <v>265</v>
      </c>
      <c r="B382" s="7">
        <v>5</v>
      </c>
      <c r="C382" s="7" t="s">
        <v>1010</v>
      </c>
      <c r="D382" s="7" t="s">
        <v>951</v>
      </c>
      <c r="E382" t="s">
        <v>951</v>
      </c>
      <c r="F382" s="20">
        <v>12</v>
      </c>
      <c r="G382" s="20" t="s">
        <v>889</v>
      </c>
      <c r="H382" s="7">
        <v>15</v>
      </c>
      <c r="I382" t="s">
        <v>2054</v>
      </c>
      <c r="J382" t="s">
        <v>2055</v>
      </c>
      <c r="K382" t="s">
        <v>1748</v>
      </c>
      <c r="L382" t="s">
        <v>1749</v>
      </c>
      <c r="M382" t="s">
        <v>1974</v>
      </c>
      <c r="N382" t="s">
        <v>1975</v>
      </c>
      <c r="O382" t="s">
        <v>1755</v>
      </c>
      <c r="P382" t="s">
        <v>154</v>
      </c>
      <c r="Q382">
        <v>4</v>
      </c>
      <c r="R382" t="s">
        <v>1714</v>
      </c>
      <c r="S382" s="17">
        <v>12</v>
      </c>
      <c r="T382" t="s">
        <v>1977</v>
      </c>
      <c r="U382" t="s">
        <v>1976</v>
      </c>
      <c r="V382" t="s">
        <v>237</v>
      </c>
      <c r="W382">
        <v>1000</v>
      </c>
      <c r="X382" t="s">
        <v>1977</v>
      </c>
      <c r="Y382" t="s">
        <v>1010</v>
      </c>
      <c r="Z382">
        <v>1411</v>
      </c>
      <c r="AA382" t="s">
        <v>2049</v>
      </c>
      <c r="AB382" s="17" t="s">
        <v>889</v>
      </c>
      <c r="AC382" t="s">
        <v>2050</v>
      </c>
    </row>
    <row r="383" spans="1:29" hidden="1" x14ac:dyDescent="0.3">
      <c r="A383" t="s">
        <v>271</v>
      </c>
      <c r="B383" s="7">
        <v>5</v>
      </c>
      <c r="C383" s="7" t="s">
        <v>1014</v>
      </c>
      <c r="D383" s="7" t="s">
        <v>951</v>
      </c>
      <c r="E383" t="s">
        <v>951</v>
      </c>
      <c r="F383" s="20">
        <v>12</v>
      </c>
      <c r="G383" s="20" t="s">
        <v>889</v>
      </c>
      <c r="H383" s="7">
        <v>15</v>
      </c>
      <c r="I383" t="s">
        <v>2054</v>
      </c>
      <c r="J383" t="s">
        <v>2055</v>
      </c>
      <c r="K383" t="s">
        <v>1748</v>
      </c>
      <c r="L383" t="s">
        <v>1749</v>
      </c>
      <c r="M383" t="s">
        <v>1974</v>
      </c>
      <c r="N383" t="s">
        <v>1975</v>
      </c>
      <c r="O383" t="s">
        <v>1755</v>
      </c>
      <c r="P383" t="s">
        <v>154</v>
      </c>
      <c r="Q383">
        <v>4</v>
      </c>
      <c r="R383" t="s">
        <v>1714</v>
      </c>
      <c r="S383" s="17">
        <v>12</v>
      </c>
      <c r="T383" t="s">
        <v>1977</v>
      </c>
      <c r="U383" t="s">
        <v>1976</v>
      </c>
      <c r="V383" t="s">
        <v>237</v>
      </c>
      <c r="W383">
        <v>1000</v>
      </c>
      <c r="X383" t="s">
        <v>1977</v>
      </c>
      <c r="Y383" t="s">
        <v>1014</v>
      </c>
      <c r="Z383">
        <v>1421</v>
      </c>
      <c r="AA383" t="s">
        <v>1017</v>
      </c>
      <c r="AB383" s="17" t="s">
        <v>889</v>
      </c>
      <c r="AC383" t="s">
        <v>2050</v>
      </c>
    </row>
    <row r="384" spans="1:29" hidden="1" x14ac:dyDescent="0.3">
      <c r="A384" t="s">
        <v>277</v>
      </c>
      <c r="B384" s="7">
        <v>5</v>
      </c>
      <c r="C384" s="7" t="s">
        <v>1018</v>
      </c>
      <c r="D384" s="7" t="s">
        <v>951</v>
      </c>
      <c r="E384" t="s">
        <v>951</v>
      </c>
      <c r="F384" s="20">
        <v>12</v>
      </c>
      <c r="G384" s="20" t="s">
        <v>889</v>
      </c>
      <c r="H384" s="7">
        <v>15</v>
      </c>
      <c r="I384" t="s">
        <v>2054</v>
      </c>
      <c r="J384" t="s">
        <v>2055</v>
      </c>
      <c r="K384" t="s">
        <v>1748</v>
      </c>
      <c r="L384" t="s">
        <v>1749</v>
      </c>
      <c r="M384" t="s">
        <v>1974</v>
      </c>
      <c r="N384" t="s">
        <v>1975</v>
      </c>
      <c r="O384" t="s">
        <v>1755</v>
      </c>
      <c r="P384" t="s">
        <v>154</v>
      </c>
      <c r="Q384">
        <v>4</v>
      </c>
      <c r="R384" t="s">
        <v>1714</v>
      </c>
      <c r="S384" s="17">
        <v>12</v>
      </c>
      <c r="T384" t="s">
        <v>1977</v>
      </c>
      <c r="U384" t="s">
        <v>1976</v>
      </c>
      <c r="V384" t="s">
        <v>237</v>
      </c>
      <c r="W384">
        <v>1000</v>
      </c>
      <c r="X384" t="s">
        <v>1977</v>
      </c>
      <c r="Y384" t="s">
        <v>1018</v>
      </c>
      <c r="Z384">
        <v>1431</v>
      </c>
      <c r="AA384" t="s">
        <v>1021</v>
      </c>
      <c r="AB384" s="17" t="s">
        <v>889</v>
      </c>
      <c r="AC384" t="s">
        <v>2050</v>
      </c>
    </row>
    <row r="385" spans="1:29" hidden="1" x14ac:dyDescent="0.3">
      <c r="A385" t="s">
        <v>283</v>
      </c>
      <c r="B385" s="7">
        <v>5</v>
      </c>
      <c r="C385" s="7" t="s">
        <v>1018</v>
      </c>
      <c r="D385" s="7" t="s">
        <v>953</v>
      </c>
      <c r="E385" t="s">
        <v>951</v>
      </c>
      <c r="F385" s="20">
        <v>12</v>
      </c>
      <c r="G385" s="20" t="s">
        <v>889</v>
      </c>
      <c r="H385" s="7">
        <v>15</v>
      </c>
      <c r="I385" t="s">
        <v>2054</v>
      </c>
      <c r="J385" t="s">
        <v>2055</v>
      </c>
      <c r="K385" t="s">
        <v>1748</v>
      </c>
      <c r="L385" t="s">
        <v>1749</v>
      </c>
      <c r="M385" t="s">
        <v>1974</v>
      </c>
      <c r="N385" t="s">
        <v>1975</v>
      </c>
      <c r="O385" t="s">
        <v>1755</v>
      </c>
      <c r="P385" t="s">
        <v>154</v>
      </c>
      <c r="Q385">
        <v>4</v>
      </c>
      <c r="R385" t="s">
        <v>1714</v>
      </c>
      <c r="S385" s="17">
        <v>12</v>
      </c>
      <c r="T385" t="s">
        <v>1977</v>
      </c>
      <c r="U385" t="s">
        <v>1976</v>
      </c>
      <c r="V385" t="s">
        <v>237</v>
      </c>
      <c r="W385">
        <v>1000</v>
      </c>
      <c r="X385" t="s">
        <v>1977</v>
      </c>
      <c r="Y385" t="s">
        <v>1018</v>
      </c>
      <c r="Z385">
        <v>1432</v>
      </c>
      <c r="AA385" t="s">
        <v>1023</v>
      </c>
      <c r="AB385" s="17" t="s">
        <v>889</v>
      </c>
      <c r="AC385" t="s">
        <v>2050</v>
      </c>
    </row>
    <row r="386" spans="1:29" hidden="1" x14ac:dyDescent="0.3">
      <c r="A386" s="2" t="s">
        <v>293</v>
      </c>
      <c r="B386" s="7">
        <v>5</v>
      </c>
      <c r="C386" s="7" t="s">
        <v>1034</v>
      </c>
      <c r="D386" s="7" t="s">
        <v>951</v>
      </c>
      <c r="E386" t="s">
        <v>951</v>
      </c>
      <c r="F386" s="20">
        <v>12</v>
      </c>
      <c r="G386" s="20" t="s">
        <v>889</v>
      </c>
      <c r="H386" s="7">
        <v>15</v>
      </c>
      <c r="I386" t="s">
        <v>2054</v>
      </c>
      <c r="J386" t="s">
        <v>2055</v>
      </c>
      <c r="K386" t="s">
        <v>1748</v>
      </c>
      <c r="L386" t="s">
        <v>1749</v>
      </c>
      <c r="M386" t="s">
        <v>1974</v>
      </c>
      <c r="N386" t="s">
        <v>1975</v>
      </c>
      <c r="O386" t="s">
        <v>1755</v>
      </c>
      <c r="P386" t="s">
        <v>154</v>
      </c>
      <c r="Q386">
        <v>4</v>
      </c>
      <c r="R386" t="s">
        <v>1714</v>
      </c>
      <c r="S386" s="17">
        <v>12</v>
      </c>
      <c r="T386" t="s">
        <v>1977</v>
      </c>
      <c r="U386" t="s">
        <v>1976</v>
      </c>
      <c r="V386" t="s">
        <v>237</v>
      </c>
      <c r="W386">
        <v>1000</v>
      </c>
      <c r="X386" t="s">
        <v>1977</v>
      </c>
      <c r="Y386" t="s">
        <v>1034</v>
      </c>
      <c r="Z386">
        <v>1591</v>
      </c>
      <c r="AA386" t="s">
        <v>1978</v>
      </c>
      <c r="AB386" s="17" t="s">
        <v>889</v>
      </c>
      <c r="AC386" t="s">
        <v>2050</v>
      </c>
    </row>
    <row r="387" spans="1:29" hidden="1" x14ac:dyDescent="0.3">
      <c r="A387" t="s">
        <v>301</v>
      </c>
      <c r="B387" s="7">
        <v>5</v>
      </c>
      <c r="C387" s="7" t="s">
        <v>1040</v>
      </c>
      <c r="D387" s="7" t="s">
        <v>951</v>
      </c>
      <c r="E387" t="s">
        <v>951</v>
      </c>
      <c r="F387" s="20">
        <v>12</v>
      </c>
      <c r="G387" s="20" t="s">
        <v>1586</v>
      </c>
      <c r="H387" s="7">
        <v>15</v>
      </c>
      <c r="I387" t="s">
        <v>2054</v>
      </c>
      <c r="J387" t="s">
        <v>2055</v>
      </c>
      <c r="K387" t="s">
        <v>1748</v>
      </c>
      <c r="L387" t="s">
        <v>1749</v>
      </c>
      <c r="M387" t="s">
        <v>1974</v>
      </c>
      <c r="N387" t="s">
        <v>1975</v>
      </c>
      <c r="O387" t="s">
        <v>1755</v>
      </c>
      <c r="P387" t="s">
        <v>154</v>
      </c>
      <c r="Q387">
        <v>4</v>
      </c>
      <c r="R387" t="s">
        <v>1714</v>
      </c>
      <c r="S387" s="17">
        <v>12</v>
      </c>
      <c r="T387" t="s">
        <v>1977</v>
      </c>
      <c r="U387" t="s">
        <v>1976</v>
      </c>
      <c r="V387" t="s">
        <v>237</v>
      </c>
      <c r="W387">
        <v>1000</v>
      </c>
      <c r="X387" t="s">
        <v>1977</v>
      </c>
      <c r="Y387" t="s">
        <v>1040</v>
      </c>
      <c r="Z387">
        <v>1611</v>
      </c>
      <c r="AA387" t="s">
        <v>2051</v>
      </c>
      <c r="AB387" s="17" t="s">
        <v>1586</v>
      </c>
      <c r="AC387" t="s">
        <v>1728</v>
      </c>
    </row>
    <row r="388" spans="1:29" hidden="1" x14ac:dyDescent="0.3">
      <c r="A388" t="s">
        <v>142</v>
      </c>
      <c r="B388" s="7">
        <v>5</v>
      </c>
      <c r="C388" s="7" t="s">
        <v>1387</v>
      </c>
      <c r="D388" s="7" t="s">
        <v>951</v>
      </c>
      <c r="E388" t="s">
        <v>953</v>
      </c>
      <c r="F388" s="20" t="s">
        <v>1591</v>
      </c>
      <c r="G388" s="20" t="s">
        <v>1601</v>
      </c>
      <c r="H388" s="7">
        <v>25</v>
      </c>
      <c r="I388" t="s">
        <v>2056</v>
      </c>
      <c r="J388" t="s">
        <v>2057</v>
      </c>
      <c r="K388" t="s">
        <v>1748</v>
      </c>
      <c r="L388" t="s">
        <v>1749</v>
      </c>
      <c r="M388" t="s">
        <v>1722</v>
      </c>
      <c r="N388" t="s">
        <v>1723</v>
      </c>
      <c r="O388" t="s">
        <v>1750</v>
      </c>
      <c r="P388" t="s">
        <v>61</v>
      </c>
      <c r="Q388">
        <v>4</v>
      </c>
      <c r="R388" t="s">
        <v>1714</v>
      </c>
      <c r="S388" s="17" t="s">
        <v>1591</v>
      </c>
      <c r="T388" t="s">
        <v>1751</v>
      </c>
      <c r="U388" t="s">
        <v>1752</v>
      </c>
      <c r="V388" t="s">
        <v>137</v>
      </c>
      <c r="W388">
        <v>3000</v>
      </c>
      <c r="X388" t="s">
        <v>1717</v>
      </c>
      <c r="Y388" t="s">
        <v>1387</v>
      </c>
      <c r="Z388">
        <v>3921</v>
      </c>
      <c r="AA388" t="s">
        <v>2058</v>
      </c>
      <c r="AB388" s="17" t="s">
        <v>1601</v>
      </c>
      <c r="AC388" t="s">
        <v>1728</v>
      </c>
    </row>
    <row r="389" spans="1:29" hidden="1" x14ac:dyDescent="0.3">
      <c r="A389" t="s">
        <v>140</v>
      </c>
      <c r="B389" s="7">
        <v>5</v>
      </c>
      <c r="C389" s="7" t="s">
        <v>1387</v>
      </c>
      <c r="D389" s="7" t="s">
        <v>951</v>
      </c>
      <c r="E389" t="s">
        <v>951</v>
      </c>
      <c r="F389" s="20" t="s">
        <v>1591</v>
      </c>
      <c r="G389" s="20">
        <v>69</v>
      </c>
      <c r="H389" s="7">
        <v>26</v>
      </c>
      <c r="I389" t="s">
        <v>2059</v>
      </c>
      <c r="J389" t="s">
        <v>2060</v>
      </c>
      <c r="K389" t="s">
        <v>1748</v>
      </c>
      <c r="L389" t="s">
        <v>1749</v>
      </c>
      <c r="M389" t="s">
        <v>1722</v>
      </c>
      <c r="N389" t="s">
        <v>1723</v>
      </c>
      <c r="O389" t="s">
        <v>1750</v>
      </c>
      <c r="P389" t="s">
        <v>61</v>
      </c>
      <c r="Q389">
        <v>4</v>
      </c>
      <c r="R389" t="s">
        <v>1714</v>
      </c>
      <c r="S389" s="17" t="s">
        <v>1591</v>
      </c>
      <c r="T389" t="s">
        <v>1751</v>
      </c>
      <c r="U389" t="s">
        <v>1752</v>
      </c>
      <c r="V389" t="s">
        <v>137</v>
      </c>
      <c r="W389">
        <v>3000</v>
      </c>
      <c r="X389" t="s">
        <v>1717</v>
      </c>
      <c r="Y389" t="s">
        <v>1387</v>
      </c>
      <c r="Z389">
        <v>3921</v>
      </c>
      <c r="AA389" t="s">
        <v>2058</v>
      </c>
      <c r="AB389" s="17">
        <v>69</v>
      </c>
      <c r="AC389" t="s">
        <v>1728</v>
      </c>
    </row>
    <row r="390" spans="1:29" hidden="1" x14ac:dyDescent="0.3">
      <c r="A390" t="s">
        <v>138</v>
      </c>
      <c r="B390" s="7">
        <v>5</v>
      </c>
      <c r="C390" s="7" t="s">
        <v>1387</v>
      </c>
      <c r="D390" s="7" t="s">
        <v>951</v>
      </c>
      <c r="E390" t="s">
        <v>951</v>
      </c>
      <c r="F390" s="20" t="s">
        <v>1591</v>
      </c>
      <c r="G390" s="20" t="s">
        <v>1599</v>
      </c>
      <c r="H390" s="7">
        <v>25</v>
      </c>
      <c r="I390" t="s">
        <v>2061</v>
      </c>
      <c r="J390" t="s">
        <v>2062</v>
      </c>
      <c r="K390" t="s">
        <v>1748</v>
      </c>
      <c r="L390" t="s">
        <v>1749</v>
      </c>
      <c r="M390" t="s">
        <v>1722</v>
      </c>
      <c r="N390" t="s">
        <v>1723</v>
      </c>
      <c r="O390" t="s">
        <v>1750</v>
      </c>
      <c r="P390" t="s">
        <v>61</v>
      </c>
      <c r="Q390">
        <v>4</v>
      </c>
      <c r="R390" t="s">
        <v>1714</v>
      </c>
      <c r="S390" s="17" t="s">
        <v>1591</v>
      </c>
      <c r="T390" t="s">
        <v>1751</v>
      </c>
      <c r="U390" t="s">
        <v>1752</v>
      </c>
      <c r="V390" t="s">
        <v>137</v>
      </c>
      <c r="W390">
        <v>3000</v>
      </c>
      <c r="X390" t="s">
        <v>1717</v>
      </c>
      <c r="Y390" t="s">
        <v>1387</v>
      </c>
      <c r="Z390">
        <v>3921</v>
      </c>
      <c r="AA390" t="s">
        <v>2058</v>
      </c>
      <c r="AB390" s="17" t="s">
        <v>1599</v>
      </c>
      <c r="AC390" t="s">
        <v>1728</v>
      </c>
    </row>
    <row r="391" spans="1:29" hidden="1" x14ac:dyDescent="0.3">
      <c r="A391" t="s">
        <v>597</v>
      </c>
      <c r="B391" s="7">
        <v>5</v>
      </c>
      <c r="C391" s="7" t="s">
        <v>1549</v>
      </c>
      <c r="D391" s="7" t="s">
        <v>951</v>
      </c>
      <c r="E391" t="s">
        <v>951</v>
      </c>
      <c r="F391" s="20">
        <v>48</v>
      </c>
      <c r="G391" s="20" t="s">
        <v>1586</v>
      </c>
      <c r="H391" s="7">
        <v>25</v>
      </c>
      <c r="I391" t="s">
        <v>2063</v>
      </c>
      <c r="J391" t="s">
        <v>2064</v>
      </c>
      <c r="K391" t="s">
        <v>1748</v>
      </c>
      <c r="L391" t="s">
        <v>1749</v>
      </c>
      <c r="M391" t="s">
        <v>1762</v>
      </c>
      <c r="N391" t="s">
        <v>1763</v>
      </c>
      <c r="O391" t="s">
        <v>1764</v>
      </c>
      <c r="P391" t="s">
        <v>547</v>
      </c>
      <c r="Q391">
        <v>1</v>
      </c>
      <c r="R391" t="s">
        <v>1732</v>
      </c>
      <c r="S391" s="17">
        <v>48</v>
      </c>
      <c r="T391" t="s">
        <v>1765</v>
      </c>
      <c r="U391" t="s">
        <v>1766</v>
      </c>
      <c r="V391" t="s">
        <v>583</v>
      </c>
      <c r="W391">
        <v>6000</v>
      </c>
      <c r="X391" t="s">
        <v>1767</v>
      </c>
      <c r="Y391" t="s">
        <v>1549</v>
      </c>
      <c r="Z391">
        <v>6131</v>
      </c>
      <c r="AA391" t="s">
        <v>1971</v>
      </c>
      <c r="AB391" s="17" t="s">
        <v>1586</v>
      </c>
      <c r="AC391" t="s">
        <v>1728</v>
      </c>
    </row>
    <row r="392" spans="1:29" hidden="1" x14ac:dyDescent="0.3">
      <c r="A392" t="s">
        <v>599</v>
      </c>
      <c r="B392" s="7">
        <v>5</v>
      </c>
      <c r="C392" s="7" t="s">
        <v>1549</v>
      </c>
      <c r="D392" s="7" t="s">
        <v>951</v>
      </c>
      <c r="E392" t="s">
        <v>951</v>
      </c>
      <c r="F392" s="20">
        <v>48</v>
      </c>
      <c r="G392" s="20">
        <v>79</v>
      </c>
      <c r="H392" s="7">
        <v>25</v>
      </c>
      <c r="I392" t="s">
        <v>2063</v>
      </c>
      <c r="J392" t="s">
        <v>2064</v>
      </c>
      <c r="K392" t="s">
        <v>1748</v>
      </c>
      <c r="L392" t="s">
        <v>1749</v>
      </c>
      <c r="M392" t="s">
        <v>1762</v>
      </c>
      <c r="N392" t="s">
        <v>1763</v>
      </c>
      <c r="O392" t="s">
        <v>1764</v>
      </c>
      <c r="P392" t="s">
        <v>547</v>
      </c>
      <c r="Q392">
        <v>1</v>
      </c>
      <c r="R392" t="s">
        <v>1732</v>
      </c>
      <c r="S392" s="17">
        <v>48</v>
      </c>
      <c r="T392" t="s">
        <v>1765</v>
      </c>
      <c r="U392" t="s">
        <v>1766</v>
      </c>
      <c r="V392" t="s">
        <v>583</v>
      </c>
      <c r="W392">
        <v>6000</v>
      </c>
      <c r="X392" t="s">
        <v>1767</v>
      </c>
      <c r="Y392" t="s">
        <v>1549</v>
      </c>
      <c r="Z392">
        <v>6131</v>
      </c>
      <c r="AA392" t="s">
        <v>1971</v>
      </c>
      <c r="AB392" s="17">
        <v>79</v>
      </c>
      <c r="AC392" t="s">
        <v>1675</v>
      </c>
    </row>
    <row r="393" spans="1:29" hidden="1" x14ac:dyDescent="0.3">
      <c r="A393" s="2" t="s">
        <v>2065</v>
      </c>
      <c r="B393" s="7">
        <v>5</v>
      </c>
      <c r="C393" s="7">
        <v>632</v>
      </c>
      <c r="D393" s="7" t="s">
        <v>951</v>
      </c>
      <c r="E393" t="s">
        <v>1759</v>
      </c>
      <c r="F393" s="20">
        <v>48</v>
      </c>
      <c r="G393" s="20" t="s">
        <v>1586</v>
      </c>
      <c r="H393" s="7">
        <v>11</v>
      </c>
      <c r="I393" t="s">
        <v>1760</v>
      </c>
      <c r="J393" t="s">
        <v>878</v>
      </c>
      <c r="K393" t="s">
        <v>1748</v>
      </c>
      <c r="L393" t="s">
        <v>1749</v>
      </c>
      <c r="M393" t="s">
        <v>1762</v>
      </c>
      <c r="N393" t="s">
        <v>1763</v>
      </c>
      <c r="O393" t="s">
        <v>1764</v>
      </c>
      <c r="P393" t="s">
        <v>547</v>
      </c>
      <c r="Q393">
        <v>1</v>
      </c>
      <c r="R393" t="s">
        <v>1732</v>
      </c>
      <c r="S393" s="17">
        <v>48</v>
      </c>
      <c r="T393" t="s">
        <v>1765</v>
      </c>
      <c r="U393" t="s">
        <v>1766</v>
      </c>
      <c r="V393" t="s">
        <v>583</v>
      </c>
      <c r="W393">
        <v>6000</v>
      </c>
      <c r="X393" t="s">
        <v>1767</v>
      </c>
      <c r="Y393">
        <v>632</v>
      </c>
      <c r="Z393">
        <v>6321</v>
      </c>
      <c r="AA393" t="s">
        <v>1885</v>
      </c>
      <c r="AB393" s="17" t="s">
        <v>1586</v>
      </c>
      <c r="AC393" t="s">
        <v>1728</v>
      </c>
    </row>
    <row r="394" spans="1:29" hidden="1" x14ac:dyDescent="0.3">
      <c r="A394" t="s">
        <v>605</v>
      </c>
      <c r="B394" s="7">
        <v>5</v>
      </c>
      <c r="C394" s="7" t="s">
        <v>1553</v>
      </c>
      <c r="D394" s="7" t="s">
        <v>951</v>
      </c>
      <c r="E394" t="s">
        <v>951</v>
      </c>
      <c r="F394" s="20">
        <v>48</v>
      </c>
      <c r="G394" s="20" t="s">
        <v>1586</v>
      </c>
      <c r="H394" s="7">
        <v>25</v>
      </c>
      <c r="I394" t="s">
        <v>2063</v>
      </c>
      <c r="J394" t="s">
        <v>2064</v>
      </c>
      <c r="K394" t="s">
        <v>1748</v>
      </c>
      <c r="L394" t="s">
        <v>1749</v>
      </c>
      <c r="M394" t="s">
        <v>1762</v>
      </c>
      <c r="N394" t="s">
        <v>1763</v>
      </c>
      <c r="O394" t="s">
        <v>1764</v>
      </c>
      <c r="P394" t="s">
        <v>547</v>
      </c>
      <c r="Q394">
        <v>1</v>
      </c>
      <c r="R394" t="s">
        <v>1732</v>
      </c>
      <c r="S394" s="17">
        <v>48</v>
      </c>
      <c r="T394" t="s">
        <v>1765</v>
      </c>
      <c r="U394" t="s">
        <v>1766</v>
      </c>
      <c r="V394" t="s">
        <v>583</v>
      </c>
      <c r="W394">
        <v>6000</v>
      </c>
      <c r="X394" t="s">
        <v>1767</v>
      </c>
      <c r="Y394" t="s">
        <v>1553</v>
      </c>
      <c r="Z394">
        <v>6151</v>
      </c>
      <c r="AA394" t="s">
        <v>1769</v>
      </c>
      <c r="AB394" s="17" t="s">
        <v>1586</v>
      </c>
      <c r="AC394" t="s">
        <v>1728</v>
      </c>
    </row>
  </sheetData>
  <autoFilter ref="A1:AC394" xr:uid="{D43B7A2C-3CFA-4185-9492-E8F0FE7E5246}">
    <filterColumn colId="26">
      <filters>
        <filter val="ARRENDAMIENTO DE EDIFICIOS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9F9D9-EEF8-46E3-ACB8-5E5CDDE35062}">
  <dimension ref="A1:B94"/>
  <sheetViews>
    <sheetView workbookViewId="0">
      <selection activeCell="C15" sqref="C15"/>
    </sheetView>
  </sheetViews>
  <sheetFormatPr baseColWidth="10" defaultRowHeight="14.4" x14ac:dyDescent="0.3"/>
  <cols>
    <col min="1" max="1" width="12.109375" style="13" bestFit="1" customWidth="1"/>
    <col min="2" max="2" width="47.33203125" bestFit="1" customWidth="1"/>
  </cols>
  <sheetData>
    <row r="1" spans="1:2" x14ac:dyDescent="0.3">
      <c r="A1" s="129" t="s">
        <v>1585</v>
      </c>
      <c r="B1" s="2" t="s">
        <v>2066</v>
      </c>
    </row>
    <row r="2" spans="1:2" x14ac:dyDescent="0.3">
      <c r="A2" s="13">
        <v>83</v>
      </c>
      <c r="B2" t="s">
        <v>2122</v>
      </c>
    </row>
    <row r="3" spans="1:2" x14ac:dyDescent="0.3">
      <c r="A3" s="13">
        <v>84</v>
      </c>
      <c r="B3" t="s">
        <v>2156</v>
      </c>
    </row>
    <row r="4" spans="1:2" x14ac:dyDescent="0.3">
      <c r="A4" s="13">
        <v>85</v>
      </c>
      <c r="B4" t="s">
        <v>2136</v>
      </c>
    </row>
    <row r="5" spans="1:2" x14ac:dyDescent="0.3">
      <c r="A5" s="13">
        <v>86</v>
      </c>
      <c r="B5" t="s">
        <v>2136</v>
      </c>
    </row>
    <row r="6" spans="1:2" x14ac:dyDescent="0.3">
      <c r="A6" s="13">
        <v>87</v>
      </c>
      <c r="B6" t="s">
        <v>2136</v>
      </c>
    </row>
    <row r="7" spans="1:2" x14ac:dyDescent="0.3">
      <c r="A7" s="13">
        <v>88</v>
      </c>
      <c r="B7" t="s">
        <v>2235</v>
      </c>
    </row>
    <row r="8" spans="1:2" x14ac:dyDescent="0.3">
      <c r="A8" s="13">
        <v>89</v>
      </c>
      <c r="B8" t="s">
        <v>2140</v>
      </c>
    </row>
    <row r="9" spans="1:2" x14ac:dyDescent="0.3">
      <c r="A9" s="13">
        <v>90</v>
      </c>
      <c r="B9" t="s">
        <v>1884</v>
      </c>
    </row>
    <row r="10" spans="1:2" x14ac:dyDescent="0.3">
      <c r="A10" s="13">
        <v>91</v>
      </c>
      <c r="B10" t="s">
        <v>2141</v>
      </c>
    </row>
    <row r="11" spans="1:2" x14ac:dyDescent="0.3">
      <c r="A11" s="13" t="s">
        <v>1586</v>
      </c>
      <c r="B11" t="s">
        <v>1728</v>
      </c>
    </row>
    <row r="12" spans="1:2" x14ac:dyDescent="0.3">
      <c r="A12" s="13" t="s">
        <v>889</v>
      </c>
      <c r="B12" t="s">
        <v>2050</v>
      </c>
    </row>
    <row r="13" spans="1:2" x14ac:dyDescent="0.3">
      <c r="A13" s="13" t="s">
        <v>903</v>
      </c>
      <c r="B13" t="s">
        <v>2046</v>
      </c>
    </row>
    <row r="14" spans="1:2" x14ac:dyDescent="0.3">
      <c r="A14" s="13" t="s">
        <v>935</v>
      </c>
      <c r="B14" t="s">
        <v>1979</v>
      </c>
    </row>
    <row r="15" spans="1:2" x14ac:dyDescent="0.3">
      <c r="A15" s="13" t="s">
        <v>1587</v>
      </c>
      <c r="B15" t="s">
        <v>1861</v>
      </c>
    </row>
    <row r="16" spans="1:2" x14ac:dyDescent="0.3">
      <c r="A16" s="13" t="s">
        <v>1588</v>
      </c>
      <c r="B16" t="s">
        <v>1862</v>
      </c>
    </row>
    <row r="17" spans="1:2" x14ac:dyDescent="0.3">
      <c r="A17" s="13" t="s">
        <v>1589</v>
      </c>
      <c r="B17" t="s">
        <v>1863</v>
      </c>
    </row>
    <row r="18" spans="1:2" x14ac:dyDescent="0.3">
      <c r="A18" s="13" t="s">
        <v>1590</v>
      </c>
      <c r="B18" t="s">
        <v>1864</v>
      </c>
    </row>
    <row r="19" spans="1:2" x14ac:dyDescent="0.3">
      <c r="A19" s="13" t="s">
        <v>1591</v>
      </c>
      <c r="B19" t="s">
        <v>1968</v>
      </c>
    </row>
    <row r="20" spans="1:2" x14ac:dyDescent="0.3">
      <c r="A20" s="13" t="s">
        <v>1592</v>
      </c>
      <c r="B20" t="s">
        <v>1969</v>
      </c>
    </row>
    <row r="21" spans="1:2" x14ac:dyDescent="0.3">
      <c r="A21" s="13" t="s">
        <v>1597</v>
      </c>
      <c r="B21" t="s">
        <v>1879</v>
      </c>
    </row>
    <row r="22" spans="1:2" x14ac:dyDescent="0.3">
      <c r="A22" s="13" t="s">
        <v>1598</v>
      </c>
      <c r="B22" t="s">
        <v>1886</v>
      </c>
    </row>
    <row r="23" spans="1:2" x14ac:dyDescent="0.3">
      <c r="A23" s="13" t="s">
        <v>1594</v>
      </c>
      <c r="B23" t="s">
        <v>1879</v>
      </c>
    </row>
    <row r="24" spans="1:2" x14ac:dyDescent="0.3">
      <c r="A24" s="13" t="s">
        <v>1596</v>
      </c>
      <c r="B24" t="s">
        <v>1884</v>
      </c>
    </row>
    <row r="25" spans="1:2" x14ac:dyDescent="0.3">
      <c r="A25" s="13" t="s">
        <v>1612</v>
      </c>
      <c r="B25" t="s">
        <v>1921</v>
      </c>
    </row>
    <row r="26" spans="1:2" x14ac:dyDescent="0.3">
      <c r="A26" s="13" t="s">
        <v>1607</v>
      </c>
      <c r="B26" t="s">
        <v>1902</v>
      </c>
    </row>
    <row r="27" spans="1:2" x14ac:dyDescent="0.3">
      <c r="A27" s="13" t="s">
        <v>1608</v>
      </c>
      <c r="B27" t="s">
        <v>1903</v>
      </c>
    </row>
    <row r="28" spans="1:2" x14ac:dyDescent="0.3">
      <c r="A28" s="13" t="s">
        <v>1609</v>
      </c>
      <c r="B28" t="s">
        <v>1904</v>
      </c>
    </row>
    <row r="29" spans="1:2" x14ac:dyDescent="0.3">
      <c r="A29" s="13" t="s">
        <v>1610</v>
      </c>
      <c r="B29" t="s">
        <v>1905</v>
      </c>
    </row>
    <row r="30" spans="1:2" x14ac:dyDescent="0.3">
      <c r="A30" s="13" t="s">
        <v>1611</v>
      </c>
      <c r="B30" t="s">
        <v>1910</v>
      </c>
    </row>
    <row r="31" spans="1:2" x14ac:dyDescent="0.3">
      <c r="A31" s="13" t="s">
        <v>1606</v>
      </c>
      <c r="B31" t="s">
        <v>1901</v>
      </c>
    </row>
    <row r="32" spans="1:2" x14ac:dyDescent="0.3">
      <c r="A32" s="13" t="s">
        <v>1615</v>
      </c>
      <c r="B32" t="s">
        <v>1831</v>
      </c>
    </row>
    <row r="33" spans="1:2" x14ac:dyDescent="0.3">
      <c r="A33" s="13" t="s">
        <v>1617</v>
      </c>
      <c r="B33" t="s">
        <v>1747</v>
      </c>
    </row>
    <row r="34" spans="1:2" x14ac:dyDescent="0.3">
      <c r="A34" s="13" t="s">
        <v>1616</v>
      </c>
      <c r="B34" t="s">
        <v>1741</v>
      </c>
    </row>
    <row r="35" spans="1:2" x14ac:dyDescent="0.3">
      <c r="A35" s="13" t="s">
        <v>1620</v>
      </c>
      <c r="B35" t="s">
        <v>2016</v>
      </c>
    </row>
    <row r="36" spans="1:2" x14ac:dyDescent="0.3">
      <c r="A36" s="13" t="s">
        <v>1621</v>
      </c>
      <c r="B36" t="s">
        <v>2017</v>
      </c>
    </row>
    <row r="37" spans="1:2" x14ac:dyDescent="0.3">
      <c r="A37" s="13" t="s">
        <v>1625</v>
      </c>
      <c r="B37" t="s">
        <v>1957</v>
      </c>
    </row>
    <row r="38" spans="1:2" x14ac:dyDescent="0.3">
      <c r="A38" s="13" t="s">
        <v>1626</v>
      </c>
      <c r="B38" t="s">
        <v>1959</v>
      </c>
    </row>
    <row r="39" spans="1:2" x14ac:dyDescent="0.3">
      <c r="A39" s="13" t="s">
        <v>1624</v>
      </c>
      <c r="B39" t="s">
        <v>1955</v>
      </c>
    </row>
    <row r="40" spans="1:2" x14ac:dyDescent="0.3">
      <c r="A40" s="13" t="s">
        <v>1623</v>
      </c>
      <c r="B40" t="s">
        <v>1943</v>
      </c>
    </row>
    <row r="41" spans="1:2" x14ac:dyDescent="0.3">
      <c r="A41" s="13" t="s">
        <v>1622</v>
      </c>
      <c r="B41" t="s">
        <v>1948</v>
      </c>
    </row>
    <row r="42" spans="1:2" x14ac:dyDescent="0.3">
      <c r="A42" s="13" t="s">
        <v>1628</v>
      </c>
      <c r="B42" t="s">
        <v>1954</v>
      </c>
    </row>
    <row r="43" spans="1:2" x14ac:dyDescent="0.3">
      <c r="A43" s="13" t="s">
        <v>1629</v>
      </c>
      <c r="B43" t="s">
        <v>2000</v>
      </c>
    </row>
    <row r="44" spans="1:2" x14ac:dyDescent="0.3">
      <c r="A44" s="13" t="s">
        <v>1630</v>
      </c>
      <c r="B44" t="s">
        <v>2000</v>
      </c>
    </row>
    <row r="45" spans="1:2" x14ac:dyDescent="0.3">
      <c r="A45" s="13" t="s">
        <v>1631</v>
      </c>
      <c r="B45" t="s">
        <v>2003</v>
      </c>
    </row>
    <row r="46" spans="1:2" x14ac:dyDescent="0.3">
      <c r="A46" s="13" t="s">
        <v>1632</v>
      </c>
      <c r="B46" t="s">
        <v>1946</v>
      </c>
    </row>
    <row r="47" spans="1:2" x14ac:dyDescent="0.3">
      <c r="A47" s="13" t="s">
        <v>1633</v>
      </c>
      <c r="B47" t="s">
        <v>1811</v>
      </c>
    </row>
    <row r="48" spans="1:2" x14ac:dyDescent="0.3">
      <c r="A48" s="13" t="s">
        <v>1634</v>
      </c>
      <c r="B48" t="s">
        <v>1972</v>
      </c>
    </row>
    <row r="49" spans="1:2" x14ac:dyDescent="0.3">
      <c r="A49" s="13" t="s">
        <v>1640</v>
      </c>
      <c r="B49" t="s">
        <v>1992</v>
      </c>
    </row>
    <row r="50" spans="1:2" x14ac:dyDescent="0.3">
      <c r="A50" s="13" t="s">
        <v>1641</v>
      </c>
      <c r="B50" t="s">
        <v>1994</v>
      </c>
    </row>
    <row r="51" spans="1:2" x14ac:dyDescent="0.3">
      <c r="A51" s="13" t="s">
        <v>1643</v>
      </c>
      <c r="B51" t="s">
        <v>1995</v>
      </c>
    </row>
    <row r="52" spans="1:2" x14ac:dyDescent="0.3">
      <c r="A52" s="13" t="s">
        <v>1650</v>
      </c>
      <c r="B52" t="s">
        <v>1849</v>
      </c>
    </row>
    <row r="53" spans="1:2" x14ac:dyDescent="0.3">
      <c r="A53" s="13" t="s">
        <v>1644</v>
      </c>
      <c r="B53" t="s">
        <v>2013</v>
      </c>
    </row>
    <row r="54" spans="1:2" x14ac:dyDescent="0.3">
      <c r="A54" s="13" t="s">
        <v>1647</v>
      </c>
      <c r="B54" t="s">
        <v>1847</v>
      </c>
    </row>
    <row r="55" spans="1:2" x14ac:dyDescent="0.3">
      <c r="A55" s="13" t="s">
        <v>1648</v>
      </c>
      <c r="B55" t="s">
        <v>1848</v>
      </c>
    </row>
    <row r="56" spans="1:2" x14ac:dyDescent="0.3">
      <c r="A56" s="13" t="s">
        <v>1638</v>
      </c>
      <c r="B56" t="s">
        <v>1986</v>
      </c>
    </row>
    <row r="57" spans="1:2" x14ac:dyDescent="0.3">
      <c r="A57" s="13" t="s">
        <v>1651</v>
      </c>
      <c r="B57" t="s">
        <v>1850</v>
      </c>
    </row>
    <row r="58" spans="1:2" x14ac:dyDescent="0.3">
      <c r="A58" s="13" t="s">
        <v>1652</v>
      </c>
      <c r="B58" t="s">
        <v>1851</v>
      </c>
    </row>
    <row r="59" spans="1:2" x14ac:dyDescent="0.3">
      <c r="A59" s="13" t="s">
        <v>1653</v>
      </c>
      <c r="B59" t="s">
        <v>1852</v>
      </c>
    </row>
    <row r="60" spans="1:2" x14ac:dyDescent="0.3">
      <c r="A60" s="13" t="s">
        <v>1636</v>
      </c>
      <c r="B60" t="s">
        <v>2009</v>
      </c>
    </row>
    <row r="61" spans="1:2" x14ac:dyDescent="0.3">
      <c r="A61" s="13" t="s">
        <v>1637</v>
      </c>
      <c r="B61" t="s">
        <v>2010</v>
      </c>
    </row>
    <row r="62" spans="1:2" x14ac:dyDescent="0.3">
      <c r="A62" s="13" t="s">
        <v>1642</v>
      </c>
      <c r="B62" t="s">
        <v>1997</v>
      </c>
    </row>
    <row r="63" spans="1:2" x14ac:dyDescent="0.3">
      <c r="A63" s="13" t="s">
        <v>1654</v>
      </c>
      <c r="B63" t="s">
        <v>1853</v>
      </c>
    </row>
    <row r="64" spans="1:2" x14ac:dyDescent="0.3">
      <c r="A64" s="13" t="s">
        <v>1639</v>
      </c>
      <c r="B64" t="s">
        <v>1989</v>
      </c>
    </row>
    <row r="65" spans="1:2" x14ac:dyDescent="0.3">
      <c r="A65" s="13" t="s">
        <v>1655</v>
      </c>
      <c r="B65" t="s">
        <v>1854</v>
      </c>
    </row>
    <row r="66" spans="1:2" x14ac:dyDescent="0.3">
      <c r="A66" s="13" t="s">
        <v>1656</v>
      </c>
      <c r="B66" t="s">
        <v>1855</v>
      </c>
    </row>
    <row r="67" spans="1:2" x14ac:dyDescent="0.3">
      <c r="A67" s="13" t="s">
        <v>1657</v>
      </c>
      <c r="B67" t="s">
        <v>1856</v>
      </c>
    </row>
    <row r="68" spans="1:2" x14ac:dyDescent="0.3">
      <c r="A68" s="13" t="s">
        <v>1649</v>
      </c>
      <c r="B68" t="s">
        <v>1842</v>
      </c>
    </row>
    <row r="69" spans="1:2" x14ac:dyDescent="0.3">
      <c r="A69" s="13" t="s">
        <v>1658</v>
      </c>
      <c r="B69" t="s">
        <v>1857</v>
      </c>
    </row>
    <row r="70" spans="1:2" x14ac:dyDescent="0.3">
      <c r="A70" s="13" t="s">
        <v>1664</v>
      </c>
      <c r="B70" t="s">
        <v>1811</v>
      </c>
    </row>
    <row r="71" spans="1:2" x14ac:dyDescent="0.3">
      <c r="A71" s="13" t="s">
        <v>1661</v>
      </c>
      <c r="B71" t="s">
        <v>1804</v>
      </c>
    </row>
    <row r="72" spans="1:2" x14ac:dyDescent="0.3">
      <c r="A72" s="13" t="s">
        <v>1659</v>
      </c>
      <c r="B72" t="s">
        <v>1719</v>
      </c>
    </row>
    <row r="73" spans="1:2" x14ac:dyDescent="0.3">
      <c r="A73" s="13" t="s">
        <v>1662</v>
      </c>
      <c r="B73" t="s">
        <v>1805</v>
      </c>
    </row>
    <row r="74" spans="1:2" x14ac:dyDescent="0.3">
      <c r="A74" s="13" t="s">
        <v>1665</v>
      </c>
      <c r="B74" t="s">
        <v>1812</v>
      </c>
    </row>
    <row r="75" spans="1:2" x14ac:dyDescent="0.3">
      <c r="A75" s="13" t="s">
        <v>1660</v>
      </c>
      <c r="B75" t="s">
        <v>1719</v>
      </c>
    </row>
    <row r="76" spans="1:2" x14ac:dyDescent="0.3">
      <c r="A76" s="13" t="s">
        <v>1613</v>
      </c>
      <c r="B76" t="s">
        <v>1922</v>
      </c>
    </row>
    <row r="77" spans="1:2" x14ac:dyDescent="0.3">
      <c r="A77" s="13" t="s">
        <v>1614</v>
      </c>
      <c r="B77" t="s">
        <v>1924</v>
      </c>
    </row>
    <row r="78" spans="1:2" x14ac:dyDescent="0.3">
      <c r="A78" s="13" t="s">
        <v>1601</v>
      </c>
      <c r="B78" t="s">
        <v>1728</v>
      </c>
    </row>
    <row r="79" spans="1:2" x14ac:dyDescent="0.3">
      <c r="A79" s="13" t="s">
        <v>1599</v>
      </c>
      <c r="B79" t="s">
        <v>1728</v>
      </c>
    </row>
    <row r="80" spans="1:2" x14ac:dyDescent="0.3">
      <c r="A80" s="13" t="s">
        <v>1600</v>
      </c>
      <c r="B80" t="s">
        <v>1667</v>
      </c>
    </row>
    <row r="81" spans="1:2" x14ac:dyDescent="0.3">
      <c r="A81" s="13" t="s">
        <v>1604</v>
      </c>
      <c r="B81" t="s">
        <v>1670</v>
      </c>
    </row>
    <row r="82" spans="1:2" x14ac:dyDescent="0.3">
      <c r="A82" s="13" t="s">
        <v>1605</v>
      </c>
      <c r="B82" t="s">
        <v>1671</v>
      </c>
    </row>
    <row r="83" spans="1:2" x14ac:dyDescent="0.3">
      <c r="A83" s="13" t="s">
        <v>1645</v>
      </c>
      <c r="B83" t="s">
        <v>1676</v>
      </c>
    </row>
    <row r="84" spans="1:2" x14ac:dyDescent="0.3">
      <c r="A84" s="13" t="s">
        <v>1595</v>
      </c>
      <c r="B84" t="s">
        <v>1880</v>
      </c>
    </row>
    <row r="85" spans="1:2" x14ac:dyDescent="0.3">
      <c r="A85" s="13" t="s">
        <v>1619</v>
      </c>
      <c r="B85" t="s">
        <v>1673</v>
      </c>
    </row>
    <row r="86" spans="1:2" x14ac:dyDescent="0.3">
      <c r="A86" s="13" t="s">
        <v>1627</v>
      </c>
      <c r="B86" t="s">
        <v>1674</v>
      </c>
    </row>
    <row r="87" spans="1:2" x14ac:dyDescent="0.3">
      <c r="A87" s="13" t="s">
        <v>1602</v>
      </c>
      <c r="B87" t="s">
        <v>1668</v>
      </c>
    </row>
    <row r="88" spans="1:2" x14ac:dyDescent="0.3">
      <c r="A88" s="13" t="s">
        <v>1603</v>
      </c>
      <c r="B88" t="s">
        <v>1669</v>
      </c>
    </row>
    <row r="89" spans="1:2" x14ac:dyDescent="0.3">
      <c r="A89" s="13" t="s">
        <v>1663</v>
      </c>
      <c r="B89" t="s">
        <v>1678</v>
      </c>
    </row>
    <row r="90" spans="1:2" x14ac:dyDescent="0.3">
      <c r="A90" s="13" t="s">
        <v>1635</v>
      </c>
      <c r="B90" t="s">
        <v>1675</v>
      </c>
    </row>
    <row r="91" spans="1:2" x14ac:dyDescent="0.3">
      <c r="A91" s="13" t="s">
        <v>1618</v>
      </c>
      <c r="B91" t="s">
        <v>1672</v>
      </c>
    </row>
    <row r="92" spans="1:2" x14ac:dyDescent="0.3">
      <c r="A92" s="13" t="s">
        <v>1646</v>
      </c>
      <c r="B92" t="s">
        <v>1677</v>
      </c>
    </row>
    <row r="93" spans="1:2" x14ac:dyDescent="0.3">
      <c r="A93" s="13" t="s">
        <v>1593</v>
      </c>
      <c r="B93" t="s">
        <v>1666</v>
      </c>
    </row>
    <row r="94" spans="1:2" x14ac:dyDescent="0.3">
      <c r="A94" s="13" t="s">
        <v>2118</v>
      </c>
    </row>
  </sheetData>
  <autoFilter ref="A1:B1" xr:uid="{B3D9F9D9-EEF8-46E3-ACB8-5E5CDDE35062}">
    <sortState xmlns:xlrd2="http://schemas.microsoft.com/office/spreadsheetml/2017/richdata2" ref="A2:B94">
      <sortCondition ref="A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6CD07-B103-46F0-B2F9-C86582495B2E}">
  <dimension ref="A1:B82"/>
  <sheetViews>
    <sheetView workbookViewId="0">
      <selection activeCell="B1" sqref="B1"/>
    </sheetView>
  </sheetViews>
  <sheetFormatPr baseColWidth="10" defaultRowHeight="14.4" x14ac:dyDescent="0.3"/>
  <cols>
    <col min="1" max="1" width="12.88671875" style="7" bestFit="1" customWidth="1"/>
    <col min="2" max="2" width="89.44140625" bestFit="1" customWidth="1"/>
  </cols>
  <sheetData>
    <row r="1" spans="1:2" x14ac:dyDescent="0.3">
      <c r="A1" s="130" t="s">
        <v>2134</v>
      </c>
      <c r="B1" s="2" t="s">
        <v>2135</v>
      </c>
    </row>
    <row r="2" spans="1:2" x14ac:dyDescent="0.3">
      <c r="A2" s="7">
        <v>50</v>
      </c>
      <c r="B2" t="s">
        <v>1989</v>
      </c>
    </row>
    <row r="3" spans="1:2" x14ac:dyDescent="0.3">
      <c r="A3" s="7">
        <v>74</v>
      </c>
      <c r="B3" t="s">
        <v>2114</v>
      </c>
    </row>
    <row r="4" spans="1:2" x14ac:dyDescent="0.3">
      <c r="A4" s="7">
        <v>77</v>
      </c>
      <c r="B4" t="s">
        <v>2124</v>
      </c>
    </row>
    <row r="5" spans="1:2" x14ac:dyDescent="0.3">
      <c r="A5" s="7">
        <v>78</v>
      </c>
      <c r="B5" t="s">
        <v>547</v>
      </c>
    </row>
    <row r="6" spans="1:2" x14ac:dyDescent="0.3">
      <c r="A6" s="7">
        <v>79</v>
      </c>
      <c r="B6" t="s">
        <v>2139</v>
      </c>
    </row>
    <row r="7" spans="1:2" x14ac:dyDescent="0.3">
      <c r="A7" s="7" t="s">
        <v>889</v>
      </c>
      <c r="B7" t="s">
        <v>1859</v>
      </c>
    </row>
    <row r="8" spans="1:2" x14ac:dyDescent="0.3">
      <c r="A8" s="7" t="s">
        <v>903</v>
      </c>
      <c r="B8" t="s">
        <v>1866</v>
      </c>
    </row>
    <row r="9" spans="1:2" x14ac:dyDescent="0.3">
      <c r="A9" s="7" t="s">
        <v>935</v>
      </c>
      <c r="B9" t="s">
        <v>1967</v>
      </c>
    </row>
    <row r="10" spans="1:2" x14ac:dyDescent="0.3">
      <c r="A10" s="7" t="s">
        <v>1587</v>
      </c>
      <c r="B10" t="s">
        <v>1795</v>
      </c>
    </row>
    <row r="11" spans="1:2" x14ac:dyDescent="0.3">
      <c r="A11" s="7" t="s">
        <v>1588</v>
      </c>
      <c r="B11" t="s">
        <v>1869</v>
      </c>
    </row>
    <row r="12" spans="1:2" x14ac:dyDescent="0.3">
      <c r="A12" s="7" t="s">
        <v>1589</v>
      </c>
      <c r="B12" t="s">
        <v>1871</v>
      </c>
    </row>
    <row r="13" spans="1:2" x14ac:dyDescent="0.3">
      <c r="A13" s="7" t="s">
        <v>1590</v>
      </c>
      <c r="B13" t="s">
        <v>1889</v>
      </c>
    </row>
    <row r="14" spans="1:2" x14ac:dyDescent="0.3">
      <c r="A14" s="7" t="s">
        <v>1591</v>
      </c>
      <c r="B14" t="s">
        <v>1751</v>
      </c>
    </row>
    <row r="15" spans="1:2" x14ac:dyDescent="0.3">
      <c r="A15" s="7" t="s">
        <v>1592</v>
      </c>
      <c r="B15" t="s">
        <v>1758</v>
      </c>
    </row>
    <row r="16" spans="1:2" x14ac:dyDescent="0.3">
      <c r="A16" s="7" t="s">
        <v>1597</v>
      </c>
      <c r="B16" t="s">
        <v>1756</v>
      </c>
    </row>
    <row r="17" spans="1:2" x14ac:dyDescent="0.3">
      <c r="A17" s="7" t="s">
        <v>1598</v>
      </c>
      <c r="B17" t="s">
        <v>1894</v>
      </c>
    </row>
    <row r="18" spans="1:2" x14ac:dyDescent="0.3">
      <c r="A18" s="7" t="s">
        <v>1594</v>
      </c>
      <c r="B18" t="s">
        <v>1977</v>
      </c>
    </row>
    <row r="19" spans="1:2" x14ac:dyDescent="0.3">
      <c r="A19" s="7" t="s">
        <v>1596</v>
      </c>
      <c r="B19" t="s">
        <v>1756</v>
      </c>
    </row>
    <row r="20" spans="1:2" x14ac:dyDescent="0.3">
      <c r="A20" s="7" t="s">
        <v>1612</v>
      </c>
      <c r="B20" t="s">
        <v>1896</v>
      </c>
    </row>
    <row r="21" spans="1:2" x14ac:dyDescent="0.3">
      <c r="A21" s="7" t="s">
        <v>1607</v>
      </c>
      <c r="B21" t="s">
        <v>1899</v>
      </c>
    </row>
    <row r="22" spans="1:2" x14ac:dyDescent="0.3">
      <c r="A22" s="7" t="s">
        <v>1608</v>
      </c>
      <c r="B22" t="s">
        <v>1906</v>
      </c>
    </row>
    <row r="23" spans="1:2" x14ac:dyDescent="0.3">
      <c r="A23" s="7" t="s">
        <v>1609</v>
      </c>
      <c r="B23" t="s">
        <v>1908</v>
      </c>
    </row>
    <row r="24" spans="1:2" x14ac:dyDescent="0.3">
      <c r="A24" s="7" t="s">
        <v>1610</v>
      </c>
      <c r="B24" t="s">
        <v>1911</v>
      </c>
    </row>
    <row r="25" spans="1:2" x14ac:dyDescent="0.3">
      <c r="A25" s="7" t="s">
        <v>1611</v>
      </c>
      <c r="B25" t="s">
        <v>1917</v>
      </c>
    </row>
    <row r="26" spans="1:2" x14ac:dyDescent="0.3">
      <c r="A26" s="7" t="s">
        <v>1606</v>
      </c>
      <c r="B26" t="s">
        <v>1733</v>
      </c>
    </row>
    <row r="27" spans="1:2" x14ac:dyDescent="0.3">
      <c r="A27" s="7" t="s">
        <v>1615</v>
      </c>
      <c r="B27" t="s">
        <v>1738</v>
      </c>
    </row>
    <row r="28" spans="1:2" x14ac:dyDescent="0.3">
      <c r="A28" s="7" t="s">
        <v>1617</v>
      </c>
      <c r="B28" t="s">
        <v>385</v>
      </c>
    </row>
    <row r="29" spans="1:2" x14ac:dyDescent="0.3">
      <c r="A29" s="7" t="s">
        <v>1616</v>
      </c>
      <c r="B29" t="s">
        <v>1745</v>
      </c>
    </row>
    <row r="30" spans="1:2" x14ac:dyDescent="0.3">
      <c r="A30" s="7" t="s">
        <v>1620</v>
      </c>
      <c r="B30" t="s">
        <v>1817</v>
      </c>
    </row>
    <row r="31" spans="1:2" x14ac:dyDescent="0.3">
      <c r="A31" s="7" t="s">
        <v>1621</v>
      </c>
      <c r="B31" t="s">
        <v>1925</v>
      </c>
    </row>
    <row r="32" spans="1:2" x14ac:dyDescent="0.3">
      <c r="A32" s="7" t="s">
        <v>1625</v>
      </c>
      <c r="B32" t="s">
        <v>1778</v>
      </c>
    </row>
    <row r="33" spans="1:2" x14ac:dyDescent="0.3">
      <c r="A33" s="7" t="s">
        <v>1626</v>
      </c>
      <c r="B33" t="s">
        <v>1726</v>
      </c>
    </row>
    <row r="34" spans="1:2" x14ac:dyDescent="0.3">
      <c r="A34" s="7" t="s">
        <v>1624</v>
      </c>
      <c r="B34" t="s">
        <v>1783</v>
      </c>
    </row>
    <row r="35" spans="1:2" x14ac:dyDescent="0.3">
      <c r="A35" s="7" t="s">
        <v>1623</v>
      </c>
      <c r="B35" t="s">
        <v>1928</v>
      </c>
    </row>
    <row r="36" spans="1:2" x14ac:dyDescent="0.3">
      <c r="A36" s="7" t="s">
        <v>1622</v>
      </c>
      <c r="B36" t="s">
        <v>1789</v>
      </c>
    </row>
    <row r="37" spans="1:2" x14ac:dyDescent="0.3">
      <c r="A37" s="7" t="s">
        <v>1628</v>
      </c>
      <c r="B37" t="s">
        <v>1935</v>
      </c>
    </row>
    <row r="38" spans="1:2" x14ac:dyDescent="0.3">
      <c r="A38" s="7" t="s">
        <v>1629</v>
      </c>
      <c r="B38" t="s">
        <v>1949</v>
      </c>
    </row>
    <row r="39" spans="1:2" x14ac:dyDescent="0.3">
      <c r="A39" s="7" t="s">
        <v>1630</v>
      </c>
      <c r="B39" t="s">
        <v>2020</v>
      </c>
    </row>
    <row r="40" spans="1:2" x14ac:dyDescent="0.3">
      <c r="A40" s="7" t="s">
        <v>1631</v>
      </c>
      <c r="B40" t="s">
        <v>1931</v>
      </c>
    </row>
    <row r="41" spans="1:2" x14ac:dyDescent="0.3">
      <c r="A41" s="7" t="s">
        <v>1632</v>
      </c>
      <c r="B41" t="s">
        <v>1937</v>
      </c>
    </row>
    <row r="42" spans="1:2" x14ac:dyDescent="0.3">
      <c r="A42" s="7" t="s">
        <v>1633</v>
      </c>
      <c r="B42" t="s">
        <v>1941</v>
      </c>
    </row>
    <row r="43" spans="1:2" x14ac:dyDescent="0.3">
      <c r="A43" s="7" t="s">
        <v>1634</v>
      </c>
      <c r="B43" t="s">
        <v>1950</v>
      </c>
    </row>
    <row r="44" spans="1:2" x14ac:dyDescent="0.3">
      <c r="A44" s="7" t="s">
        <v>1640</v>
      </c>
      <c r="B44" t="s">
        <v>1952</v>
      </c>
    </row>
    <row r="45" spans="1:2" x14ac:dyDescent="0.3">
      <c r="A45" s="7" t="s">
        <v>1641</v>
      </c>
      <c r="B45" t="s">
        <v>1955</v>
      </c>
    </row>
    <row r="46" spans="1:2" x14ac:dyDescent="0.3">
      <c r="A46" s="7" t="s">
        <v>1643</v>
      </c>
      <c r="B46" t="s">
        <v>1956</v>
      </c>
    </row>
    <row r="47" spans="1:2" x14ac:dyDescent="0.3">
      <c r="A47" s="7" t="s">
        <v>1650</v>
      </c>
      <c r="B47" t="s">
        <v>1958</v>
      </c>
    </row>
    <row r="48" spans="1:2" x14ac:dyDescent="0.3">
      <c r="A48" s="7" t="s">
        <v>1644</v>
      </c>
      <c r="B48" t="s">
        <v>1938</v>
      </c>
    </row>
    <row r="49" spans="1:2" x14ac:dyDescent="0.3">
      <c r="A49" s="7" t="s">
        <v>1647</v>
      </c>
      <c r="B49" t="s">
        <v>1772</v>
      </c>
    </row>
    <row r="50" spans="1:2" x14ac:dyDescent="0.3">
      <c r="A50" s="7" t="s">
        <v>1648</v>
      </c>
      <c r="B50" t="s">
        <v>1944</v>
      </c>
    </row>
    <row r="51" spans="1:2" x14ac:dyDescent="0.3">
      <c r="A51" s="7" t="s">
        <v>1638</v>
      </c>
      <c r="B51" t="s">
        <v>1947</v>
      </c>
    </row>
    <row r="52" spans="1:2" x14ac:dyDescent="0.3">
      <c r="A52" s="7" t="s">
        <v>1651</v>
      </c>
      <c r="B52" t="s">
        <v>1970</v>
      </c>
    </row>
    <row r="53" spans="1:2" x14ac:dyDescent="0.3">
      <c r="A53" s="7" t="s">
        <v>1652</v>
      </c>
      <c r="B53" t="s">
        <v>1973</v>
      </c>
    </row>
    <row r="54" spans="1:2" x14ac:dyDescent="0.3">
      <c r="A54" s="7" t="s">
        <v>1653</v>
      </c>
      <c r="B54" t="s">
        <v>1765</v>
      </c>
    </row>
    <row r="55" spans="1:2" x14ac:dyDescent="0.3">
      <c r="A55" s="7" t="s">
        <v>1636</v>
      </c>
      <c r="B55" t="s">
        <v>2006</v>
      </c>
    </row>
    <row r="56" spans="1:2" x14ac:dyDescent="0.3">
      <c r="A56" s="7" t="s">
        <v>1637</v>
      </c>
      <c r="B56" t="s">
        <v>1989</v>
      </c>
    </row>
    <row r="57" spans="1:2" x14ac:dyDescent="0.3">
      <c r="A57" s="7" t="s">
        <v>1642</v>
      </c>
      <c r="B57" t="s">
        <v>1991</v>
      </c>
    </row>
    <row r="58" spans="1:2" x14ac:dyDescent="0.3">
      <c r="A58" s="7" t="s">
        <v>1654</v>
      </c>
      <c r="B58" t="s">
        <v>1993</v>
      </c>
    </row>
    <row r="59" spans="1:2" x14ac:dyDescent="0.3">
      <c r="A59" s="7" t="s">
        <v>1639</v>
      </c>
      <c r="B59" t="s">
        <v>1995</v>
      </c>
    </row>
    <row r="60" spans="1:2" x14ac:dyDescent="0.3">
      <c r="A60" s="7" t="s">
        <v>1655</v>
      </c>
      <c r="B60" t="s">
        <v>1982</v>
      </c>
    </row>
    <row r="61" spans="1:2" x14ac:dyDescent="0.3">
      <c r="A61" s="7" t="s">
        <v>1656</v>
      </c>
      <c r="B61" t="s">
        <v>1985</v>
      </c>
    </row>
    <row r="62" spans="1:2" x14ac:dyDescent="0.3">
      <c r="A62" s="7" t="s">
        <v>1657</v>
      </c>
      <c r="B62" t="s">
        <v>1986</v>
      </c>
    </row>
    <row r="63" spans="1:2" x14ac:dyDescent="0.3">
      <c r="A63" s="7" t="s">
        <v>1649</v>
      </c>
      <c r="B63" t="s">
        <v>1987</v>
      </c>
    </row>
    <row r="64" spans="1:2" x14ac:dyDescent="0.3">
      <c r="A64" s="7" t="s">
        <v>1658</v>
      </c>
      <c r="B64" t="s">
        <v>1996</v>
      </c>
    </row>
    <row r="65" spans="1:2" x14ac:dyDescent="0.3">
      <c r="A65" s="7" t="s">
        <v>1664</v>
      </c>
      <c r="B65" t="s">
        <v>1988</v>
      </c>
    </row>
    <row r="66" spans="1:2" x14ac:dyDescent="0.3">
      <c r="A66" s="7" t="s">
        <v>1661</v>
      </c>
      <c r="B66" t="s">
        <v>2011</v>
      </c>
    </row>
    <row r="67" spans="1:2" x14ac:dyDescent="0.3">
      <c r="A67" s="7" t="s">
        <v>1659</v>
      </c>
      <c r="B67" t="s">
        <v>2014</v>
      </c>
    </row>
    <row r="68" spans="1:2" x14ac:dyDescent="0.3">
      <c r="A68" s="7" t="s">
        <v>1662</v>
      </c>
      <c r="B68" t="s">
        <v>1840</v>
      </c>
    </row>
    <row r="69" spans="1:2" x14ac:dyDescent="0.3">
      <c r="A69" s="7" t="s">
        <v>1665</v>
      </c>
      <c r="B69" t="s">
        <v>1843</v>
      </c>
    </row>
    <row r="70" spans="1:2" x14ac:dyDescent="0.3">
      <c r="A70" s="7" t="s">
        <v>1660</v>
      </c>
      <c r="B70" t="s">
        <v>1845</v>
      </c>
    </row>
    <row r="71" spans="1:2" x14ac:dyDescent="0.3">
      <c r="A71" s="7" t="s">
        <v>1613</v>
      </c>
      <c r="B71" t="s">
        <v>1846</v>
      </c>
    </row>
    <row r="72" spans="1:2" x14ac:dyDescent="0.3">
      <c r="A72" s="7" t="s">
        <v>1614</v>
      </c>
      <c r="B72" t="s">
        <v>683</v>
      </c>
    </row>
    <row r="73" spans="1:2" x14ac:dyDescent="0.3">
      <c r="A73" s="7" t="s">
        <v>1601</v>
      </c>
      <c r="B73" t="s">
        <v>2034</v>
      </c>
    </row>
    <row r="74" spans="1:2" x14ac:dyDescent="0.3">
      <c r="A74" s="7" t="s">
        <v>1599</v>
      </c>
      <c r="B74" t="s">
        <v>2025</v>
      </c>
    </row>
    <row r="75" spans="1:2" x14ac:dyDescent="0.3">
      <c r="A75" s="7" t="s">
        <v>1600</v>
      </c>
      <c r="B75" t="s">
        <v>2029</v>
      </c>
    </row>
    <row r="76" spans="1:2" x14ac:dyDescent="0.3">
      <c r="A76" s="7" t="s">
        <v>1604</v>
      </c>
      <c r="B76" t="s">
        <v>2037</v>
      </c>
    </row>
    <row r="77" spans="1:2" x14ac:dyDescent="0.3">
      <c r="A77" s="7" t="s">
        <v>1605</v>
      </c>
      <c r="B77" t="s">
        <v>2042</v>
      </c>
    </row>
    <row r="78" spans="1:2" x14ac:dyDescent="0.3">
      <c r="A78" s="7" t="s">
        <v>1645</v>
      </c>
      <c r="B78" t="s">
        <v>1963</v>
      </c>
    </row>
    <row r="79" spans="1:2" x14ac:dyDescent="0.3">
      <c r="A79" s="7" t="s">
        <v>1595</v>
      </c>
      <c r="B79" t="s">
        <v>1783</v>
      </c>
    </row>
    <row r="80" spans="1:2" x14ac:dyDescent="0.3">
      <c r="A80" s="7" t="s">
        <v>1627</v>
      </c>
      <c r="B80" t="s">
        <v>2107</v>
      </c>
    </row>
    <row r="81" spans="1:2" x14ac:dyDescent="0.3">
      <c r="A81" s="7" t="s">
        <v>1602</v>
      </c>
      <c r="B81" t="s">
        <v>2108</v>
      </c>
    </row>
    <row r="82" spans="1:2" x14ac:dyDescent="0.3">
      <c r="A82" s="7" t="s">
        <v>2118</v>
      </c>
    </row>
  </sheetData>
  <autoFilter ref="A1:B82" xr:uid="{8246CD07-B103-46F0-B2F9-C86582495B2E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B185E-F669-4321-AF33-A3320A6413DD}">
  <dimension ref="A1:B80"/>
  <sheetViews>
    <sheetView topLeftCell="A44" workbookViewId="0">
      <selection activeCell="F59" sqref="F59"/>
    </sheetView>
  </sheetViews>
  <sheetFormatPr baseColWidth="10" defaultRowHeight="14.4" x14ac:dyDescent="0.3"/>
  <cols>
    <col min="1" max="1" width="12.88671875" bestFit="1" customWidth="1"/>
    <col min="2" max="2" width="89.44140625" bestFit="1" customWidth="1"/>
  </cols>
  <sheetData>
    <row r="1" spans="1:2" x14ac:dyDescent="0.3">
      <c r="A1" s="2" t="s">
        <v>2134</v>
      </c>
      <c r="B1" s="2" t="s">
        <v>2135</v>
      </c>
    </row>
    <row r="2" spans="1:2" x14ac:dyDescent="0.3">
      <c r="A2" t="s">
        <v>889</v>
      </c>
      <c r="B2" t="s">
        <v>1859</v>
      </c>
    </row>
    <row r="3" spans="1:2" x14ac:dyDescent="0.3">
      <c r="A3" s="13" t="s">
        <v>903</v>
      </c>
      <c r="B3" t="s">
        <v>1866</v>
      </c>
    </row>
    <row r="4" spans="1:2" x14ac:dyDescent="0.3">
      <c r="A4" s="13" t="s">
        <v>935</v>
      </c>
      <c r="B4" t="s">
        <v>1967</v>
      </c>
    </row>
    <row r="5" spans="1:2" x14ac:dyDescent="0.3">
      <c r="A5" s="13" t="s">
        <v>1587</v>
      </c>
      <c r="B5" t="s">
        <v>1795</v>
      </c>
    </row>
    <row r="6" spans="1:2" x14ac:dyDescent="0.3">
      <c r="A6" s="13" t="s">
        <v>1588</v>
      </c>
      <c r="B6" t="s">
        <v>1869</v>
      </c>
    </row>
    <row r="7" spans="1:2" x14ac:dyDescent="0.3">
      <c r="A7" t="s">
        <v>1589</v>
      </c>
      <c r="B7" t="s">
        <v>1871</v>
      </c>
    </row>
    <row r="8" spans="1:2" x14ac:dyDescent="0.3">
      <c r="A8" s="13" t="s">
        <v>1590</v>
      </c>
      <c r="B8" t="s">
        <v>1889</v>
      </c>
    </row>
    <row r="9" spans="1:2" x14ac:dyDescent="0.3">
      <c r="A9" s="13" t="s">
        <v>1591</v>
      </c>
      <c r="B9" t="s">
        <v>1751</v>
      </c>
    </row>
    <row r="10" spans="1:2" x14ac:dyDescent="0.3">
      <c r="A10" s="13" t="s">
        <v>1592</v>
      </c>
      <c r="B10" t="s">
        <v>1758</v>
      </c>
    </row>
    <row r="11" spans="1:2" x14ac:dyDescent="0.3">
      <c r="A11" s="13" t="s">
        <v>1597</v>
      </c>
      <c r="B11" t="s">
        <v>1756</v>
      </c>
    </row>
    <row r="12" spans="1:2" x14ac:dyDescent="0.3">
      <c r="A12" t="s">
        <v>1598</v>
      </c>
      <c r="B12" t="s">
        <v>1894</v>
      </c>
    </row>
    <row r="13" spans="1:2" x14ac:dyDescent="0.3">
      <c r="A13" s="13" t="s">
        <v>1594</v>
      </c>
      <c r="B13" t="s">
        <v>1977</v>
      </c>
    </row>
    <row r="14" spans="1:2" x14ac:dyDescent="0.3">
      <c r="A14" s="13" t="s">
        <v>1596</v>
      </c>
      <c r="B14" t="s">
        <v>1756</v>
      </c>
    </row>
    <row r="15" spans="1:2" x14ac:dyDescent="0.3">
      <c r="A15" s="13" t="s">
        <v>1612</v>
      </c>
      <c r="B15" t="s">
        <v>1896</v>
      </c>
    </row>
    <row r="16" spans="1:2" x14ac:dyDescent="0.3">
      <c r="A16" s="13" t="s">
        <v>1607</v>
      </c>
      <c r="B16" t="s">
        <v>1899</v>
      </c>
    </row>
    <row r="17" spans="1:2" x14ac:dyDescent="0.3">
      <c r="A17" t="s">
        <v>1608</v>
      </c>
      <c r="B17" t="s">
        <v>1906</v>
      </c>
    </row>
    <row r="18" spans="1:2" x14ac:dyDescent="0.3">
      <c r="A18" s="13" t="s">
        <v>1609</v>
      </c>
      <c r="B18" t="s">
        <v>1908</v>
      </c>
    </row>
    <row r="19" spans="1:2" x14ac:dyDescent="0.3">
      <c r="A19" s="13" t="s">
        <v>1610</v>
      </c>
      <c r="B19" t="s">
        <v>1911</v>
      </c>
    </row>
    <row r="20" spans="1:2" x14ac:dyDescent="0.3">
      <c r="A20" s="13" t="s">
        <v>1611</v>
      </c>
      <c r="B20" t="s">
        <v>1917</v>
      </c>
    </row>
    <row r="21" spans="1:2" x14ac:dyDescent="0.3">
      <c r="A21" s="13" t="s">
        <v>1606</v>
      </c>
      <c r="B21" t="s">
        <v>1733</v>
      </c>
    </row>
    <row r="22" spans="1:2" x14ac:dyDescent="0.3">
      <c r="A22" t="s">
        <v>1615</v>
      </c>
      <c r="B22" t="s">
        <v>1738</v>
      </c>
    </row>
    <row r="23" spans="1:2" x14ac:dyDescent="0.3">
      <c r="A23" s="13" t="s">
        <v>1617</v>
      </c>
      <c r="B23" t="s">
        <v>385</v>
      </c>
    </row>
    <row r="24" spans="1:2" x14ac:dyDescent="0.3">
      <c r="A24" s="13" t="s">
        <v>1616</v>
      </c>
      <c r="B24" t="s">
        <v>1745</v>
      </c>
    </row>
    <row r="25" spans="1:2" x14ac:dyDescent="0.3">
      <c r="A25" s="13" t="s">
        <v>1620</v>
      </c>
      <c r="B25" t="s">
        <v>1817</v>
      </c>
    </row>
    <row r="26" spans="1:2" x14ac:dyDescent="0.3">
      <c r="A26" s="13" t="s">
        <v>1621</v>
      </c>
      <c r="B26" t="s">
        <v>1925</v>
      </c>
    </row>
    <row r="27" spans="1:2" x14ac:dyDescent="0.3">
      <c r="A27" t="s">
        <v>1625</v>
      </c>
      <c r="B27" t="s">
        <v>1778</v>
      </c>
    </row>
    <row r="28" spans="1:2" x14ac:dyDescent="0.3">
      <c r="A28" s="13" t="s">
        <v>1626</v>
      </c>
      <c r="B28" t="s">
        <v>1726</v>
      </c>
    </row>
    <row r="29" spans="1:2" x14ac:dyDescent="0.3">
      <c r="A29" s="13" t="s">
        <v>1624</v>
      </c>
      <c r="B29" t="s">
        <v>1783</v>
      </c>
    </row>
    <row r="30" spans="1:2" x14ac:dyDescent="0.3">
      <c r="A30" s="13" t="s">
        <v>1623</v>
      </c>
      <c r="B30" t="s">
        <v>1928</v>
      </c>
    </row>
    <row r="31" spans="1:2" x14ac:dyDescent="0.3">
      <c r="A31" s="13" t="s">
        <v>1622</v>
      </c>
      <c r="B31" t="s">
        <v>1789</v>
      </c>
    </row>
    <row r="32" spans="1:2" x14ac:dyDescent="0.3">
      <c r="A32" t="s">
        <v>1628</v>
      </c>
      <c r="B32" t="s">
        <v>1935</v>
      </c>
    </row>
    <row r="33" spans="1:2" x14ac:dyDescent="0.3">
      <c r="A33" s="13" t="s">
        <v>1629</v>
      </c>
      <c r="B33" t="s">
        <v>1949</v>
      </c>
    </row>
    <row r="34" spans="1:2" x14ac:dyDescent="0.3">
      <c r="A34" s="13" t="s">
        <v>1630</v>
      </c>
      <c r="B34" t="s">
        <v>2020</v>
      </c>
    </row>
    <row r="35" spans="1:2" x14ac:dyDescent="0.3">
      <c r="A35" s="13" t="s">
        <v>1631</v>
      </c>
      <c r="B35" t="s">
        <v>1931</v>
      </c>
    </row>
    <row r="36" spans="1:2" x14ac:dyDescent="0.3">
      <c r="A36" s="13" t="s">
        <v>1632</v>
      </c>
      <c r="B36" t="s">
        <v>1937</v>
      </c>
    </row>
    <row r="37" spans="1:2" x14ac:dyDescent="0.3">
      <c r="A37" t="s">
        <v>1633</v>
      </c>
      <c r="B37" t="s">
        <v>1941</v>
      </c>
    </row>
    <row r="38" spans="1:2" x14ac:dyDescent="0.3">
      <c r="A38" s="13" t="s">
        <v>1634</v>
      </c>
      <c r="B38" t="s">
        <v>1950</v>
      </c>
    </row>
    <row r="39" spans="1:2" x14ac:dyDescent="0.3">
      <c r="A39" s="13" t="s">
        <v>1640</v>
      </c>
      <c r="B39" t="s">
        <v>1952</v>
      </c>
    </row>
    <row r="40" spans="1:2" x14ac:dyDescent="0.3">
      <c r="A40" s="13" t="s">
        <v>1641</v>
      </c>
      <c r="B40" t="s">
        <v>1955</v>
      </c>
    </row>
    <row r="41" spans="1:2" x14ac:dyDescent="0.3">
      <c r="A41" s="13" t="s">
        <v>1643</v>
      </c>
      <c r="B41" t="s">
        <v>1956</v>
      </c>
    </row>
    <row r="42" spans="1:2" x14ac:dyDescent="0.3">
      <c r="A42" t="s">
        <v>1650</v>
      </c>
      <c r="B42" t="s">
        <v>1958</v>
      </c>
    </row>
    <row r="43" spans="1:2" x14ac:dyDescent="0.3">
      <c r="A43" s="13" t="s">
        <v>1644</v>
      </c>
      <c r="B43" t="s">
        <v>1938</v>
      </c>
    </row>
    <row r="44" spans="1:2" x14ac:dyDescent="0.3">
      <c r="A44" s="13" t="s">
        <v>1647</v>
      </c>
      <c r="B44" t="s">
        <v>1772</v>
      </c>
    </row>
    <row r="45" spans="1:2" x14ac:dyDescent="0.3">
      <c r="A45" s="13" t="s">
        <v>1648</v>
      </c>
      <c r="B45" t="s">
        <v>1944</v>
      </c>
    </row>
    <row r="46" spans="1:2" x14ac:dyDescent="0.3">
      <c r="A46" s="13" t="s">
        <v>1638</v>
      </c>
      <c r="B46" t="s">
        <v>1947</v>
      </c>
    </row>
    <row r="47" spans="1:2" x14ac:dyDescent="0.3">
      <c r="A47" t="s">
        <v>1651</v>
      </c>
      <c r="B47" t="s">
        <v>1970</v>
      </c>
    </row>
    <row r="48" spans="1:2" x14ac:dyDescent="0.3">
      <c r="A48" s="13" t="s">
        <v>1652</v>
      </c>
      <c r="B48" t="s">
        <v>1973</v>
      </c>
    </row>
    <row r="49" spans="1:2" x14ac:dyDescent="0.3">
      <c r="A49" s="13" t="s">
        <v>1653</v>
      </c>
      <c r="B49" t="s">
        <v>1765</v>
      </c>
    </row>
    <row r="50" spans="1:2" x14ac:dyDescent="0.3">
      <c r="A50" s="13" t="s">
        <v>1636</v>
      </c>
      <c r="B50" t="s">
        <v>2006</v>
      </c>
    </row>
    <row r="51" spans="1:2" x14ac:dyDescent="0.3">
      <c r="A51" s="13" t="s">
        <v>1637</v>
      </c>
      <c r="B51" t="s">
        <v>1989</v>
      </c>
    </row>
    <row r="52" spans="1:2" x14ac:dyDescent="0.3">
      <c r="A52" t="s">
        <v>1642</v>
      </c>
      <c r="B52" t="s">
        <v>1991</v>
      </c>
    </row>
    <row r="53" spans="1:2" x14ac:dyDescent="0.3">
      <c r="A53" s="13" t="s">
        <v>1654</v>
      </c>
      <c r="B53" t="s">
        <v>1993</v>
      </c>
    </row>
    <row r="54" spans="1:2" x14ac:dyDescent="0.3">
      <c r="A54" s="13" t="s">
        <v>1639</v>
      </c>
      <c r="B54" t="s">
        <v>1995</v>
      </c>
    </row>
    <row r="55" spans="1:2" x14ac:dyDescent="0.3">
      <c r="A55" s="13" t="s">
        <v>1655</v>
      </c>
      <c r="B55" t="s">
        <v>1982</v>
      </c>
    </row>
    <row r="56" spans="1:2" x14ac:dyDescent="0.3">
      <c r="A56" s="13" t="s">
        <v>1656</v>
      </c>
      <c r="B56" t="s">
        <v>1985</v>
      </c>
    </row>
    <row r="57" spans="1:2" x14ac:dyDescent="0.3">
      <c r="A57" t="s">
        <v>1657</v>
      </c>
      <c r="B57" t="s">
        <v>1986</v>
      </c>
    </row>
    <row r="58" spans="1:2" x14ac:dyDescent="0.3">
      <c r="A58" s="13" t="s">
        <v>1649</v>
      </c>
      <c r="B58" t="s">
        <v>1987</v>
      </c>
    </row>
    <row r="59" spans="1:2" x14ac:dyDescent="0.3">
      <c r="A59" s="13" t="s">
        <v>1658</v>
      </c>
      <c r="B59" t="s">
        <v>1996</v>
      </c>
    </row>
    <row r="60" spans="1:2" x14ac:dyDescent="0.3">
      <c r="A60" s="13" t="s">
        <v>1664</v>
      </c>
      <c r="B60" t="s">
        <v>1988</v>
      </c>
    </row>
    <row r="61" spans="1:2" x14ac:dyDescent="0.3">
      <c r="A61" s="13" t="s">
        <v>1661</v>
      </c>
      <c r="B61" t="s">
        <v>2011</v>
      </c>
    </row>
    <row r="62" spans="1:2" x14ac:dyDescent="0.3">
      <c r="A62" t="s">
        <v>1659</v>
      </c>
      <c r="B62" t="s">
        <v>2014</v>
      </c>
    </row>
    <row r="63" spans="1:2" x14ac:dyDescent="0.3">
      <c r="A63" s="13" t="s">
        <v>1662</v>
      </c>
      <c r="B63" t="s">
        <v>1840</v>
      </c>
    </row>
    <row r="64" spans="1:2" x14ac:dyDescent="0.3">
      <c r="A64" s="13" t="s">
        <v>1665</v>
      </c>
      <c r="B64" t="s">
        <v>1843</v>
      </c>
    </row>
    <row r="65" spans="1:2" x14ac:dyDescent="0.3">
      <c r="A65" s="13" t="s">
        <v>1660</v>
      </c>
      <c r="B65" t="s">
        <v>1845</v>
      </c>
    </row>
    <row r="66" spans="1:2" x14ac:dyDescent="0.3">
      <c r="A66" s="13" t="s">
        <v>1613</v>
      </c>
      <c r="B66" t="s">
        <v>1846</v>
      </c>
    </row>
    <row r="67" spans="1:2" x14ac:dyDescent="0.3">
      <c r="A67" t="s">
        <v>1614</v>
      </c>
      <c r="B67" t="s">
        <v>683</v>
      </c>
    </row>
    <row r="68" spans="1:2" x14ac:dyDescent="0.3">
      <c r="A68" s="13" t="s">
        <v>1601</v>
      </c>
      <c r="B68" t="s">
        <v>2034</v>
      </c>
    </row>
    <row r="69" spans="1:2" x14ac:dyDescent="0.3">
      <c r="A69" s="13" t="s">
        <v>1599</v>
      </c>
      <c r="B69" t="s">
        <v>2025</v>
      </c>
    </row>
    <row r="70" spans="1:2" x14ac:dyDescent="0.3">
      <c r="A70" s="13" t="s">
        <v>1600</v>
      </c>
      <c r="B70" t="s">
        <v>2029</v>
      </c>
    </row>
    <row r="71" spans="1:2" x14ac:dyDescent="0.3">
      <c r="A71" s="13" t="s">
        <v>1604</v>
      </c>
      <c r="B71" t="s">
        <v>2037</v>
      </c>
    </row>
    <row r="72" spans="1:2" x14ac:dyDescent="0.3">
      <c r="A72" t="s">
        <v>1605</v>
      </c>
      <c r="B72" t="s">
        <v>2042</v>
      </c>
    </row>
    <row r="73" spans="1:2" x14ac:dyDescent="0.3">
      <c r="A73" s="13" t="s">
        <v>1645</v>
      </c>
      <c r="B73" t="s">
        <v>1963</v>
      </c>
    </row>
    <row r="74" spans="1:2" x14ac:dyDescent="0.3">
      <c r="A74" s="13" t="s">
        <v>1595</v>
      </c>
      <c r="B74" t="s">
        <v>1783</v>
      </c>
    </row>
    <row r="75" spans="1:2" x14ac:dyDescent="0.3">
      <c r="A75" s="13" t="s">
        <v>1619</v>
      </c>
      <c r="B75" t="s">
        <v>2114</v>
      </c>
    </row>
    <row r="76" spans="1:2" x14ac:dyDescent="0.3">
      <c r="A76" s="13" t="s">
        <v>1627</v>
      </c>
      <c r="B76" t="s">
        <v>2107</v>
      </c>
    </row>
    <row r="77" spans="1:2" x14ac:dyDescent="0.3">
      <c r="A77" t="s">
        <v>1602</v>
      </c>
      <c r="B77" t="s">
        <v>2108</v>
      </c>
    </row>
    <row r="78" spans="1:2" x14ac:dyDescent="0.3">
      <c r="A78" s="13" t="s">
        <v>1603</v>
      </c>
      <c r="B78" t="s">
        <v>2124</v>
      </c>
    </row>
    <row r="79" spans="1:2" x14ac:dyDescent="0.3">
      <c r="A79" s="13" t="s">
        <v>1663</v>
      </c>
      <c r="B79" t="s">
        <v>547</v>
      </c>
    </row>
    <row r="80" spans="1:2" x14ac:dyDescent="0.3">
      <c r="A80" s="13" t="s">
        <v>1635</v>
      </c>
      <c r="B80" t="s">
        <v>2139</v>
      </c>
    </row>
  </sheetData>
  <autoFilter ref="A1:B1" xr:uid="{FA6B185E-F669-4321-AF33-A3320A6413DD}"/>
  <phoneticPr fontId="2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A8D46-0D7C-43E4-844C-041823AA7FC2}">
  <dimension ref="A4:B142"/>
  <sheetViews>
    <sheetView topLeftCell="A105" workbookViewId="0">
      <selection activeCell="A4" sqref="A4:B141"/>
    </sheetView>
  </sheetViews>
  <sheetFormatPr baseColWidth="10" defaultRowHeight="14.4" x14ac:dyDescent="0.3"/>
  <cols>
    <col min="1" max="1" width="12.21875" bestFit="1" customWidth="1"/>
    <col min="2" max="2" width="108.44140625" bestFit="1" customWidth="1"/>
    <col min="3" max="4" width="78.21875" bestFit="1" customWidth="1"/>
  </cols>
  <sheetData>
    <row r="4" spans="1:2" x14ac:dyDescent="0.3">
      <c r="A4" s="34" t="s">
        <v>876</v>
      </c>
      <c r="B4" s="34" t="s">
        <v>2081</v>
      </c>
    </row>
    <row r="5" spans="1:2" x14ac:dyDescent="0.3">
      <c r="A5">
        <v>1111</v>
      </c>
      <c r="B5" t="s">
        <v>973</v>
      </c>
    </row>
    <row r="6" spans="1:2" x14ac:dyDescent="0.3">
      <c r="A6">
        <v>1131</v>
      </c>
      <c r="B6" t="s">
        <v>977</v>
      </c>
    </row>
    <row r="7" spans="1:2" x14ac:dyDescent="0.3">
      <c r="A7">
        <v>1211</v>
      </c>
      <c r="B7" t="s">
        <v>983</v>
      </c>
    </row>
    <row r="8" spans="1:2" x14ac:dyDescent="0.3">
      <c r="A8">
        <v>1221</v>
      </c>
      <c r="B8" t="s">
        <v>987</v>
      </c>
    </row>
    <row r="9" spans="1:2" x14ac:dyDescent="0.3">
      <c r="A9">
        <v>1231</v>
      </c>
      <c r="B9" t="s">
        <v>2237</v>
      </c>
    </row>
    <row r="10" spans="1:2" x14ac:dyDescent="0.3">
      <c r="A10">
        <v>1321</v>
      </c>
      <c r="B10" t="s">
        <v>997</v>
      </c>
    </row>
    <row r="11" spans="1:2" x14ac:dyDescent="0.3">
      <c r="A11">
        <v>1322</v>
      </c>
      <c r="B11" t="s">
        <v>2048</v>
      </c>
    </row>
    <row r="12" spans="1:2" x14ac:dyDescent="0.3">
      <c r="A12">
        <v>1331</v>
      </c>
      <c r="B12" t="s">
        <v>1003</v>
      </c>
    </row>
    <row r="13" spans="1:2" x14ac:dyDescent="0.3">
      <c r="A13">
        <v>1341</v>
      </c>
      <c r="B13" t="s">
        <v>1007</v>
      </c>
    </row>
    <row r="14" spans="1:2" x14ac:dyDescent="0.3">
      <c r="A14">
        <v>1411</v>
      </c>
      <c r="B14" t="s">
        <v>1013</v>
      </c>
    </row>
    <row r="15" spans="1:2" x14ac:dyDescent="0.3">
      <c r="A15">
        <v>1421</v>
      </c>
      <c r="B15" t="s">
        <v>1017</v>
      </c>
    </row>
    <row r="16" spans="1:2" x14ac:dyDescent="0.3">
      <c r="A16">
        <v>1431</v>
      </c>
      <c r="B16" t="s">
        <v>1021</v>
      </c>
    </row>
    <row r="17" spans="1:2" x14ac:dyDescent="0.3">
      <c r="A17">
        <v>1432</v>
      </c>
      <c r="B17" t="s">
        <v>1023</v>
      </c>
    </row>
    <row r="18" spans="1:2" x14ac:dyDescent="0.3">
      <c r="A18">
        <v>1441</v>
      </c>
      <c r="B18" t="s">
        <v>1027</v>
      </c>
    </row>
    <row r="19" spans="1:2" x14ac:dyDescent="0.3">
      <c r="A19">
        <v>1521</v>
      </c>
      <c r="B19" t="s">
        <v>1033</v>
      </c>
    </row>
    <row r="20" spans="1:2" x14ac:dyDescent="0.3">
      <c r="A20">
        <v>1591</v>
      </c>
      <c r="B20" t="s">
        <v>2238</v>
      </c>
    </row>
    <row r="21" spans="1:2" x14ac:dyDescent="0.3">
      <c r="A21">
        <v>1611</v>
      </c>
      <c r="B21" t="s">
        <v>2150</v>
      </c>
    </row>
    <row r="22" spans="1:2" x14ac:dyDescent="0.3">
      <c r="A22">
        <v>1711</v>
      </c>
      <c r="B22" t="s">
        <v>1048</v>
      </c>
    </row>
    <row r="23" spans="1:2" x14ac:dyDescent="0.3">
      <c r="A23">
        <v>2111</v>
      </c>
      <c r="B23" t="s">
        <v>1797</v>
      </c>
    </row>
    <row r="24" spans="1:2" x14ac:dyDescent="0.3">
      <c r="A24">
        <v>2121</v>
      </c>
      <c r="B24" t="s">
        <v>2158</v>
      </c>
    </row>
    <row r="25" spans="1:2" x14ac:dyDescent="0.3">
      <c r="A25">
        <v>2141</v>
      </c>
      <c r="B25" t="s">
        <v>1799</v>
      </c>
    </row>
    <row r="26" spans="1:2" x14ac:dyDescent="0.3">
      <c r="A26">
        <v>2161</v>
      </c>
      <c r="B26" t="s">
        <v>1064</v>
      </c>
    </row>
    <row r="27" spans="1:2" x14ac:dyDescent="0.3">
      <c r="A27">
        <v>2171</v>
      </c>
      <c r="B27" t="s">
        <v>1940</v>
      </c>
    </row>
    <row r="28" spans="1:2" x14ac:dyDescent="0.3">
      <c r="A28">
        <v>2181</v>
      </c>
      <c r="B28" t="s">
        <v>1829</v>
      </c>
    </row>
    <row r="29" spans="1:2" x14ac:dyDescent="0.3">
      <c r="A29">
        <v>2211</v>
      </c>
      <c r="B29" t="s">
        <v>1078</v>
      </c>
    </row>
    <row r="30" spans="1:2" x14ac:dyDescent="0.3">
      <c r="A30">
        <v>2221</v>
      </c>
      <c r="B30" t="s">
        <v>1082</v>
      </c>
    </row>
    <row r="31" spans="1:2" x14ac:dyDescent="0.3">
      <c r="A31">
        <v>2231</v>
      </c>
      <c r="B31" t="s">
        <v>1834</v>
      </c>
    </row>
    <row r="32" spans="1:2" x14ac:dyDescent="0.3">
      <c r="A32">
        <v>2351</v>
      </c>
      <c r="B32" t="s">
        <v>1984</v>
      </c>
    </row>
    <row r="33" spans="1:2" x14ac:dyDescent="0.3">
      <c r="A33">
        <v>2391</v>
      </c>
      <c r="B33" t="s">
        <v>1096</v>
      </c>
    </row>
    <row r="34" spans="1:2" x14ac:dyDescent="0.3">
      <c r="A34">
        <v>2411</v>
      </c>
      <c r="B34" t="s">
        <v>1775</v>
      </c>
    </row>
    <row r="35" spans="1:2" x14ac:dyDescent="0.3">
      <c r="A35">
        <v>2421</v>
      </c>
      <c r="B35" t="s">
        <v>1106</v>
      </c>
    </row>
    <row r="36" spans="1:2" x14ac:dyDescent="0.3">
      <c r="A36">
        <v>2441</v>
      </c>
      <c r="B36" t="s">
        <v>1110</v>
      </c>
    </row>
    <row r="37" spans="1:2" x14ac:dyDescent="0.3">
      <c r="A37">
        <v>2451</v>
      </c>
      <c r="B37" t="s">
        <v>1114</v>
      </c>
    </row>
    <row r="38" spans="1:2" x14ac:dyDescent="0.3">
      <c r="A38">
        <v>2461</v>
      </c>
      <c r="B38" t="s">
        <v>1800</v>
      </c>
    </row>
    <row r="39" spans="1:2" x14ac:dyDescent="0.3">
      <c r="A39">
        <v>2471</v>
      </c>
      <c r="B39" t="s">
        <v>1874</v>
      </c>
    </row>
    <row r="40" spans="1:2" x14ac:dyDescent="0.3">
      <c r="A40">
        <v>2491</v>
      </c>
      <c r="B40" t="s">
        <v>1824</v>
      </c>
    </row>
    <row r="41" spans="1:2" x14ac:dyDescent="0.3">
      <c r="A41">
        <v>2511</v>
      </c>
      <c r="B41" t="s">
        <v>1998</v>
      </c>
    </row>
    <row r="42" spans="1:2" x14ac:dyDescent="0.3">
      <c r="A42">
        <v>2521</v>
      </c>
      <c r="B42" t="s">
        <v>1826</v>
      </c>
    </row>
    <row r="43" spans="1:2" x14ac:dyDescent="0.3">
      <c r="A43">
        <v>2531</v>
      </c>
      <c r="B43" t="s">
        <v>1140</v>
      </c>
    </row>
    <row r="44" spans="1:2" x14ac:dyDescent="0.3">
      <c r="A44">
        <v>2541</v>
      </c>
      <c r="B44" t="s">
        <v>1144</v>
      </c>
    </row>
    <row r="45" spans="1:2" x14ac:dyDescent="0.3">
      <c r="A45">
        <v>2561</v>
      </c>
      <c r="B45" t="s">
        <v>1999</v>
      </c>
    </row>
    <row r="46" spans="1:2" x14ac:dyDescent="0.3">
      <c r="A46">
        <v>2591</v>
      </c>
      <c r="B46" t="s">
        <v>1920</v>
      </c>
    </row>
    <row r="47" spans="1:2" x14ac:dyDescent="0.3">
      <c r="A47">
        <v>2611</v>
      </c>
      <c r="B47" t="s">
        <v>1158</v>
      </c>
    </row>
    <row r="48" spans="1:2" x14ac:dyDescent="0.3">
      <c r="A48">
        <v>2711</v>
      </c>
      <c r="B48" t="s">
        <v>1164</v>
      </c>
    </row>
    <row r="49" spans="1:2" x14ac:dyDescent="0.3">
      <c r="A49">
        <v>2721</v>
      </c>
      <c r="B49" t="s">
        <v>1791</v>
      </c>
    </row>
    <row r="50" spans="1:2" x14ac:dyDescent="0.3">
      <c r="A50">
        <v>2821</v>
      </c>
      <c r="B50" t="s">
        <v>1173</v>
      </c>
    </row>
    <row r="51" spans="1:2" x14ac:dyDescent="0.3">
      <c r="A51">
        <v>2831</v>
      </c>
      <c r="B51" t="s">
        <v>1736</v>
      </c>
    </row>
    <row r="52" spans="1:2" x14ac:dyDescent="0.3">
      <c r="A52">
        <v>2911</v>
      </c>
      <c r="B52" t="s">
        <v>1183</v>
      </c>
    </row>
    <row r="53" spans="1:2" x14ac:dyDescent="0.3">
      <c r="A53">
        <v>2921</v>
      </c>
      <c r="B53" t="s">
        <v>1187</v>
      </c>
    </row>
    <row r="54" spans="1:2" x14ac:dyDescent="0.3">
      <c r="A54">
        <v>2941</v>
      </c>
      <c r="B54" t="s">
        <v>1801</v>
      </c>
    </row>
    <row r="55" spans="1:2" x14ac:dyDescent="0.3">
      <c r="A55">
        <v>2961</v>
      </c>
      <c r="B55" t="s">
        <v>1195</v>
      </c>
    </row>
    <row r="56" spans="1:2" x14ac:dyDescent="0.3">
      <c r="A56">
        <v>2981</v>
      </c>
      <c r="B56" t="s">
        <v>1199</v>
      </c>
    </row>
    <row r="57" spans="1:2" x14ac:dyDescent="0.3">
      <c r="A57">
        <v>3111</v>
      </c>
      <c r="B57" t="s">
        <v>1780</v>
      </c>
    </row>
    <row r="58" spans="1:2" x14ac:dyDescent="0.3">
      <c r="A58">
        <v>3141</v>
      </c>
      <c r="B58" t="s">
        <v>1802</v>
      </c>
    </row>
    <row r="59" spans="1:2" x14ac:dyDescent="0.3">
      <c r="A59">
        <v>3161</v>
      </c>
      <c r="B59" t="s">
        <v>1215</v>
      </c>
    </row>
    <row r="60" spans="1:2" x14ac:dyDescent="0.3">
      <c r="A60">
        <v>3171</v>
      </c>
      <c r="B60" t="s">
        <v>1718</v>
      </c>
    </row>
    <row r="61" spans="1:2" x14ac:dyDescent="0.3">
      <c r="A61">
        <v>3181</v>
      </c>
      <c r="B61" t="s">
        <v>1875</v>
      </c>
    </row>
    <row r="62" spans="1:2" x14ac:dyDescent="0.3">
      <c r="A62">
        <v>3221</v>
      </c>
      <c r="B62" t="s">
        <v>1229</v>
      </c>
    </row>
    <row r="63" spans="1:2" x14ac:dyDescent="0.3">
      <c r="A63">
        <v>3231</v>
      </c>
      <c r="B63" t="s">
        <v>1803</v>
      </c>
    </row>
    <row r="64" spans="1:2" x14ac:dyDescent="0.3">
      <c r="A64">
        <v>3251</v>
      </c>
      <c r="B64" t="s">
        <v>1237</v>
      </c>
    </row>
    <row r="65" spans="1:2" x14ac:dyDescent="0.3">
      <c r="A65">
        <v>3261</v>
      </c>
      <c r="B65" t="s">
        <v>1241</v>
      </c>
    </row>
    <row r="66" spans="1:2" x14ac:dyDescent="0.3">
      <c r="A66">
        <v>3291</v>
      </c>
      <c r="B66" t="s">
        <v>1245</v>
      </c>
    </row>
    <row r="67" spans="1:2" x14ac:dyDescent="0.3">
      <c r="A67">
        <v>3311</v>
      </c>
      <c r="B67" t="s">
        <v>1798</v>
      </c>
    </row>
    <row r="68" spans="1:2" x14ac:dyDescent="0.3">
      <c r="A68">
        <v>3321</v>
      </c>
      <c r="B68" t="s">
        <v>2001</v>
      </c>
    </row>
    <row r="69" spans="1:2" x14ac:dyDescent="0.3">
      <c r="A69">
        <v>3331</v>
      </c>
      <c r="B69" t="s">
        <v>1806</v>
      </c>
    </row>
    <row r="70" spans="1:2" x14ac:dyDescent="0.3">
      <c r="A70">
        <v>3341</v>
      </c>
      <c r="B70" t="s">
        <v>1737</v>
      </c>
    </row>
    <row r="71" spans="1:2" x14ac:dyDescent="0.3">
      <c r="A71">
        <v>3361</v>
      </c>
      <c r="B71" t="s">
        <v>1830</v>
      </c>
    </row>
    <row r="72" spans="1:2" x14ac:dyDescent="0.3">
      <c r="A72">
        <v>3381</v>
      </c>
      <c r="B72" t="s">
        <v>1271</v>
      </c>
    </row>
    <row r="73" spans="1:2" x14ac:dyDescent="0.3">
      <c r="A73">
        <v>3391</v>
      </c>
      <c r="B73" t="s">
        <v>1807</v>
      </c>
    </row>
    <row r="74" spans="1:2" x14ac:dyDescent="0.3">
      <c r="A74">
        <v>3411</v>
      </c>
      <c r="B74" t="s">
        <v>1281</v>
      </c>
    </row>
    <row r="75" spans="1:2" x14ac:dyDescent="0.3">
      <c r="A75">
        <v>3421</v>
      </c>
      <c r="B75" t="s">
        <v>1876</v>
      </c>
    </row>
    <row r="76" spans="1:2" x14ac:dyDescent="0.3">
      <c r="A76">
        <v>3431</v>
      </c>
      <c r="B76" t="s">
        <v>1877</v>
      </c>
    </row>
    <row r="77" spans="1:2" x14ac:dyDescent="0.3">
      <c r="A77">
        <v>3441</v>
      </c>
      <c r="B77" t="s">
        <v>1292</v>
      </c>
    </row>
    <row r="78" spans="1:2" x14ac:dyDescent="0.3">
      <c r="A78">
        <v>3451</v>
      </c>
      <c r="B78" t="s">
        <v>1296</v>
      </c>
    </row>
    <row r="79" spans="1:2" x14ac:dyDescent="0.3">
      <c r="A79">
        <v>3481</v>
      </c>
      <c r="B79" t="s">
        <v>1300</v>
      </c>
    </row>
    <row r="80" spans="1:2" x14ac:dyDescent="0.3">
      <c r="A80">
        <v>3511</v>
      </c>
      <c r="B80" t="s">
        <v>1878</v>
      </c>
    </row>
    <row r="81" spans="1:2" x14ac:dyDescent="0.3">
      <c r="A81">
        <v>3521</v>
      </c>
      <c r="B81" t="s">
        <v>1808</v>
      </c>
    </row>
    <row r="82" spans="1:2" x14ac:dyDescent="0.3">
      <c r="A82">
        <v>3531</v>
      </c>
      <c r="B82" t="s">
        <v>1809</v>
      </c>
    </row>
    <row r="83" spans="1:2" x14ac:dyDescent="0.3">
      <c r="A83">
        <v>3541</v>
      </c>
      <c r="B83" t="s">
        <v>1827</v>
      </c>
    </row>
    <row r="84" spans="1:2" x14ac:dyDescent="0.3">
      <c r="A84">
        <v>3551</v>
      </c>
      <c r="B84" t="s">
        <v>1890</v>
      </c>
    </row>
    <row r="85" spans="1:2" x14ac:dyDescent="0.3">
      <c r="A85">
        <v>3571</v>
      </c>
      <c r="B85" t="s">
        <v>1835</v>
      </c>
    </row>
    <row r="86" spans="1:2" x14ac:dyDescent="0.3">
      <c r="A86">
        <v>3581</v>
      </c>
      <c r="B86" t="s">
        <v>1330</v>
      </c>
    </row>
    <row r="87" spans="1:2" x14ac:dyDescent="0.3">
      <c r="A87">
        <v>3591</v>
      </c>
      <c r="B87" t="s">
        <v>1334</v>
      </c>
    </row>
    <row r="88" spans="1:2" x14ac:dyDescent="0.3">
      <c r="A88">
        <v>3611</v>
      </c>
      <c r="B88" t="s">
        <v>1913</v>
      </c>
    </row>
    <row r="89" spans="1:2" x14ac:dyDescent="0.3">
      <c r="A89">
        <v>3631</v>
      </c>
      <c r="B89" t="s">
        <v>1914</v>
      </c>
    </row>
    <row r="90" spans="1:2" x14ac:dyDescent="0.3">
      <c r="A90">
        <v>3651</v>
      </c>
      <c r="B90" t="s">
        <v>1915</v>
      </c>
    </row>
    <row r="91" spans="1:2" x14ac:dyDescent="0.3">
      <c r="A91">
        <v>3661</v>
      </c>
      <c r="B91" t="s">
        <v>1916</v>
      </c>
    </row>
    <row r="92" spans="1:2" x14ac:dyDescent="0.3">
      <c r="A92">
        <v>3711</v>
      </c>
      <c r="B92" t="s">
        <v>1358</v>
      </c>
    </row>
    <row r="93" spans="1:2" x14ac:dyDescent="0.3">
      <c r="A93">
        <v>3721</v>
      </c>
      <c r="B93" t="s">
        <v>1362</v>
      </c>
    </row>
    <row r="94" spans="1:2" x14ac:dyDescent="0.3">
      <c r="A94">
        <v>3751</v>
      </c>
      <c r="B94" t="s">
        <v>1881</v>
      </c>
    </row>
    <row r="95" spans="1:2" x14ac:dyDescent="0.3">
      <c r="A95">
        <v>3761</v>
      </c>
      <c r="B95" t="s">
        <v>1370</v>
      </c>
    </row>
    <row r="96" spans="1:2" x14ac:dyDescent="0.3">
      <c r="A96">
        <v>3821</v>
      </c>
      <c r="B96" t="s">
        <v>1376</v>
      </c>
    </row>
    <row r="97" spans="1:2" x14ac:dyDescent="0.3">
      <c r="A97">
        <v>3841</v>
      </c>
      <c r="B97" t="s">
        <v>1380</v>
      </c>
    </row>
    <row r="98" spans="1:2" x14ac:dyDescent="0.3">
      <c r="A98">
        <v>3911</v>
      </c>
      <c r="B98" t="s">
        <v>1386</v>
      </c>
    </row>
    <row r="99" spans="1:2" x14ac:dyDescent="0.3">
      <c r="A99">
        <v>3921</v>
      </c>
      <c r="B99" t="s">
        <v>1390</v>
      </c>
    </row>
    <row r="100" spans="1:2" x14ac:dyDescent="0.3">
      <c r="A100">
        <v>3922</v>
      </c>
      <c r="B100" t="s">
        <v>1390</v>
      </c>
    </row>
    <row r="101" spans="1:2" x14ac:dyDescent="0.3">
      <c r="A101">
        <v>3941</v>
      </c>
      <c r="B101" t="s">
        <v>1394</v>
      </c>
    </row>
    <row r="102" spans="1:2" x14ac:dyDescent="0.3">
      <c r="A102">
        <v>3942</v>
      </c>
      <c r="B102" t="s">
        <v>1396</v>
      </c>
    </row>
    <row r="103" spans="1:2" x14ac:dyDescent="0.3">
      <c r="A103">
        <v>3961</v>
      </c>
      <c r="B103" t="s">
        <v>1400</v>
      </c>
    </row>
    <row r="104" spans="1:2" x14ac:dyDescent="0.3">
      <c r="A104">
        <v>3962</v>
      </c>
      <c r="B104" t="s">
        <v>1402</v>
      </c>
    </row>
    <row r="105" spans="1:2" x14ac:dyDescent="0.3">
      <c r="A105">
        <v>4211</v>
      </c>
      <c r="B105" t="s">
        <v>1410</v>
      </c>
    </row>
    <row r="106" spans="1:2" x14ac:dyDescent="0.3">
      <c r="A106">
        <v>4251</v>
      </c>
      <c r="B106" t="s">
        <v>1414</v>
      </c>
    </row>
    <row r="107" spans="1:2" x14ac:dyDescent="0.3">
      <c r="A107">
        <v>4311</v>
      </c>
      <c r="B107" t="s">
        <v>1990</v>
      </c>
    </row>
    <row r="108" spans="1:2" x14ac:dyDescent="0.3">
      <c r="A108">
        <v>4391</v>
      </c>
      <c r="B108" t="s">
        <v>1424</v>
      </c>
    </row>
    <row r="109" spans="1:2" x14ac:dyDescent="0.3">
      <c r="A109">
        <v>4411</v>
      </c>
      <c r="B109" t="s">
        <v>1430</v>
      </c>
    </row>
    <row r="110" spans="1:2" x14ac:dyDescent="0.3">
      <c r="A110">
        <v>4421</v>
      </c>
      <c r="B110" t="s">
        <v>1953</v>
      </c>
    </row>
    <row r="111" spans="1:2" x14ac:dyDescent="0.3">
      <c r="A111">
        <v>4431</v>
      </c>
      <c r="B111" t="s">
        <v>1438</v>
      </c>
    </row>
    <row r="112" spans="1:2" x14ac:dyDescent="0.3">
      <c r="A112">
        <v>4451</v>
      </c>
      <c r="B112" t="s">
        <v>1442</v>
      </c>
    </row>
    <row r="113" spans="1:2" x14ac:dyDescent="0.3">
      <c r="A113">
        <v>4481</v>
      </c>
      <c r="B113" t="s">
        <v>1446</v>
      </c>
    </row>
    <row r="114" spans="1:2" x14ac:dyDescent="0.3">
      <c r="A114">
        <v>5111</v>
      </c>
      <c r="B114" t="s">
        <v>1761</v>
      </c>
    </row>
    <row r="115" spans="1:2" x14ac:dyDescent="0.3">
      <c r="A115">
        <v>5121</v>
      </c>
      <c r="B115" t="s">
        <v>1891</v>
      </c>
    </row>
    <row r="116" spans="1:2" x14ac:dyDescent="0.3">
      <c r="A116">
        <v>5151</v>
      </c>
      <c r="B116" t="s">
        <v>1882</v>
      </c>
    </row>
    <row r="117" spans="1:2" x14ac:dyDescent="0.3">
      <c r="A117">
        <v>5191</v>
      </c>
      <c r="B117" t="s">
        <v>1883</v>
      </c>
    </row>
    <row r="118" spans="1:2" x14ac:dyDescent="0.3">
      <c r="A118">
        <v>5211</v>
      </c>
      <c r="B118" t="s">
        <v>1472</v>
      </c>
    </row>
    <row r="119" spans="1:2" x14ac:dyDescent="0.3">
      <c r="A119">
        <v>5311</v>
      </c>
      <c r="B119" t="s">
        <v>1478</v>
      </c>
    </row>
    <row r="120" spans="1:2" x14ac:dyDescent="0.3">
      <c r="A120">
        <v>5321</v>
      </c>
      <c r="B120" t="s">
        <v>1482</v>
      </c>
    </row>
    <row r="121" spans="1:2" x14ac:dyDescent="0.3">
      <c r="A121">
        <v>5411</v>
      </c>
      <c r="B121" t="s">
        <v>1488</v>
      </c>
    </row>
    <row r="122" spans="1:2" x14ac:dyDescent="0.3">
      <c r="A122">
        <v>5491</v>
      </c>
      <c r="B122" t="s">
        <v>2239</v>
      </c>
    </row>
    <row r="123" spans="1:2" x14ac:dyDescent="0.3">
      <c r="A123">
        <v>5611</v>
      </c>
      <c r="B123" t="s">
        <v>2129</v>
      </c>
    </row>
    <row r="124" spans="1:2" x14ac:dyDescent="0.3">
      <c r="A124">
        <v>5621</v>
      </c>
      <c r="B124" t="s">
        <v>1497</v>
      </c>
    </row>
    <row r="125" spans="1:2" x14ac:dyDescent="0.3">
      <c r="A125">
        <v>5641</v>
      </c>
      <c r="B125" t="s">
        <v>1892</v>
      </c>
    </row>
    <row r="126" spans="1:2" x14ac:dyDescent="0.3">
      <c r="A126">
        <v>5651</v>
      </c>
      <c r="B126" t="s">
        <v>1810</v>
      </c>
    </row>
    <row r="127" spans="1:2" x14ac:dyDescent="0.3">
      <c r="A127">
        <v>5661</v>
      </c>
      <c r="B127" t="s">
        <v>1828</v>
      </c>
    </row>
    <row r="128" spans="1:2" x14ac:dyDescent="0.3">
      <c r="A128">
        <v>5662</v>
      </c>
      <c r="B128" t="s">
        <v>1828</v>
      </c>
    </row>
    <row r="129" spans="1:2" x14ac:dyDescent="0.3">
      <c r="A129">
        <v>5671</v>
      </c>
      <c r="B129" t="s">
        <v>1923</v>
      </c>
    </row>
    <row r="130" spans="1:2" x14ac:dyDescent="0.3">
      <c r="A130">
        <v>5691</v>
      </c>
      <c r="B130" t="s">
        <v>1518</v>
      </c>
    </row>
    <row r="131" spans="1:2" x14ac:dyDescent="0.3">
      <c r="A131">
        <v>5781</v>
      </c>
      <c r="B131" t="s">
        <v>2157</v>
      </c>
    </row>
    <row r="132" spans="1:2" x14ac:dyDescent="0.3">
      <c r="A132">
        <v>5811</v>
      </c>
      <c r="B132" t="s">
        <v>1530</v>
      </c>
    </row>
    <row r="133" spans="1:2" x14ac:dyDescent="0.3">
      <c r="A133">
        <v>5911</v>
      </c>
      <c r="B133" t="s">
        <v>1536</v>
      </c>
    </row>
    <row r="134" spans="1:2" x14ac:dyDescent="0.3">
      <c r="A134">
        <v>5971</v>
      </c>
      <c r="B134" t="s">
        <v>1813</v>
      </c>
    </row>
    <row r="135" spans="1:2" x14ac:dyDescent="0.3">
      <c r="A135">
        <v>6121</v>
      </c>
      <c r="B135" t="s">
        <v>1768</v>
      </c>
    </row>
    <row r="136" spans="1:2" x14ac:dyDescent="0.3">
      <c r="A136">
        <v>6131</v>
      </c>
      <c r="B136" t="s">
        <v>1971</v>
      </c>
    </row>
    <row r="137" spans="1:2" x14ac:dyDescent="0.3">
      <c r="A137">
        <v>6151</v>
      </c>
      <c r="B137" t="s">
        <v>1769</v>
      </c>
    </row>
    <row r="138" spans="1:2" x14ac:dyDescent="0.3">
      <c r="A138">
        <v>6321</v>
      </c>
      <c r="B138" t="s">
        <v>1885</v>
      </c>
    </row>
    <row r="139" spans="1:2" x14ac:dyDescent="0.3">
      <c r="A139">
        <v>7991</v>
      </c>
      <c r="B139" t="s">
        <v>1888</v>
      </c>
    </row>
    <row r="140" spans="1:2" x14ac:dyDescent="0.3">
      <c r="A140">
        <v>9111</v>
      </c>
      <c r="B140" t="s">
        <v>1754</v>
      </c>
    </row>
    <row r="141" spans="1:2" x14ac:dyDescent="0.3">
      <c r="A141">
        <v>9211</v>
      </c>
      <c r="B141" t="s">
        <v>1583</v>
      </c>
    </row>
    <row r="142" spans="1:2" x14ac:dyDescent="0.3">
      <c r="A142" t="s">
        <v>2118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03E5A-7545-4389-AAD7-8ED62C3CAFA2}">
  <sheetPr filterMode="1"/>
  <dimension ref="A1:BC438"/>
  <sheetViews>
    <sheetView topLeftCell="AN1" zoomScaleNormal="100" workbookViewId="0">
      <selection activeCell="AS445" sqref="AS445"/>
    </sheetView>
  </sheetViews>
  <sheetFormatPr baseColWidth="10" defaultRowHeight="14.4" x14ac:dyDescent="0.3"/>
  <cols>
    <col min="1" max="2" width="14.21875" customWidth="1"/>
    <col min="3" max="3" width="20.44140625" bestFit="1" customWidth="1"/>
    <col min="4" max="10" width="14.21875" customWidth="1"/>
    <col min="11" max="11" width="20.5546875" customWidth="1"/>
    <col min="12" max="12" width="14.21875" customWidth="1"/>
    <col min="13" max="13" width="38.21875" style="13" customWidth="1"/>
    <col min="14" max="14" width="12.6640625" style="13" customWidth="1"/>
    <col min="15" max="15" width="20.109375" style="13" customWidth="1"/>
    <col min="16" max="16" width="11.5546875" style="13" customWidth="1"/>
    <col min="17" max="17" width="37.21875" style="13" customWidth="1"/>
    <col min="18" max="18" width="15" style="13" customWidth="1"/>
    <col min="19" max="20" width="23.109375" style="13" customWidth="1"/>
    <col min="21" max="21" width="43" style="13" customWidth="1"/>
    <col min="22" max="22" width="21.33203125" style="13" customWidth="1"/>
    <col min="23" max="23" width="21.6640625" style="13" customWidth="1"/>
    <col min="24" max="26" width="19" style="13" customWidth="1"/>
    <col min="27" max="28" width="14.21875" customWidth="1"/>
    <col min="29" max="30" width="19" style="13" customWidth="1"/>
    <col min="31" max="31" width="19" style="7" customWidth="1"/>
    <col min="32" max="32" width="45" style="13" customWidth="1"/>
    <col min="33" max="33" width="9" style="13" customWidth="1"/>
    <col min="34" max="34" width="19" style="13" customWidth="1"/>
    <col min="35" max="35" width="12.77734375" style="7" customWidth="1"/>
    <col min="36" max="36" width="11.5546875" customWidth="1"/>
    <col min="37" max="37" width="17.33203125" customWidth="1"/>
    <col min="38" max="38" width="11.5546875" customWidth="1"/>
    <col min="39" max="39" width="78.21875" bestFit="1" customWidth="1"/>
    <col min="40" max="40" width="11.5546875" customWidth="1"/>
    <col min="41" max="41" width="15.21875" customWidth="1"/>
    <col min="42" max="42" width="14.33203125" customWidth="1"/>
    <col min="43" max="43" width="20.6640625" bestFit="1" customWidth="1"/>
    <col min="44" max="44" width="12.77734375" customWidth="1"/>
    <col min="45" max="48" width="13.6640625" customWidth="1"/>
    <col min="49" max="49" width="13.77734375" customWidth="1"/>
    <col min="50" max="50" width="16.88671875" bestFit="1" customWidth="1"/>
    <col min="51" max="51" width="18.44140625" bestFit="1" customWidth="1"/>
    <col min="52" max="52" width="18.44140625" customWidth="1"/>
    <col min="53" max="53" width="13.6640625" bestFit="1" customWidth="1"/>
    <col min="54" max="54" width="13.33203125" bestFit="1" customWidth="1"/>
    <col min="55" max="55" width="12.33203125" bestFit="1" customWidth="1"/>
  </cols>
  <sheetData>
    <row r="1" spans="1:55" s="2" customFormat="1" x14ac:dyDescent="0.3">
      <c r="A1" s="3" t="s">
        <v>6</v>
      </c>
      <c r="B1" s="3" t="s">
        <v>2764</v>
      </c>
      <c r="C1" s="3" t="s">
        <v>2760</v>
      </c>
      <c r="D1" s="40" t="s">
        <v>1680</v>
      </c>
      <c r="E1" s="40" t="s">
        <v>1681</v>
      </c>
      <c r="F1" s="40" t="s">
        <v>1682</v>
      </c>
      <c r="G1" s="40" t="s">
        <v>1683</v>
      </c>
      <c r="H1" s="40" t="s">
        <v>1684</v>
      </c>
      <c r="I1" s="40" t="s">
        <v>1685</v>
      </c>
      <c r="J1" s="40" t="s">
        <v>1686</v>
      </c>
      <c r="K1" s="40" t="s">
        <v>2761</v>
      </c>
      <c r="L1" s="3" t="s">
        <v>2759</v>
      </c>
      <c r="M1" s="14" t="s">
        <v>877</v>
      </c>
      <c r="N1" s="16" t="s">
        <v>883</v>
      </c>
      <c r="O1" s="16" t="s">
        <v>2074</v>
      </c>
      <c r="P1" s="16" t="s">
        <v>885</v>
      </c>
      <c r="Q1" s="16" t="s">
        <v>2075</v>
      </c>
      <c r="R1" s="16" t="s">
        <v>887</v>
      </c>
      <c r="S1" s="16" t="s">
        <v>2076</v>
      </c>
      <c r="T1" s="30" t="s">
        <v>2067</v>
      </c>
      <c r="U1" s="30" t="s">
        <v>2068</v>
      </c>
      <c r="V1" s="30" t="s">
        <v>2132</v>
      </c>
      <c r="W1" s="30" t="s">
        <v>2133</v>
      </c>
      <c r="X1" s="16" t="s">
        <v>957</v>
      </c>
      <c r="Y1" s="16" t="s">
        <v>2149</v>
      </c>
      <c r="Z1" s="16" t="s">
        <v>2077</v>
      </c>
      <c r="AA1" s="16" t="s">
        <v>2134</v>
      </c>
      <c r="AB1" s="16" t="s">
        <v>2135</v>
      </c>
      <c r="AC1" s="16" t="s">
        <v>2078</v>
      </c>
      <c r="AD1" s="16" t="s">
        <v>2079</v>
      </c>
      <c r="AE1" s="33" t="s">
        <v>2080</v>
      </c>
      <c r="AF1" s="16" t="s">
        <v>2081</v>
      </c>
      <c r="AG1" s="16" t="s">
        <v>1585</v>
      </c>
      <c r="AH1" s="16" t="s">
        <v>2066</v>
      </c>
      <c r="AI1" s="33" t="s">
        <v>876</v>
      </c>
      <c r="AJ1" s="16" t="s">
        <v>0</v>
      </c>
      <c r="AK1" s="16" t="s">
        <v>2115</v>
      </c>
      <c r="AL1" s="16" t="s">
        <v>2</v>
      </c>
      <c r="AM1" s="16" t="s">
        <v>2116</v>
      </c>
      <c r="AN1" s="3" t="s">
        <v>7</v>
      </c>
      <c r="AO1" s="4" t="s">
        <v>2072</v>
      </c>
      <c r="AP1" s="4" t="s">
        <v>2073</v>
      </c>
      <c r="AQ1" s="87" t="s">
        <v>2071</v>
      </c>
      <c r="AR1" s="4" t="s">
        <v>11</v>
      </c>
      <c r="AS1" s="4" t="s">
        <v>12</v>
      </c>
      <c r="AT1" s="4" t="s">
        <v>13</v>
      </c>
      <c r="AU1" s="4" t="s">
        <v>14</v>
      </c>
      <c r="AV1" s="4" t="s">
        <v>15</v>
      </c>
      <c r="AW1" s="4" t="s">
        <v>16</v>
      </c>
      <c r="AX1" s="27" t="s">
        <v>2069</v>
      </c>
      <c r="AY1" s="28" t="s">
        <v>2070</v>
      </c>
    </row>
    <row r="2" spans="1:55" hidden="1" x14ac:dyDescent="0.3">
      <c r="A2" s="1" t="s">
        <v>22</v>
      </c>
      <c r="B2" s="6">
        <f>A2-C2</f>
        <v>0</v>
      </c>
      <c r="C2" s="1" t="str">
        <f>CONCATENATE(D2,E2,F2,G2,H2,I2,J2)</f>
        <v>544110010011</v>
      </c>
      <c r="D2" s="1">
        <v>5</v>
      </c>
      <c r="E2" s="1" t="str">
        <f>LEFT(AI2,3)</f>
        <v>441</v>
      </c>
      <c r="F2" s="1" t="str">
        <f>RIGHT(AI2,1)</f>
        <v>1</v>
      </c>
      <c r="G2" s="1" t="str">
        <f>MID(K2,6,1)</f>
        <v>0</v>
      </c>
      <c r="H2" s="1" t="str">
        <f>AA2</f>
        <v>01</v>
      </c>
      <c r="I2" s="1" t="str">
        <f>AG2</f>
        <v>00</v>
      </c>
      <c r="J2" s="1">
        <v>11</v>
      </c>
      <c r="K2" s="1" t="s">
        <v>1760</v>
      </c>
      <c r="L2" s="1" t="s">
        <v>22</v>
      </c>
      <c r="M2" s="12" t="s">
        <v>878</v>
      </c>
      <c r="N2" s="12" t="s">
        <v>889</v>
      </c>
      <c r="O2" s="12" t="s">
        <v>890</v>
      </c>
      <c r="P2" s="12" t="s">
        <v>891</v>
      </c>
      <c r="Q2" s="12" t="s">
        <v>892</v>
      </c>
      <c r="R2" s="12" t="s">
        <v>893</v>
      </c>
      <c r="S2" s="12" t="s">
        <v>894</v>
      </c>
      <c r="T2" s="12" t="s">
        <v>1722</v>
      </c>
      <c r="U2" t="s">
        <v>2090</v>
      </c>
      <c r="V2" s="12">
        <v>6</v>
      </c>
      <c r="W2" s="12" t="s">
        <v>1744</v>
      </c>
      <c r="X2" s="12" t="s">
        <v>2089</v>
      </c>
      <c r="Y2" s="12">
        <v>4000</v>
      </c>
      <c r="Z2" s="12" t="s">
        <v>1844</v>
      </c>
      <c r="AA2" s="1" t="s">
        <v>889</v>
      </c>
      <c r="AB2" s="1" t="s">
        <v>1859</v>
      </c>
      <c r="AC2" s="12" t="s">
        <v>1427</v>
      </c>
      <c r="AD2" s="12" t="s">
        <v>1428</v>
      </c>
      <c r="AE2" s="6" t="s">
        <v>1429</v>
      </c>
      <c r="AF2" s="12" t="s">
        <v>1430</v>
      </c>
      <c r="AG2" s="6" t="s">
        <v>1586</v>
      </c>
      <c r="AH2" s="12" t="s">
        <v>1728</v>
      </c>
      <c r="AI2">
        <v>4411</v>
      </c>
      <c r="AJ2" s="1" t="s">
        <v>19</v>
      </c>
      <c r="AK2" s="1" t="s">
        <v>20</v>
      </c>
      <c r="AL2" s="1" t="s">
        <v>19</v>
      </c>
      <c r="AM2" s="1" t="s">
        <v>21</v>
      </c>
      <c r="AN2" s="1" t="s">
        <v>23</v>
      </c>
      <c r="AO2" s="5">
        <v>3800000</v>
      </c>
      <c r="AP2" s="5">
        <v>0</v>
      </c>
      <c r="AQ2" s="5">
        <v>3800000</v>
      </c>
      <c r="AR2" s="5">
        <v>0</v>
      </c>
      <c r="AS2" s="5">
        <v>0</v>
      </c>
      <c r="AT2" s="5">
        <v>180000</v>
      </c>
      <c r="AU2" s="5">
        <v>206000</v>
      </c>
      <c r="AV2" s="5">
        <v>206000</v>
      </c>
      <c r="AW2" s="5">
        <v>3800000</v>
      </c>
      <c r="AX2" s="5">
        <v>0</v>
      </c>
      <c r="AY2" s="5">
        <f t="shared" ref="AY2:AY8" si="0">AQ2+AX2</f>
        <v>3800000</v>
      </c>
      <c r="AZ2" s="5"/>
    </row>
    <row r="3" spans="1:55" hidden="1" x14ac:dyDescent="0.3">
      <c r="A3" s="1" t="s">
        <v>24</v>
      </c>
      <c r="B3" s="6">
        <f t="shared" ref="B3:B8" si="1">A3-C3</f>
        <v>0</v>
      </c>
      <c r="C3" s="1" t="str">
        <f t="shared" ref="C3:C8" si="2">CONCATENATE(D3,E3,F3,G3,H3,I3,J3)</f>
        <v>544510010411</v>
      </c>
      <c r="D3" s="1">
        <v>5</v>
      </c>
      <c r="E3" s="1" t="str">
        <f t="shared" ref="E3:E8" si="3">LEFT(AI3,3)</f>
        <v>445</v>
      </c>
      <c r="F3" s="1" t="str">
        <f t="shared" ref="F3:F8" si="4">RIGHT(AI3,1)</f>
        <v>1</v>
      </c>
      <c r="G3" s="1" t="str">
        <f t="shared" ref="G3:G8" si="5">MID(K3,6,1)</f>
        <v>0</v>
      </c>
      <c r="H3" s="1" t="str">
        <f t="shared" ref="H3:H8" si="6">AA3</f>
        <v>01</v>
      </c>
      <c r="I3" s="1" t="str">
        <f t="shared" ref="I3:I8" si="7">AG3</f>
        <v>04</v>
      </c>
      <c r="J3" s="1">
        <v>11</v>
      </c>
      <c r="K3" s="1" t="s">
        <v>1760</v>
      </c>
      <c r="L3" s="1" t="s">
        <v>24</v>
      </c>
      <c r="M3" s="12" t="s">
        <v>878</v>
      </c>
      <c r="N3" s="12" t="s">
        <v>889</v>
      </c>
      <c r="O3" s="12" t="s">
        <v>890</v>
      </c>
      <c r="P3" s="12" t="s">
        <v>891</v>
      </c>
      <c r="Q3" s="12" t="s">
        <v>892</v>
      </c>
      <c r="R3" s="12" t="s">
        <v>893</v>
      </c>
      <c r="S3" s="12" t="s">
        <v>894</v>
      </c>
      <c r="T3" s="12" t="s">
        <v>1722</v>
      </c>
      <c r="U3" t="s">
        <v>2090</v>
      </c>
      <c r="V3" s="12">
        <v>6</v>
      </c>
      <c r="W3" s="12" t="s">
        <v>1744</v>
      </c>
      <c r="X3" s="12" t="s">
        <v>2089</v>
      </c>
      <c r="Y3" s="12">
        <v>4000</v>
      </c>
      <c r="Z3" s="12" t="s">
        <v>1844</v>
      </c>
      <c r="AA3" s="12" t="s">
        <v>889</v>
      </c>
      <c r="AB3" s="1" t="s">
        <v>1859</v>
      </c>
      <c r="AC3" s="12" t="s">
        <v>1439</v>
      </c>
      <c r="AD3" s="12" t="s">
        <v>1440</v>
      </c>
      <c r="AE3" s="6" t="s">
        <v>1441</v>
      </c>
      <c r="AF3" s="12" t="s">
        <v>1442</v>
      </c>
      <c r="AG3" s="6" t="s">
        <v>1587</v>
      </c>
      <c r="AH3" s="12" t="s">
        <v>1861</v>
      </c>
      <c r="AI3">
        <v>4451</v>
      </c>
      <c r="AJ3" s="1" t="s">
        <v>19</v>
      </c>
      <c r="AK3" s="1" t="s">
        <v>20</v>
      </c>
      <c r="AL3" s="1" t="s">
        <v>19</v>
      </c>
      <c r="AM3" s="1" t="s">
        <v>21</v>
      </c>
      <c r="AN3" s="1" t="s">
        <v>25</v>
      </c>
      <c r="AO3" s="5">
        <v>1000000</v>
      </c>
      <c r="AP3" s="5">
        <v>0</v>
      </c>
      <c r="AQ3" s="5">
        <v>1000000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  <c r="AW3" s="5">
        <v>1000000</v>
      </c>
      <c r="AX3" s="5">
        <v>0</v>
      </c>
      <c r="AY3" s="5">
        <f t="shared" si="0"/>
        <v>1000000</v>
      </c>
      <c r="AZ3" s="5"/>
    </row>
    <row r="4" spans="1:55" hidden="1" x14ac:dyDescent="0.3">
      <c r="A4" s="1" t="s">
        <v>26</v>
      </c>
      <c r="B4" s="6">
        <f t="shared" si="1"/>
        <v>0</v>
      </c>
      <c r="C4" s="1" t="str">
        <f t="shared" si="2"/>
        <v>544510010511</v>
      </c>
      <c r="D4" s="1">
        <v>5</v>
      </c>
      <c r="E4" s="1" t="str">
        <f t="shared" si="3"/>
        <v>445</v>
      </c>
      <c r="F4" s="1" t="str">
        <f t="shared" si="4"/>
        <v>1</v>
      </c>
      <c r="G4" s="1" t="str">
        <f t="shared" si="5"/>
        <v>0</v>
      </c>
      <c r="H4" s="1" t="str">
        <f t="shared" si="6"/>
        <v>01</v>
      </c>
      <c r="I4" s="1" t="str">
        <f t="shared" si="7"/>
        <v>05</v>
      </c>
      <c r="J4" s="1">
        <v>11</v>
      </c>
      <c r="K4" s="1" t="s">
        <v>1760</v>
      </c>
      <c r="L4" s="1" t="s">
        <v>26</v>
      </c>
      <c r="M4" s="12" t="s">
        <v>878</v>
      </c>
      <c r="N4" s="12" t="s">
        <v>889</v>
      </c>
      <c r="O4" s="12" t="s">
        <v>890</v>
      </c>
      <c r="P4" s="12" t="s">
        <v>891</v>
      </c>
      <c r="Q4" s="12" t="s">
        <v>892</v>
      </c>
      <c r="R4" s="12" t="s">
        <v>893</v>
      </c>
      <c r="S4" s="12" t="s">
        <v>894</v>
      </c>
      <c r="T4" s="12" t="s">
        <v>1722</v>
      </c>
      <c r="U4" t="s">
        <v>2090</v>
      </c>
      <c r="V4" s="12">
        <v>6</v>
      </c>
      <c r="W4" s="12" t="s">
        <v>1744</v>
      </c>
      <c r="X4" s="12" t="s">
        <v>2089</v>
      </c>
      <c r="Y4" s="12">
        <v>4000</v>
      </c>
      <c r="Z4" s="12" t="s">
        <v>1844</v>
      </c>
      <c r="AA4" s="12" t="s">
        <v>889</v>
      </c>
      <c r="AB4" s="1" t="s">
        <v>1859</v>
      </c>
      <c r="AC4" s="12" t="s">
        <v>1439</v>
      </c>
      <c r="AD4" s="12" t="s">
        <v>1440</v>
      </c>
      <c r="AE4" s="6" t="s">
        <v>1441</v>
      </c>
      <c r="AF4" s="12" t="s">
        <v>1442</v>
      </c>
      <c r="AG4" s="6" t="s">
        <v>1588</v>
      </c>
      <c r="AH4" s="12" t="s">
        <v>1862</v>
      </c>
      <c r="AI4">
        <v>4451</v>
      </c>
      <c r="AJ4" s="1" t="s">
        <v>19</v>
      </c>
      <c r="AK4" s="1" t="s">
        <v>20</v>
      </c>
      <c r="AL4" s="1" t="s">
        <v>19</v>
      </c>
      <c r="AM4" s="1" t="s">
        <v>21</v>
      </c>
      <c r="AN4" s="1" t="s">
        <v>27</v>
      </c>
      <c r="AO4" s="5">
        <v>500000</v>
      </c>
      <c r="AP4" s="5">
        <v>0</v>
      </c>
      <c r="AQ4" s="5">
        <v>500000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500000</v>
      </c>
      <c r="AX4" s="5">
        <v>0</v>
      </c>
      <c r="AY4" s="5">
        <f t="shared" si="0"/>
        <v>500000</v>
      </c>
      <c r="AZ4" s="5"/>
    </row>
    <row r="5" spans="1:55" hidden="1" x14ac:dyDescent="0.3">
      <c r="A5" s="1" t="s">
        <v>28</v>
      </c>
      <c r="B5" s="6">
        <f t="shared" si="1"/>
        <v>0</v>
      </c>
      <c r="C5" s="1" t="str">
        <f t="shared" si="2"/>
        <v>544510010611</v>
      </c>
      <c r="D5" s="1">
        <v>5</v>
      </c>
      <c r="E5" s="1" t="str">
        <f t="shared" si="3"/>
        <v>445</v>
      </c>
      <c r="F5" s="1" t="str">
        <f t="shared" si="4"/>
        <v>1</v>
      </c>
      <c r="G5" s="1" t="str">
        <f t="shared" si="5"/>
        <v>0</v>
      </c>
      <c r="H5" s="1" t="str">
        <f t="shared" si="6"/>
        <v>01</v>
      </c>
      <c r="I5" s="1" t="str">
        <f t="shared" si="7"/>
        <v>06</v>
      </c>
      <c r="J5" s="1">
        <v>11</v>
      </c>
      <c r="K5" s="1" t="s">
        <v>1760</v>
      </c>
      <c r="L5" s="1" t="s">
        <v>28</v>
      </c>
      <c r="M5" s="12" t="s">
        <v>878</v>
      </c>
      <c r="N5" s="12" t="s">
        <v>889</v>
      </c>
      <c r="O5" s="12" t="s">
        <v>890</v>
      </c>
      <c r="P5" s="12" t="s">
        <v>891</v>
      </c>
      <c r="Q5" s="12" t="s">
        <v>892</v>
      </c>
      <c r="R5" s="12" t="s">
        <v>893</v>
      </c>
      <c r="S5" s="12" t="s">
        <v>894</v>
      </c>
      <c r="T5" s="12" t="s">
        <v>1722</v>
      </c>
      <c r="U5" t="s">
        <v>2090</v>
      </c>
      <c r="V5" s="12">
        <v>6</v>
      </c>
      <c r="W5" s="12" t="s">
        <v>1744</v>
      </c>
      <c r="X5" s="12" t="s">
        <v>2089</v>
      </c>
      <c r="Y5" s="12">
        <v>4000</v>
      </c>
      <c r="Z5" s="12" t="s">
        <v>1844</v>
      </c>
      <c r="AA5" s="12" t="s">
        <v>889</v>
      </c>
      <c r="AB5" s="1" t="s">
        <v>1859</v>
      </c>
      <c r="AC5" s="12" t="s">
        <v>1439</v>
      </c>
      <c r="AD5" s="12" t="s">
        <v>1440</v>
      </c>
      <c r="AE5" s="6" t="s">
        <v>1441</v>
      </c>
      <c r="AF5" s="12" t="s">
        <v>1442</v>
      </c>
      <c r="AG5" s="6" t="s">
        <v>1589</v>
      </c>
      <c r="AH5" s="12" t="s">
        <v>1863</v>
      </c>
      <c r="AI5">
        <v>4451</v>
      </c>
      <c r="AJ5" s="1" t="s">
        <v>19</v>
      </c>
      <c r="AK5" s="1" t="s">
        <v>20</v>
      </c>
      <c r="AL5" s="1" t="s">
        <v>19</v>
      </c>
      <c r="AM5" s="1" t="s">
        <v>21</v>
      </c>
      <c r="AN5" s="1" t="s">
        <v>29</v>
      </c>
      <c r="AO5" s="5">
        <v>240000</v>
      </c>
      <c r="AP5" s="5">
        <v>0</v>
      </c>
      <c r="AQ5" s="5">
        <v>240000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240000</v>
      </c>
      <c r="AX5" s="5">
        <v>0</v>
      </c>
      <c r="AY5" s="5">
        <f t="shared" si="0"/>
        <v>240000</v>
      </c>
      <c r="AZ5" s="5"/>
    </row>
    <row r="6" spans="1:55" hidden="1" x14ac:dyDescent="0.3">
      <c r="A6" s="1" t="s">
        <v>30</v>
      </c>
      <c r="B6" s="6">
        <f t="shared" si="1"/>
        <v>0</v>
      </c>
      <c r="C6" s="1" t="str">
        <f t="shared" si="2"/>
        <v>544510010711</v>
      </c>
      <c r="D6" s="1">
        <v>5</v>
      </c>
      <c r="E6" s="1" t="str">
        <f t="shared" si="3"/>
        <v>445</v>
      </c>
      <c r="F6" s="1" t="str">
        <f t="shared" si="4"/>
        <v>1</v>
      </c>
      <c r="G6" s="1" t="str">
        <f t="shared" si="5"/>
        <v>0</v>
      </c>
      <c r="H6" s="1" t="str">
        <f t="shared" si="6"/>
        <v>01</v>
      </c>
      <c r="I6" s="1" t="str">
        <f t="shared" si="7"/>
        <v>07</v>
      </c>
      <c r="J6" s="1">
        <v>11</v>
      </c>
      <c r="K6" s="1" t="s">
        <v>1760</v>
      </c>
      <c r="L6" s="1" t="s">
        <v>30</v>
      </c>
      <c r="M6" s="12" t="s">
        <v>878</v>
      </c>
      <c r="N6" s="12" t="s">
        <v>889</v>
      </c>
      <c r="O6" s="12" t="s">
        <v>890</v>
      </c>
      <c r="P6" s="12" t="s">
        <v>891</v>
      </c>
      <c r="Q6" s="12" t="s">
        <v>892</v>
      </c>
      <c r="R6" s="12" t="s">
        <v>893</v>
      </c>
      <c r="S6" s="12" t="s">
        <v>894</v>
      </c>
      <c r="T6" s="12" t="s">
        <v>1722</v>
      </c>
      <c r="U6" t="s">
        <v>2090</v>
      </c>
      <c r="V6" s="12">
        <v>6</v>
      </c>
      <c r="W6" s="12" t="s">
        <v>1744</v>
      </c>
      <c r="X6" s="12" t="s">
        <v>2089</v>
      </c>
      <c r="Y6" s="12">
        <v>4000</v>
      </c>
      <c r="Z6" s="12" t="s">
        <v>1844</v>
      </c>
      <c r="AA6" s="12" t="s">
        <v>889</v>
      </c>
      <c r="AB6" s="1" t="s">
        <v>1859</v>
      </c>
      <c r="AC6" s="12" t="s">
        <v>1439</v>
      </c>
      <c r="AD6" s="12" t="s">
        <v>1440</v>
      </c>
      <c r="AE6" s="6" t="s">
        <v>1441</v>
      </c>
      <c r="AF6" s="12" t="s">
        <v>1442</v>
      </c>
      <c r="AG6" s="6" t="s">
        <v>1590</v>
      </c>
      <c r="AH6" s="12" t="s">
        <v>1864</v>
      </c>
      <c r="AI6">
        <v>4451</v>
      </c>
      <c r="AJ6" s="1" t="s">
        <v>19</v>
      </c>
      <c r="AK6" s="1" t="s">
        <v>20</v>
      </c>
      <c r="AL6" s="1" t="s">
        <v>19</v>
      </c>
      <c r="AM6" s="1" t="s">
        <v>21</v>
      </c>
      <c r="AN6" s="1" t="s">
        <v>31</v>
      </c>
      <c r="AO6" s="5">
        <v>60000</v>
      </c>
      <c r="AP6" s="5">
        <v>0</v>
      </c>
      <c r="AQ6" s="5">
        <v>60000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60000</v>
      </c>
      <c r="AX6" s="5">
        <v>0</v>
      </c>
      <c r="AY6" s="5">
        <f t="shared" si="0"/>
        <v>60000</v>
      </c>
      <c r="AZ6" s="5"/>
    </row>
    <row r="7" spans="1:55" hidden="1" x14ac:dyDescent="0.3">
      <c r="A7" s="1" t="s">
        <v>35</v>
      </c>
      <c r="B7" s="6">
        <f t="shared" si="1"/>
        <v>0</v>
      </c>
      <c r="C7" s="1" t="str">
        <f t="shared" si="2"/>
        <v>521110020011</v>
      </c>
      <c r="D7" s="1">
        <v>5</v>
      </c>
      <c r="E7" s="1" t="str">
        <f t="shared" si="3"/>
        <v>211</v>
      </c>
      <c r="F7" s="1" t="str">
        <f t="shared" si="4"/>
        <v>1</v>
      </c>
      <c r="G7" s="1" t="str">
        <f t="shared" si="5"/>
        <v>0</v>
      </c>
      <c r="H7" s="1" t="str">
        <f t="shared" si="6"/>
        <v>02</v>
      </c>
      <c r="I7" s="1" t="str">
        <f t="shared" si="7"/>
        <v>00</v>
      </c>
      <c r="J7" s="1">
        <v>11</v>
      </c>
      <c r="K7" s="1" t="s">
        <v>1760</v>
      </c>
      <c r="L7" s="1" t="s">
        <v>35</v>
      </c>
      <c r="M7" s="12" t="s">
        <v>878</v>
      </c>
      <c r="N7" s="12" t="s">
        <v>889</v>
      </c>
      <c r="O7" s="12" t="s">
        <v>890</v>
      </c>
      <c r="P7" s="12" t="s">
        <v>891</v>
      </c>
      <c r="Q7" s="12" t="s">
        <v>892</v>
      </c>
      <c r="R7" s="12" t="s">
        <v>893</v>
      </c>
      <c r="S7" s="12" t="s">
        <v>894</v>
      </c>
      <c r="T7" s="12" t="s">
        <v>1722</v>
      </c>
      <c r="U7" t="s">
        <v>2090</v>
      </c>
      <c r="V7" s="12">
        <v>4</v>
      </c>
      <c r="W7" s="12" t="s">
        <v>1714</v>
      </c>
      <c r="X7" s="12" t="s">
        <v>2089</v>
      </c>
      <c r="Y7" s="12">
        <v>2000</v>
      </c>
      <c r="Z7" s="12" t="s">
        <v>1735</v>
      </c>
      <c r="AA7" s="12" t="s">
        <v>903</v>
      </c>
      <c r="AB7" s="1" t="s">
        <v>1866</v>
      </c>
      <c r="AC7" s="12" t="s">
        <v>1053</v>
      </c>
      <c r="AD7" s="12" t="s">
        <v>1054</v>
      </c>
      <c r="AE7" s="6" t="s">
        <v>1055</v>
      </c>
      <c r="AF7" s="12" t="s">
        <v>1797</v>
      </c>
      <c r="AG7" s="6" t="s">
        <v>1586</v>
      </c>
      <c r="AH7" s="12" t="s">
        <v>1728</v>
      </c>
      <c r="AI7">
        <v>2111</v>
      </c>
      <c r="AJ7" s="1" t="s">
        <v>32</v>
      </c>
      <c r="AK7" s="1" t="s">
        <v>33</v>
      </c>
      <c r="AL7" s="1" t="s">
        <v>32</v>
      </c>
      <c r="AM7" s="1" t="s">
        <v>34</v>
      </c>
      <c r="AN7" s="1" t="s">
        <v>36</v>
      </c>
      <c r="AO7" s="5">
        <v>10000</v>
      </c>
      <c r="AP7" s="5">
        <v>0</v>
      </c>
      <c r="AQ7" s="5">
        <v>10000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10000</v>
      </c>
      <c r="AX7" s="5">
        <v>0</v>
      </c>
      <c r="AY7" s="5">
        <f t="shared" si="0"/>
        <v>10000</v>
      </c>
      <c r="AZ7" s="5"/>
    </row>
    <row r="8" spans="1:55" hidden="1" x14ac:dyDescent="0.3">
      <c r="A8" s="1" t="s">
        <v>37</v>
      </c>
      <c r="B8" s="6">
        <f t="shared" si="1"/>
        <v>0</v>
      </c>
      <c r="C8" s="1" t="str">
        <f t="shared" si="2"/>
        <v>522110020011</v>
      </c>
      <c r="D8" s="1">
        <v>5</v>
      </c>
      <c r="E8" s="1" t="str">
        <f t="shared" si="3"/>
        <v>221</v>
      </c>
      <c r="F8" s="1" t="str">
        <f t="shared" si="4"/>
        <v>1</v>
      </c>
      <c r="G8" s="1" t="str">
        <f t="shared" si="5"/>
        <v>0</v>
      </c>
      <c r="H8" s="1" t="str">
        <f t="shared" si="6"/>
        <v>02</v>
      </c>
      <c r="I8" s="1" t="str">
        <f t="shared" si="7"/>
        <v>00</v>
      </c>
      <c r="J8" s="1">
        <v>11</v>
      </c>
      <c r="K8" s="1" t="s">
        <v>1760</v>
      </c>
      <c r="L8" s="1" t="s">
        <v>37</v>
      </c>
      <c r="M8" s="12" t="s">
        <v>878</v>
      </c>
      <c r="N8" s="12" t="s">
        <v>889</v>
      </c>
      <c r="O8" s="12" t="s">
        <v>890</v>
      </c>
      <c r="P8" s="12" t="s">
        <v>891</v>
      </c>
      <c r="Q8" s="12" t="s">
        <v>892</v>
      </c>
      <c r="R8" s="12" t="s">
        <v>893</v>
      </c>
      <c r="S8" s="12" t="s">
        <v>894</v>
      </c>
      <c r="T8" s="12" t="s">
        <v>1722</v>
      </c>
      <c r="U8" t="s">
        <v>2090</v>
      </c>
      <c r="V8" s="12">
        <v>4</v>
      </c>
      <c r="W8" s="12" t="s">
        <v>1714</v>
      </c>
      <c r="X8" s="12" t="s">
        <v>2089</v>
      </c>
      <c r="Y8" s="12">
        <v>2000</v>
      </c>
      <c r="Z8" s="12" t="s">
        <v>1735</v>
      </c>
      <c r="AA8" s="12" t="s">
        <v>903</v>
      </c>
      <c r="AB8" s="1" t="s">
        <v>1866</v>
      </c>
      <c r="AC8" s="12" t="s">
        <v>1075</v>
      </c>
      <c r="AD8" s="12" t="s">
        <v>1076</v>
      </c>
      <c r="AE8" s="6" t="s">
        <v>1077</v>
      </c>
      <c r="AF8" s="12" t="s">
        <v>1078</v>
      </c>
      <c r="AG8" s="6" t="s">
        <v>1586</v>
      </c>
      <c r="AH8" s="12" t="s">
        <v>1728</v>
      </c>
      <c r="AI8">
        <v>2211</v>
      </c>
      <c r="AJ8" s="1" t="s">
        <v>32</v>
      </c>
      <c r="AK8" s="1" t="s">
        <v>33</v>
      </c>
      <c r="AL8" s="1" t="s">
        <v>32</v>
      </c>
      <c r="AM8" s="1" t="s">
        <v>34</v>
      </c>
      <c r="AN8" s="1" t="s">
        <v>38</v>
      </c>
      <c r="AO8" s="5">
        <v>10000</v>
      </c>
      <c r="AP8" s="5">
        <v>0</v>
      </c>
      <c r="AQ8" s="5">
        <v>10000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10000</v>
      </c>
      <c r="AX8" s="5">
        <v>0</v>
      </c>
      <c r="AY8" s="5">
        <f t="shared" si="0"/>
        <v>10000</v>
      </c>
      <c r="AZ8" s="5"/>
    </row>
    <row r="9" spans="1:55" hidden="1" x14ac:dyDescent="0.3">
      <c r="A9" s="1" t="s">
        <v>412</v>
      </c>
      <c r="B9" s="6">
        <f t="shared" ref="B9:B72" si="8">A9-C9</f>
        <v>0</v>
      </c>
      <c r="C9" s="1" t="str">
        <f t="shared" ref="C9:C72" si="9">CONCATENATE(D9,E9,F9,G9,H9,I9,J9)</f>
        <v>559110230011</v>
      </c>
      <c r="D9" s="1">
        <v>5</v>
      </c>
      <c r="E9" s="1" t="str">
        <f t="shared" ref="E9:E72" si="10">LEFT(AI9,3)</f>
        <v>591</v>
      </c>
      <c r="F9" s="1" t="str">
        <f t="shared" ref="F9:F72" si="11">RIGHT(AI9,1)</f>
        <v>1</v>
      </c>
      <c r="G9" s="1" t="str">
        <f t="shared" ref="G9:G72" si="12">MID(K9,6,1)</f>
        <v>0</v>
      </c>
      <c r="H9" s="1" t="str">
        <f t="shared" ref="H9:H72" si="13">AA9</f>
        <v>23</v>
      </c>
      <c r="I9" s="1" t="str">
        <f t="shared" ref="I9:I72" si="14">AG9</f>
        <v>00</v>
      </c>
      <c r="J9" s="1">
        <v>11</v>
      </c>
      <c r="K9" s="1" t="s">
        <v>1760</v>
      </c>
      <c r="L9" s="1" t="s">
        <v>412</v>
      </c>
      <c r="M9" s="12" t="s">
        <v>878</v>
      </c>
      <c r="N9" s="12" t="s">
        <v>889</v>
      </c>
      <c r="O9" s="12" t="s">
        <v>890</v>
      </c>
      <c r="P9" s="12" t="s">
        <v>897</v>
      </c>
      <c r="Q9" s="12" t="s">
        <v>898</v>
      </c>
      <c r="R9" s="12" t="s">
        <v>901</v>
      </c>
      <c r="S9" s="12" t="s">
        <v>902</v>
      </c>
      <c r="T9" s="12" t="s">
        <v>1722</v>
      </c>
      <c r="U9" t="s">
        <v>2090</v>
      </c>
      <c r="V9" s="12">
        <v>6</v>
      </c>
      <c r="W9" s="12" t="s">
        <v>1744</v>
      </c>
      <c r="X9" s="12" t="s">
        <v>2243</v>
      </c>
      <c r="Y9" s="12">
        <v>5000</v>
      </c>
      <c r="Z9" s="12" t="s">
        <v>1739</v>
      </c>
      <c r="AA9" s="12" t="s">
        <v>1616</v>
      </c>
      <c r="AB9" s="1" t="s">
        <v>1745</v>
      </c>
      <c r="AC9" s="12" t="s">
        <v>1533</v>
      </c>
      <c r="AD9" s="12" t="s">
        <v>1534</v>
      </c>
      <c r="AE9" s="6" t="s">
        <v>1535</v>
      </c>
      <c r="AF9" s="12" t="s">
        <v>1536</v>
      </c>
      <c r="AG9" s="6" t="s">
        <v>1586</v>
      </c>
      <c r="AH9" s="12" t="s">
        <v>1728</v>
      </c>
      <c r="AI9">
        <v>5911</v>
      </c>
      <c r="AJ9" s="1" t="s">
        <v>155</v>
      </c>
      <c r="AK9" s="1" t="s">
        <v>364</v>
      </c>
      <c r="AL9" s="1" t="s">
        <v>387</v>
      </c>
      <c r="AM9" s="1" t="s">
        <v>388</v>
      </c>
      <c r="AN9" s="1" t="s">
        <v>127</v>
      </c>
      <c r="AO9" s="5">
        <v>0</v>
      </c>
      <c r="AP9" s="5">
        <v>7000000</v>
      </c>
      <c r="AQ9" s="5">
        <v>7000000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7000000</v>
      </c>
      <c r="AX9" s="5">
        <v>-7000000</v>
      </c>
      <c r="AY9" s="5">
        <f t="shared" ref="AY9:AY72" si="15">AQ9+AX9</f>
        <v>0</v>
      </c>
      <c r="AZ9" s="5"/>
    </row>
    <row r="10" spans="1:55" hidden="1" x14ac:dyDescent="0.3">
      <c r="A10" s="1" t="s">
        <v>41</v>
      </c>
      <c r="B10" s="6">
        <f t="shared" si="8"/>
        <v>0</v>
      </c>
      <c r="C10" s="1" t="str">
        <f t="shared" si="9"/>
        <v>534110020011</v>
      </c>
      <c r="D10" s="1">
        <v>5</v>
      </c>
      <c r="E10" s="1" t="str">
        <f t="shared" si="10"/>
        <v>341</v>
      </c>
      <c r="F10" s="1" t="str">
        <f t="shared" si="11"/>
        <v>1</v>
      </c>
      <c r="G10" s="1" t="str">
        <f t="shared" si="12"/>
        <v>0</v>
      </c>
      <c r="H10" s="1" t="str">
        <f t="shared" si="13"/>
        <v>02</v>
      </c>
      <c r="I10" s="1" t="str">
        <f t="shared" si="14"/>
        <v>00</v>
      </c>
      <c r="J10" s="1">
        <v>11</v>
      </c>
      <c r="K10" s="1" t="s">
        <v>1760</v>
      </c>
      <c r="L10" s="1" t="s">
        <v>41</v>
      </c>
      <c r="M10" s="12" t="s">
        <v>878</v>
      </c>
      <c r="N10" s="12" t="s">
        <v>889</v>
      </c>
      <c r="O10" s="12" t="s">
        <v>890</v>
      </c>
      <c r="P10" s="12" t="s">
        <v>891</v>
      </c>
      <c r="Q10" s="12" t="s">
        <v>892</v>
      </c>
      <c r="R10" s="12" t="s">
        <v>893</v>
      </c>
      <c r="S10" s="12" t="s">
        <v>894</v>
      </c>
      <c r="T10" s="12" t="s">
        <v>1722</v>
      </c>
      <c r="U10" t="s">
        <v>2090</v>
      </c>
      <c r="V10" s="12">
        <v>4</v>
      </c>
      <c r="W10" s="12" t="s">
        <v>1714</v>
      </c>
      <c r="X10" s="12" t="s">
        <v>2089</v>
      </c>
      <c r="Y10" s="12">
        <v>3000</v>
      </c>
      <c r="Z10" s="12" t="s">
        <v>1717</v>
      </c>
      <c r="AA10" s="12" t="s">
        <v>903</v>
      </c>
      <c r="AB10" s="1" t="s">
        <v>1866</v>
      </c>
      <c r="AC10" s="12" t="s">
        <v>1278</v>
      </c>
      <c r="AD10" s="12" t="s">
        <v>1279</v>
      </c>
      <c r="AE10" s="6" t="s">
        <v>1280</v>
      </c>
      <c r="AF10" s="12" t="s">
        <v>1281</v>
      </c>
      <c r="AG10" s="6" t="s">
        <v>1586</v>
      </c>
      <c r="AH10" s="12" t="s">
        <v>1728</v>
      </c>
      <c r="AI10">
        <v>3411</v>
      </c>
      <c r="AJ10" s="1" t="s">
        <v>32</v>
      </c>
      <c r="AK10" s="1" t="s">
        <v>33</v>
      </c>
      <c r="AL10" s="1" t="s">
        <v>32</v>
      </c>
      <c r="AM10" s="1" t="s">
        <v>34</v>
      </c>
      <c r="AN10" s="1" t="s">
        <v>42</v>
      </c>
      <c r="AO10" s="5">
        <v>2000000</v>
      </c>
      <c r="AP10" s="5">
        <v>500000</v>
      </c>
      <c r="AQ10" s="5">
        <v>2500000</v>
      </c>
      <c r="AR10" s="5">
        <v>66699.259999999995</v>
      </c>
      <c r="AS10" s="5">
        <v>20880</v>
      </c>
      <c r="AT10" s="5">
        <v>0</v>
      </c>
      <c r="AU10" s="5">
        <v>0</v>
      </c>
      <c r="AV10" s="5">
        <v>0</v>
      </c>
      <c r="AW10" s="5">
        <v>2433300.7400000002</v>
      </c>
      <c r="AX10" s="5">
        <v>0</v>
      </c>
      <c r="AY10" s="5">
        <f t="shared" si="15"/>
        <v>2500000</v>
      </c>
      <c r="AZ10" s="5"/>
    </row>
    <row r="11" spans="1:55" hidden="1" x14ac:dyDescent="0.3">
      <c r="A11" s="1" t="s">
        <v>43</v>
      </c>
      <c r="B11" s="6">
        <f t="shared" si="8"/>
        <v>0</v>
      </c>
      <c r="C11" s="1" t="str">
        <f t="shared" si="9"/>
        <v>544810030811</v>
      </c>
      <c r="D11" s="1">
        <v>5</v>
      </c>
      <c r="E11" s="1" t="str">
        <f t="shared" si="10"/>
        <v>448</v>
      </c>
      <c r="F11" s="1" t="str">
        <f t="shared" si="11"/>
        <v>1</v>
      </c>
      <c r="G11" s="1" t="str">
        <f t="shared" si="12"/>
        <v>0</v>
      </c>
      <c r="H11" s="1" t="str">
        <f t="shared" si="13"/>
        <v>03</v>
      </c>
      <c r="I11" s="1" t="str">
        <f t="shared" si="14"/>
        <v>08</v>
      </c>
      <c r="J11" s="1">
        <v>11</v>
      </c>
      <c r="K11" s="1" t="s">
        <v>1760</v>
      </c>
      <c r="L11" s="1" t="s">
        <v>43</v>
      </c>
      <c r="M11" s="12" t="s">
        <v>878</v>
      </c>
      <c r="N11" s="12" t="s">
        <v>889</v>
      </c>
      <c r="O11" s="12" t="s">
        <v>890</v>
      </c>
      <c r="P11" s="12" t="s">
        <v>891</v>
      </c>
      <c r="Q11" s="12" t="s">
        <v>892</v>
      </c>
      <c r="R11" s="12" t="s">
        <v>893</v>
      </c>
      <c r="S11" s="12" t="s">
        <v>894</v>
      </c>
      <c r="T11" s="12" t="s">
        <v>1965</v>
      </c>
      <c r="U11" t="s">
        <v>2104</v>
      </c>
      <c r="V11" s="12">
        <v>6</v>
      </c>
      <c r="W11" s="12" t="s">
        <v>1744</v>
      </c>
      <c r="X11" s="12" t="s">
        <v>2089</v>
      </c>
      <c r="Y11" s="12">
        <v>4000</v>
      </c>
      <c r="Z11" s="12" t="s">
        <v>1844</v>
      </c>
      <c r="AA11" s="12" t="s">
        <v>935</v>
      </c>
      <c r="AB11" s="1" t="s">
        <v>1967</v>
      </c>
      <c r="AC11" s="12" t="s">
        <v>1443</v>
      </c>
      <c r="AD11" s="12" t="s">
        <v>1444</v>
      </c>
      <c r="AE11" s="6" t="s">
        <v>1445</v>
      </c>
      <c r="AF11" s="12" t="s">
        <v>1446</v>
      </c>
      <c r="AG11" s="6" t="s">
        <v>1591</v>
      </c>
      <c r="AH11" s="12" t="s">
        <v>1968</v>
      </c>
      <c r="AI11">
        <v>4481</v>
      </c>
      <c r="AJ11" s="1" t="s">
        <v>32</v>
      </c>
      <c r="AK11" s="1" t="s">
        <v>33</v>
      </c>
      <c r="AL11" s="1" t="s">
        <v>32</v>
      </c>
      <c r="AM11" s="1" t="s">
        <v>34</v>
      </c>
      <c r="AN11" s="1" t="s">
        <v>44</v>
      </c>
      <c r="AO11" s="5">
        <v>1600000</v>
      </c>
      <c r="AP11" s="5">
        <v>0</v>
      </c>
      <c r="AQ11" s="5">
        <v>1600000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1600000</v>
      </c>
      <c r="AX11" s="5">
        <v>0</v>
      </c>
      <c r="AY11" s="5">
        <f t="shared" si="15"/>
        <v>1600000</v>
      </c>
      <c r="AZ11" s="5"/>
    </row>
    <row r="12" spans="1:55" hidden="1" x14ac:dyDescent="0.3">
      <c r="A12" s="1" t="s">
        <v>45</v>
      </c>
      <c r="B12" s="6">
        <f t="shared" si="8"/>
        <v>0</v>
      </c>
      <c r="C12" s="1" t="str">
        <f t="shared" si="9"/>
        <v>544810030911</v>
      </c>
      <c r="D12" s="1">
        <v>5</v>
      </c>
      <c r="E12" s="1" t="str">
        <f t="shared" si="10"/>
        <v>448</v>
      </c>
      <c r="F12" s="1" t="str">
        <f t="shared" si="11"/>
        <v>1</v>
      </c>
      <c r="G12" s="1" t="str">
        <f t="shared" si="12"/>
        <v>0</v>
      </c>
      <c r="H12" s="1" t="str">
        <f t="shared" si="13"/>
        <v>03</v>
      </c>
      <c r="I12" s="1" t="str">
        <f t="shared" si="14"/>
        <v>09</v>
      </c>
      <c r="J12" s="1">
        <v>11</v>
      </c>
      <c r="K12" s="1" t="s">
        <v>1760</v>
      </c>
      <c r="L12" s="1" t="s">
        <v>45</v>
      </c>
      <c r="M12" s="12" t="s">
        <v>878</v>
      </c>
      <c r="N12" s="12" t="s">
        <v>889</v>
      </c>
      <c r="O12" s="12" t="s">
        <v>890</v>
      </c>
      <c r="P12" s="12" t="s">
        <v>891</v>
      </c>
      <c r="Q12" s="12" t="s">
        <v>892</v>
      </c>
      <c r="R12" s="12" t="s">
        <v>893</v>
      </c>
      <c r="S12" s="12" t="s">
        <v>894</v>
      </c>
      <c r="T12" s="12" t="s">
        <v>1965</v>
      </c>
      <c r="U12" t="s">
        <v>2104</v>
      </c>
      <c r="V12" s="12">
        <v>6</v>
      </c>
      <c r="W12" s="12" t="s">
        <v>1744</v>
      </c>
      <c r="X12" s="12" t="s">
        <v>2089</v>
      </c>
      <c r="Y12" s="12">
        <v>4000</v>
      </c>
      <c r="Z12" s="12" t="s">
        <v>1844</v>
      </c>
      <c r="AA12" s="12" t="s">
        <v>935</v>
      </c>
      <c r="AB12" s="1" t="s">
        <v>1967</v>
      </c>
      <c r="AC12" s="12" t="s">
        <v>1443</v>
      </c>
      <c r="AD12" s="12" t="s">
        <v>1444</v>
      </c>
      <c r="AE12" s="6" t="s">
        <v>1445</v>
      </c>
      <c r="AF12" s="12" t="s">
        <v>1446</v>
      </c>
      <c r="AG12" s="6" t="s">
        <v>1592</v>
      </c>
      <c r="AH12" s="12" t="s">
        <v>1969</v>
      </c>
      <c r="AI12">
        <v>4481</v>
      </c>
      <c r="AJ12" s="1" t="s">
        <v>32</v>
      </c>
      <c r="AK12" s="1" t="s">
        <v>33</v>
      </c>
      <c r="AL12" s="1" t="s">
        <v>32</v>
      </c>
      <c r="AM12" s="1" t="s">
        <v>34</v>
      </c>
      <c r="AN12" s="1" t="s">
        <v>46</v>
      </c>
      <c r="AO12" s="5">
        <v>1500000</v>
      </c>
      <c r="AP12" s="5">
        <v>0</v>
      </c>
      <c r="AQ12" s="5">
        <v>1500000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1500000</v>
      </c>
      <c r="AX12" s="5">
        <v>0</v>
      </c>
      <c r="AY12" s="5">
        <f t="shared" si="15"/>
        <v>1500000</v>
      </c>
      <c r="AZ12" s="5"/>
    </row>
    <row r="13" spans="1:55" hidden="1" x14ac:dyDescent="0.3">
      <c r="A13" s="1" t="s">
        <v>47</v>
      </c>
      <c r="B13" s="6">
        <f t="shared" si="8"/>
        <v>0</v>
      </c>
      <c r="C13" s="1" t="str">
        <f t="shared" si="9"/>
        <v>558110020011</v>
      </c>
      <c r="D13" s="1">
        <v>5</v>
      </c>
      <c r="E13" s="1" t="str">
        <f t="shared" si="10"/>
        <v>581</v>
      </c>
      <c r="F13" s="1" t="str">
        <f t="shared" si="11"/>
        <v>1</v>
      </c>
      <c r="G13" s="1" t="str">
        <f t="shared" si="12"/>
        <v>0</v>
      </c>
      <c r="H13" s="1" t="str">
        <f t="shared" si="13"/>
        <v>02</v>
      </c>
      <c r="I13" s="1" t="str">
        <f t="shared" si="14"/>
        <v>00</v>
      </c>
      <c r="J13" s="1">
        <v>11</v>
      </c>
      <c r="K13" s="1" t="s">
        <v>1760</v>
      </c>
      <c r="L13" s="1" t="s">
        <v>47</v>
      </c>
      <c r="M13" s="12" t="s">
        <v>878</v>
      </c>
      <c r="N13" s="12" t="s">
        <v>889</v>
      </c>
      <c r="O13" s="12" t="s">
        <v>890</v>
      </c>
      <c r="P13" s="12" t="s">
        <v>891</v>
      </c>
      <c r="Q13" s="12" t="s">
        <v>892</v>
      </c>
      <c r="R13" s="12" t="s">
        <v>893</v>
      </c>
      <c r="S13" s="12" t="s">
        <v>894</v>
      </c>
      <c r="T13" s="12" t="s">
        <v>1722</v>
      </c>
      <c r="U13" t="s">
        <v>2090</v>
      </c>
      <c r="V13" s="12">
        <v>4</v>
      </c>
      <c r="W13" s="12" t="s">
        <v>1714</v>
      </c>
      <c r="X13" s="12" t="s">
        <v>2243</v>
      </c>
      <c r="Y13" s="12">
        <v>5000</v>
      </c>
      <c r="Z13" s="12" t="s">
        <v>1739</v>
      </c>
      <c r="AA13" s="12" t="s">
        <v>903</v>
      </c>
      <c r="AB13" s="1" t="s">
        <v>1866</v>
      </c>
      <c r="AC13" s="12" t="s">
        <v>1527</v>
      </c>
      <c r="AD13" s="12" t="s">
        <v>1528</v>
      </c>
      <c r="AE13" s="6" t="s">
        <v>1529</v>
      </c>
      <c r="AF13" s="12" t="s">
        <v>1530</v>
      </c>
      <c r="AG13" s="6" t="s">
        <v>1586</v>
      </c>
      <c r="AH13" s="12" t="s">
        <v>1728</v>
      </c>
      <c r="AI13">
        <v>5811</v>
      </c>
      <c r="AJ13" s="1" t="s">
        <v>32</v>
      </c>
      <c r="AK13" s="1" t="s">
        <v>33</v>
      </c>
      <c r="AL13" s="1" t="s">
        <v>32</v>
      </c>
      <c r="AM13" s="1" t="s">
        <v>34</v>
      </c>
      <c r="AN13" s="1" t="s">
        <v>48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f t="shared" si="15"/>
        <v>0</v>
      </c>
      <c r="AZ13" s="5"/>
    </row>
    <row r="14" spans="1:55" hidden="1" x14ac:dyDescent="0.3">
      <c r="A14" s="1" t="s">
        <v>49</v>
      </c>
      <c r="B14" s="6">
        <f t="shared" si="8"/>
        <v>0</v>
      </c>
      <c r="C14" s="1" t="str">
        <f t="shared" si="9"/>
        <v>558114028211</v>
      </c>
      <c r="D14" s="1">
        <v>5</v>
      </c>
      <c r="E14" s="1" t="str">
        <f t="shared" si="10"/>
        <v>581</v>
      </c>
      <c r="F14" s="1" t="str">
        <f t="shared" si="11"/>
        <v>1</v>
      </c>
      <c r="G14" s="1" t="str">
        <f t="shared" si="12"/>
        <v>4</v>
      </c>
      <c r="H14" s="1" t="str">
        <f t="shared" si="13"/>
        <v>02</v>
      </c>
      <c r="I14" s="1" t="str">
        <f t="shared" si="14"/>
        <v>82</v>
      </c>
      <c r="J14" s="1">
        <v>11</v>
      </c>
      <c r="K14" s="1" t="s">
        <v>2765</v>
      </c>
      <c r="L14" s="1" t="s">
        <v>49</v>
      </c>
      <c r="M14" s="12" t="s">
        <v>879</v>
      </c>
      <c r="N14" s="12" t="s">
        <v>889</v>
      </c>
      <c r="O14" s="12" t="s">
        <v>890</v>
      </c>
      <c r="P14" s="12" t="s">
        <v>891</v>
      </c>
      <c r="Q14" s="12" t="s">
        <v>892</v>
      </c>
      <c r="R14" s="12" t="s">
        <v>893</v>
      </c>
      <c r="S14" s="12" t="s">
        <v>894</v>
      </c>
      <c r="T14" s="12" t="s">
        <v>1722</v>
      </c>
      <c r="U14" t="s">
        <v>2090</v>
      </c>
      <c r="V14" s="12">
        <v>4</v>
      </c>
      <c r="W14" s="12" t="s">
        <v>1714</v>
      </c>
      <c r="X14" s="12" t="s">
        <v>2243</v>
      </c>
      <c r="Y14" s="12">
        <v>5000</v>
      </c>
      <c r="Z14" s="12" t="s">
        <v>1739</v>
      </c>
      <c r="AA14" s="12" t="s">
        <v>903</v>
      </c>
      <c r="AB14" s="1" t="s">
        <v>1866</v>
      </c>
      <c r="AC14" s="12" t="s">
        <v>1527</v>
      </c>
      <c r="AD14" s="12" t="s">
        <v>1528</v>
      </c>
      <c r="AE14" s="6" t="s">
        <v>1529</v>
      </c>
      <c r="AF14" s="12" t="s">
        <v>1530</v>
      </c>
      <c r="AG14" s="6" t="s">
        <v>1593</v>
      </c>
      <c r="AH14" s="6" t="s">
        <v>1666</v>
      </c>
      <c r="AI14">
        <v>5811</v>
      </c>
      <c r="AJ14" s="1" t="s">
        <v>32</v>
      </c>
      <c r="AK14" s="1" t="s">
        <v>33</v>
      </c>
      <c r="AL14" s="1" t="s">
        <v>32</v>
      </c>
      <c r="AM14" s="1" t="s">
        <v>34</v>
      </c>
      <c r="AN14" s="1" t="s">
        <v>50</v>
      </c>
      <c r="AO14" s="5">
        <v>0</v>
      </c>
      <c r="AP14" s="5">
        <v>32500000</v>
      </c>
      <c r="AQ14" s="5">
        <v>32500000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32500000</v>
      </c>
      <c r="AX14" s="5">
        <v>0</v>
      </c>
      <c r="AY14" s="5">
        <f t="shared" si="15"/>
        <v>32500000</v>
      </c>
      <c r="AZ14" s="5"/>
      <c r="BC14" s="5"/>
    </row>
    <row r="15" spans="1:55" hidden="1" x14ac:dyDescent="0.3">
      <c r="A15" s="1" t="s">
        <v>54</v>
      </c>
      <c r="B15" s="6">
        <f t="shared" si="8"/>
        <v>0</v>
      </c>
      <c r="C15" s="1" t="str">
        <f t="shared" si="9"/>
        <v>521110040011</v>
      </c>
      <c r="D15" s="1">
        <v>5</v>
      </c>
      <c r="E15" s="1" t="str">
        <f t="shared" si="10"/>
        <v>211</v>
      </c>
      <c r="F15" s="1" t="str">
        <f t="shared" si="11"/>
        <v>1</v>
      </c>
      <c r="G15" s="1" t="str">
        <f t="shared" si="12"/>
        <v>0</v>
      </c>
      <c r="H15" s="1" t="str">
        <f t="shared" si="13"/>
        <v>04</v>
      </c>
      <c r="I15" s="1" t="str">
        <f t="shared" si="14"/>
        <v>00</v>
      </c>
      <c r="J15" s="1">
        <v>11</v>
      </c>
      <c r="K15" s="1" t="s">
        <v>1760</v>
      </c>
      <c r="L15" s="1" t="s">
        <v>54</v>
      </c>
      <c r="M15" s="12" t="s">
        <v>878</v>
      </c>
      <c r="N15" s="12" t="s">
        <v>889</v>
      </c>
      <c r="O15" s="12" t="s">
        <v>890</v>
      </c>
      <c r="P15" s="12" t="s">
        <v>891</v>
      </c>
      <c r="Q15" s="12" t="s">
        <v>892</v>
      </c>
      <c r="R15" s="12" t="s">
        <v>895</v>
      </c>
      <c r="S15" s="12" t="s">
        <v>896</v>
      </c>
      <c r="T15" s="12" t="s">
        <v>1722</v>
      </c>
      <c r="U15" t="s">
        <v>2090</v>
      </c>
      <c r="V15" s="12">
        <v>6</v>
      </c>
      <c r="W15" s="12" t="s">
        <v>1744</v>
      </c>
      <c r="X15" s="12" t="s">
        <v>2089</v>
      </c>
      <c r="Y15" s="12">
        <v>2000</v>
      </c>
      <c r="Z15" s="12" t="s">
        <v>1735</v>
      </c>
      <c r="AA15" s="12" t="s">
        <v>1587</v>
      </c>
      <c r="AB15" s="1" t="s">
        <v>1795</v>
      </c>
      <c r="AC15" s="12" t="s">
        <v>1053</v>
      </c>
      <c r="AD15" s="12" t="s">
        <v>1054</v>
      </c>
      <c r="AE15" s="6" t="s">
        <v>1055</v>
      </c>
      <c r="AF15" s="12" t="s">
        <v>1797</v>
      </c>
      <c r="AG15" s="6" t="s">
        <v>1586</v>
      </c>
      <c r="AH15" s="12" t="s">
        <v>1728</v>
      </c>
      <c r="AI15">
        <v>2111</v>
      </c>
      <c r="AJ15" s="1" t="s">
        <v>51</v>
      </c>
      <c r="AK15" s="1" t="s">
        <v>52</v>
      </c>
      <c r="AL15" s="1" t="s">
        <v>51</v>
      </c>
      <c r="AM15" s="1" t="s">
        <v>53</v>
      </c>
      <c r="AN15" s="1" t="s">
        <v>36</v>
      </c>
      <c r="AO15" s="5">
        <v>20000</v>
      </c>
      <c r="AP15" s="5">
        <v>0</v>
      </c>
      <c r="AQ15" s="5">
        <v>20000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20000</v>
      </c>
      <c r="AX15" s="5">
        <v>0</v>
      </c>
      <c r="AY15" s="5">
        <f t="shared" si="15"/>
        <v>20000</v>
      </c>
      <c r="AZ15" s="5"/>
    </row>
    <row r="16" spans="1:55" hidden="1" x14ac:dyDescent="0.3">
      <c r="A16" s="1" t="s">
        <v>55</v>
      </c>
      <c r="B16" s="6">
        <f t="shared" si="8"/>
        <v>0</v>
      </c>
      <c r="C16" s="1" t="str">
        <f t="shared" si="9"/>
        <v>522110040011</v>
      </c>
      <c r="D16" s="1">
        <v>5</v>
      </c>
      <c r="E16" s="1" t="str">
        <f t="shared" si="10"/>
        <v>221</v>
      </c>
      <c r="F16" s="1" t="str">
        <f t="shared" si="11"/>
        <v>1</v>
      </c>
      <c r="G16" s="1" t="str">
        <f t="shared" si="12"/>
        <v>0</v>
      </c>
      <c r="H16" s="1" t="str">
        <f t="shared" si="13"/>
        <v>04</v>
      </c>
      <c r="I16" s="1" t="str">
        <f t="shared" si="14"/>
        <v>00</v>
      </c>
      <c r="J16" s="1">
        <v>11</v>
      </c>
      <c r="K16" s="1" t="s">
        <v>1760</v>
      </c>
      <c r="L16" s="1" t="s">
        <v>55</v>
      </c>
      <c r="M16" s="12" t="s">
        <v>878</v>
      </c>
      <c r="N16" s="12" t="s">
        <v>889</v>
      </c>
      <c r="O16" s="12" t="s">
        <v>890</v>
      </c>
      <c r="P16" s="12" t="s">
        <v>891</v>
      </c>
      <c r="Q16" s="12" t="s">
        <v>892</v>
      </c>
      <c r="R16" s="12" t="s">
        <v>895</v>
      </c>
      <c r="S16" s="12" t="s">
        <v>896</v>
      </c>
      <c r="T16" s="12" t="s">
        <v>1722</v>
      </c>
      <c r="U16" t="s">
        <v>2090</v>
      </c>
      <c r="V16" s="12">
        <v>6</v>
      </c>
      <c r="W16" s="12" t="s">
        <v>1744</v>
      </c>
      <c r="X16" s="12" t="s">
        <v>2089</v>
      </c>
      <c r="Y16" s="12">
        <v>2000</v>
      </c>
      <c r="Z16" s="12" t="s">
        <v>1735</v>
      </c>
      <c r="AA16" s="12" t="s">
        <v>1587</v>
      </c>
      <c r="AB16" s="1" t="s">
        <v>1795</v>
      </c>
      <c r="AC16" s="12" t="s">
        <v>1075</v>
      </c>
      <c r="AD16" s="12" t="s">
        <v>1076</v>
      </c>
      <c r="AE16" s="6" t="s">
        <v>1077</v>
      </c>
      <c r="AF16" s="12" t="s">
        <v>1078</v>
      </c>
      <c r="AG16" s="6" t="s">
        <v>1586</v>
      </c>
      <c r="AH16" s="12" t="s">
        <v>1728</v>
      </c>
      <c r="AI16">
        <v>2211</v>
      </c>
      <c r="AJ16" s="1" t="s">
        <v>51</v>
      </c>
      <c r="AK16" s="1" t="s">
        <v>52</v>
      </c>
      <c r="AL16" s="1" t="s">
        <v>51</v>
      </c>
      <c r="AM16" s="1" t="s">
        <v>53</v>
      </c>
      <c r="AN16" s="1" t="s">
        <v>38</v>
      </c>
      <c r="AO16" s="5">
        <v>10000</v>
      </c>
      <c r="AP16" s="5">
        <v>0</v>
      </c>
      <c r="AQ16" s="5">
        <v>10000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10000</v>
      </c>
      <c r="AX16" s="5">
        <v>0</v>
      </c>
      <c r="AY16" s="5">
        <f t="shared" si="15"/>
        <v>10000</v>
      </c>
      <c r="AZ16" s="5"/>
    </row>
    <row r="17" spans="1:52" hidden="1" x14ac:dyDescent="0.3">
      <c r="A17" s="1" t="s">
        <v>56</v>
      </c>
      <c r="B17" s="6">
        <f t="shared" si="8"/>
        <v>0</v>
      </c>
      <c r="C17" s="1" t="str">
        <f t="shared" si="9"/>
        <v>533110040011</v>
      </c>
      <c r="D17" s="1">
        <v>5</v>
      </c>
      <c r="E17" s="1" t="str">
        <f t="shared" si="10"/>
        <v>331</v>
      </c>
      <c r="F17" s="1" t="str">
        <f t="shared" si="11"/>
        <v>1</v>
      </c>
      <c r="G17" s="1" t="str">
        <f t="shared" si="12"/>
        <v>0</v>
      </c>
      <c r="H17" s="1" t="str">
        <f t="shared" si="13"/>
        <v>04</v>
      </c>
      <c r="I17" s="1" t="str">
        <f t="shared" si="14"/>
        <v>00</v>
      </c>
      <c r="J17" s="1">
        <v>11</v>
      </c>
      <c r="K17" s="1" t="s">
        <v>1760</v>
      </c>
      <c r="L17" s="1" t="s">
        <v>56</v>
      </c>
      <c r="M17" s="12" t="s">
        <v>878</v>
      </c>
      <c r="N17" s="12" t="s">
        <v>889</v>
      </c>
      <c r="O17" s="12" t="s">
        <v>890</v>
      </c>
      <c r="P17" s="12" t="s">
        <v>891</v>
      </c>
      <c r="Q17" s="12" t="s">
        <v>892</v>
      </c>
      <c r="R17" s="12" t="s">
        <v>895</v>
      </c>
      <c r="S17" s="12" t="s">
        <v>896</v>
      </c>
      <c r="T17" s="12" t="s">
        <v>1722</v>
      </c>
      <c r="U17" t="s">
        <v>2090</v>
      </c>
      <c r="V17" s="12">
        <v>6</v>
      </c>
      <c r="W17" s="12" t="s">
        <v>1744</v>
      </c>
      <c r="X17" s="12" t="s">
        <v>2089</v>
      </c>
      <c r="Y17" s="12">
        <v>3000</v>
      </c>
      <c r="Z17" s="12" t="s">
        <v>1717</v>
      </c>
      <c r="AA17" s="12" t="s">
        <v>1587</v>
      </c>
      <c r="AB17" s="1" t="s">
        <v>1795</v>
      </c>
      <c r="AC17" s="12" t="s">
        <v>1248</v>
      </c>
      <c r="AD17" s="12" t="s">
        <v>1249</v>
      </c>
      <c r="AE17" s="6" t="s">
        <v>1250</v>
      </c>
      <c r="AF17" s="12" t="s">
        <v>1798</v>
      </c>
      <c r="AG17" s="6" t="s">
        <v>1586</v>
      </c>
      <c r="AH17" s="12" t="s">
        <v>1728</v>
      </c>
      <c r="AI17">
        <v>3311</v>
      </c>
      <c r="AJ17" s="1" t="s">
        <v>51</v>
      </c>
      <c r="AK17" s="1" t="s">
        <v>52</v>
      </c>
      <c r="AL17" s="1" t="s">
        <v>51</v>
      </c>
      <c r="AM17" s="1" t="s">
        <v>53</v>
      </c>
      <c r="AN17" s="1" t="s">
        <v>40</v>
      </c>
      <c r="AO17" s="5">
        <v>3200000</v>
      </c>
      <c r="AP17" s="5">
        <v>0</v>
      </c>
      <c r="AQ17" s="5">
        <v>3200000</v>
      </c>
      <c r="AR17" s="5">
        <v>2691158.69</v>
      </c>
      <c r="AS17" s="5">
        <v>821615.37</v>
      </c>
      <c r="AT17" s="5">
        <v>0</v>
      </c>
      <c r="AU17" s="5">
        <v>0</v>
      </c>
      <c r="AV17" s="5">
        <v>0</v>
      </c>
      <c r="AW17" s="5">
        <v>508841.31000000006</v>
      </c>
      <c r="AX17" s="5">
        <v>0</v>
      </c>
      <c r="AY17" s="5">
        <f t="shared" si="15"/>
        <v>3200000</v>
      </c>
      <c r="AZ17" s="5"/>
    </row>
    <row r="18" spans="1:52" hidden="1" x14ac:dyDescent="0.3">
      <c r="A18" s="1" t="s">
        <v>57</v>
      </c>
      <c r="B18" s="6">
        <f t="shared" si="8"/>
        <v>0</v>
      </c>
      <c r="C18" s="1" t="str">
        <f t="shared" si="9"/>
        <v>534110040011</v>
      </c>
      <c r="D18" s="1">
        <v>5</v>
      </c>
      <c r="E18" s="1" t="str">
        <f t="shared" si="10"/>
        <v>341</v>
      </c>
      <c r="F18" s="1" t="str">
        <f t="shared" si="11"/>
        <v>1</v>
      </c>
      <c r="G18" s="1" t="str">
        <f t="shared" si="12"/>
        <v>0</v>
      </c>
      <c r="H18" s="1" t="str">
        <f t="shared" si="13"/>
        <v>04</v>
      </c>
      <c r="I18" s="1" t="str">
        <f t="shared" si="14"/>
        <v>00</v>
      </c>
      <c r="J18" s="1">
        <v>11</v>
      </c>
      <c r="K18" s="1" t="s">
        <v>1760</v>
      </c>
      <c r="L18" s="1" t="s">
        <v>57</v>
      </c>
      <c r="M18" s="12" t="s">
        <v>878</v>
      </c>
      <c r="N18" s="12" t="s">
        <v>889</v>
      </c>
      <c r="O18" s="12" t="s">
        <v>890</v>
      </c>
      <c r="P18" s="12" t="s">
        <v>891</v>
      </c>
      <c r="Q18" s="12" t="s">
        <v>892</v>
      </c>
      <c r="R18" s="12" t="s">
        <v>895</v>
      </c>
      <c r="S18" s="12" t="s">
        <v>896</v>
      </c>
      <c r="T18" s="12" t="s">
        <v>1722</v>
      </c>
      <c r="U18" t="s">
        <v>2090</v>
      </c>
      <c r="V18" s="12">
        <v>6</v>
      </c>
      <c r="W18" s="12" t="s">
        <v>1744</v>
      </c>
      <c r="X18" s="12" t="s">
        <v>2089</v>
      </c>
      <c r="Y18" s="12">
        <v>3000</v>
      </c>
      <c r="Z18" s="12" t="s">
        <v>1717</v>
      </c>
      <c r="AA18" s="12" t="s">
        <v>1587</v>
      </c>
      <c r="AB18" s="1" t="s">
        <v>1795</v>
      </c>
      <c r="AC18" s="12" t="s">
        <v>1278</v>
      </c>
      <c r="AD18" s="12" t="s">
        <v>1279</v>
      </c>
      <c r="AE18" s="6" t="s">
        <v>1280</v>
      </c>
      <c r="AF18" s="12" t="s">
        <v>1281</v>
      </c>
      <c r="AG18" s="6" t="s">
        <v>1586</v>
      </c>
      <c r="AH18" s="12" t="s">
        <v>1728</v>
      </c>
      <c r="AI18">
        <v>3411</v>
      </c>
      <c r="AJ18" s="1" t="s">
        <v>51</v>
      </c>
      <c r="AK18" s="1" t="s">
        <v>52</v>
      </c>
      <c r="AL18" s="1" t="s">
        <v>51</v>
      </c>
      <c r="AM18" s="1" t="s">
        <v>53</v>
      </c>
      <c r="AN18" s="1" t="s">
        <v>42</v>
      </c>
      <c r="AO18" s="5">
        <v>50000</v>
      </c>
      <c r="AP18" s="5">
        <v>0</v>
      </c>
      <c r="AQ18" s="5">
        <v>50000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50000</v>
      </c>
      <c r="AX18" s="5">
        <v>0</v>
      </c>
      <c r="AY18" s="5">
        <f t="shared" si="15"/>
        <v>50000</v>
      </c>
      <c r="AZ18" s="5"/>
    </row>
    <row r="19" spans="1:52" hidden="1" x14ac:dyDescent="0.3">
      <c r="A19" s="1" t="s">
        <v>58</v>
      </c>
      <c r="B19" s="6">
        <f t="shared" si="8"/>
        <v>0</v>
      </c>
      <c r="C19" s="1" t="str">
        <f t="shared" si="9"/>
        <v>534410040011</v>
      </c>
      <c r="D19" s="1">
        <v>5</v>
      </c>
      <c r="E19" s="1" t="str">
        <f t="shared" si="10"/>
        <v>344</v>
      </c>
      <c r="F19" s="1" t="str">
        <f t="shared" si="11"/>
        <v>1</v>
      </c>
      <c r="G19" s="1" t="str">
        <f t="shared" si="12"/>
        <v>0</v>
      </c>
      <c r="H19" s="1" t="str">
        <f t="shared" si="13"/>
        <v>04</v>
      </c>
      <c r="I19" s="1" t="str">
        <f t="shared" si="14"/>
        <v>00</v>
      </c>
      <c r="J19" s="1">
        <v>11</v>
      </c>
      <c r="K19" s="1" t="s">
        <v>1760</v>
      </c>
      <c r="L19" s="1" t="s">
        <v>58</v>
      </c>
      <c r="M19" s="12" t="s">
        <v>878</v>
      </c>
      <c r="N19" s="12" t="s">
        <v>889</v>
      </c>
      <c r="O19" s="12" t="s">
        <v>890</v>
      </c>
      <c r="P19" s="12" t="s">
        <v>891</v>
      </c>
      <c r="Q19" s="12" t="s">
        <v>892</v>
      </c>
      <c r="R19" s="12" t="s">
        <v>895</v>
      </c>
      <c r="S19" s="12" t="s">
        <v>896</v>
      </c>
      <c r="T19" s="12" t="s">
        <v>1722</v>
      </c>
      <c r="U19" t="s">
        <v>2090</v>
      </c>
      <c r="V19" s="12">
        <v>6</v>
      </c>
      <c r="W19" s="12" t="s">
        <v>1744</v>
      </c>
      <c r="X19" s="12" t="s">
        <v>2089</v>
      </c>
      <c r="Y19" s="12">
        <v>3000</v>
      </c>
      <c r="Z19" s="12" t="s">
        <v>1717</v>
      </c>
      <c r="AA19" s="12" t="s">
        <v>1587</v>
      </c>
      <c r="AB19" s="1" t="s">
        <v>1795</v>
      </c>
      <c r="AC19" s="12" t="s">
        <v>1289</v>
      </c>
      <c r="AD19" s="12" t="s">
        <v>1290</v>
      </c>
      <c r="AE19" s="6" t="s">
        <v>1291</v>
      </c>
      <c r="AF19" s="12" t="s">
        <v>1292</v>
      </c>
      <c r="AG19" s="6" t="s">
        <v>1586</v>
      </c>
      <c r="AH19" s="12" t="s">
        <v>1728</v>
      </c>
      <c r="AI19">
        <v>3441</v>
      </c>
      <c r="AJ19" s="1" t="s">
        <v>51</v>
      </c>
      <c r="AK19" s="1" t="s">
        <v>52</v>
      </c>
      <c r="AL19" s="1" t="s">
        <v>51</v>
      </c>
      <c r="AM19" s="1" t="s">
        <v>53</v>
      </c>
      <c r="AN19" s="1" t="s">
        <v>59</v>
      </c>
      <c r="AO19" s="5">
        <v>5000</v>
      </c>
      <c r="AP19" s="5">
        <v>0</v>
      </c>
      <c r="AQ19" s="5">
        <v>5000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5000</v>
      </c>
      <c r="AX19" s="5">
        <v>0</v>
      </c>
      <c r="AY19" s="5">
        <f t="shared" si="15"/>
        <v>5000</v>
      </c>
      <c r="AZ19" s="5"/>
    </row>
    <row r="20" spans="1:52" hidden="1" x14ac:dyDescent="0.3">
      <c r="A20" s="1" t="s">
        <v>63</v>
      </c>
      <c r="B20" s="6">
        <f t="shared" si="8"/>
        <v>0</v>
      </c>
      <c r="C20" s="1" t="str">
        <f t="shared" si="9"/>
        <v>521810050011</v>
      </c>
      <c r="D20" s="1">
        <v>5</v>
      </c>
      <c r="E20" s="1" t="str">
        <f t="shared" si="10"/>
        <v>218</v>
      </c>
      <c r="F20" s="1" t="str">
        <f t="shared" si="11"/>
        <v>1</v>
      </c>
      <c r="G20" s="1" t="str">
        <f t="shared" si="12"/>
        <v>0</v>
      </c>
      <c r="H20" s="1" t="str">
        <f t="shared" si="13"/>
        <v>05</v>
      </c>
      <c r="I20" s="1" t="str">
        <f t="shared" si="14"/>
        <v>00</v>
      </c>
      <c r="J20" s="1">
        <v>11</v>
      </c>
      <c r="K20" s="1" t="s">
        <v>1760</v>
      </c>
      <c r="L20" s="1" t="s">
        <v>63</v>
      </c>
      <c r="M20" s="12" t="s">
        <v>878</v>
      </c>
      <c r="N20" s="12" t="s">
        <v>889</v>
      </c>
      <c r="O20" s="12" t="s">
        <v>890</v>
      </c>
      <c r="P20" s="12" t="s">
        <v>891</v>
      </c>
      <c r="Q20" s="12" t="s">
        <v>892</v>
      </c>
      <c r="R20" s="12" t="s">
        <v>893</v>
      </c>
      <c r="S20" s="12" t="s">
        <v>894</v>
      </c>
      <c r="T20" s="12" t="s">
        <v>1722</v>
      </c>
      <c r="U20" t="s">
        <v>2090</v>
      </c>
      <c r="V20" s="12">
        <v>4</v>
      </c>
      <c r="W20" s="12" t="s">
        <v>1714</v>
      </c>
      <c r="X20" s="12" t="s">
        <v>2089</v>
      </c>
      <c r="Y20" s="12">
        <v>2000</v>
      </c>
      <c r="Z20" s="12" t="s">
        <v>1735</v>
      </c>
      <c r="AA20" s="12" t="s">
        <v>1588</v>
      </c>
      <c r="AB20" s="1" t="s">
        <v>1869</v>
      </c>
      <c r="AC20" s="12" t="s">
        <v>1069</v>
      </c>
      <c r="AD20" s="12" t="s">
        <v>1070</v>
      </c>
      <c r="AE20" s="6" t="s">
        <v>1071</v>
      </c>
      <c r="AF20" s="12" t="s">
        <v>1829</v>
      </c>
      <c r="AG20" s="6" t="s">
        <v>1586</v>
      </c>
      <c r="AH20" s="12" t="s">
        <v>1728</v>
      </c>
      <c r="AI20">
        <v>2181</v>
      </c>
      <c r="AJ20" s="1" t="s">
        <v>60</v>
      </c>
      <c r="AK20" s="1" t="s">
        <v>61</v>
      </c>
      <c r="AL20" s="1" t="s">
        <v>60</v>
      </c>
      <c r="AM20" s="1" t="s">
        <v>62</v>
      </c>
      <c r="AN20" s="1" t="s">
        <v>64</v>
      </c>
      <c r="AO20" s="5">
        <v>5954000</v>
      </c>
      <c r="AP20" s="5">
        <v>0</v>
      </c>
      <c r="AQ20" s="5">
        <v>5954000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5954000</v>
      </c>
      <c r="AX20" s="5">
        <v>0</v>
      </c>
      <c r="AY20" s="5">
        <f t="shared" si="15"/>
        <v>5954000</v>
      </c>
      <c r="AZ20" s="5"/>
    </row>
    <row r="21" spans="1:52" x14ac:dyDescent="0.3">
      <c r="A21" s="1" t="s">
        <v>65</v>
      </c>
      <c r="B21" s="6">
        <f t="shared" si="8"/>
        <v>0</v>
      </c>
      <c r="C21" s="1" t="str">
        <f t="shared" si="9"/>
        <v>539410050011</v>
      </c>
      <c r="D21" s="1">
        <v>5</v>
      </c>
      <c r="E21" s="1" t="str">
        <f t="shared" si="10"/>
        <v>394</v>
      </c>
      <c r="F21" s="1" t="str">
        <f t="shared" si="11"/>
        <v>1</v>
      </c>
      <c r="G21" s="1" t="str">
        <f t="shared" si="12"/>
        <v>0</v>
      </c>
      <c r="H21" s="1" t="str">
        <f t="shared" si="13"/>
        <v>05</v>
      </c>
      <c r="I21" s="1" t="str">
        <f t="shared" si="14"/>
        <v>00</v>
      </c>
      <c r="J21" s="1">
        <v>11</v>
      </c>
      <c r="K21" s="1" t="s">
        <v>1760</v>
      </c>
      <c r="L21" s="1" t="s">
        <v>65</v>
      </c>
      <c r="M21" s="12" t="s">
        <v>878</v>
      </c>
      <c r="N21" s="12" t="s">
        <v>889</v>
      </c>
      <c r="O21" s="12" t="s">
        <v>890</v>
      </c>
      <c r="P21" s="12" t="s">
        <v>891</v>
      </c>
      <c r="Q21" s="12" t="s">
        <v>892</v>
      </c>
      <c r="R21" s="12" t="s">
        <v>893</v>
      </c>
      <c r="S21" s="12" t="s">
        <v>894</v>
      </c>
      <c r="T21" s="12" t="s">
        <v>1722</v>
      </c>
      <c r="U21" t="s">
        <v>2090</v>
      </c>
      <c r="V21" s="12">
        <v>4</v>
      </c>
      <c r="W21" s="12" t="s">
        <v>1714</v>
      </c>
      <c r="X21" s="12" t="s">
        <v>2089</v>
      </c>
      <c r="Y21" s="12">
        <v>3000</v>
      </c>
      <c r="Z21" s="12" t="s">
        <v>1717</v>
      </c>
      <c r="AA21" s="12" t="s">
        <v>1588</v>
      </c>
      <c r="AB21" s="1" t="s">
        <v>1869</v>
      </c>
      <c r="AC21" s="12" t="s">
        <v>1391</v>
      </c>
      <c r="AD21" s="12" t="s">
        <v>1392</v>
      </c>
      <c r="AE21" s="6" t="s">
        <v>1393</v>
      </c>
      <c r="AF21" s="12" t="s">
        <v>1394</v>
      </c>
      <c r="AG21" s="6" t="s">
        <v>1586</v>
      </c>
      <c r="AH21" s="12" t="s">
        <v>1728</v>
      </c>
      <c r="AI21">
        <v>3941</v>
      </c>
      <c r="AJ21" s="1" t="s">
        <v>60</v>
      </c>
      <c r="AK21" s="1" t="s">
        <v>61</v>
      </c>
      <c r="AL21" s="1" t="s">
        <v>60</v>
      </c>
      <c r="AM21" s="1" t="s">
        <v>62</v>
      </c>
      <c r="AN21" s="1" t="s">
        <v>66</v>
      </c>
      <c r="AO21" s="5">
        <v>0</v>
      </c>
      <c r="AP21" s="5">
        <v>4500000</v>
      </c>
      <c r="AQ21" s="5">
        <v>14500000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14500000</v>
      </c>
      <c r="AX21" s="5">
        <v>0</v>
      </c>
      <c r="AY21" s="5">
        <f t="shared" si="15"/>
        <v>14500000</v>
      </c>
      <c r="AZ21" s="5"/>
    </row>
    <row r="22" spans="1:52" hidden="1" x14ac:dyDescent="0.3">
      <c r="A22" s="1" t="s">
        <v>67</v>
      </c>
      <c r="B22" s="6">
        <f t="shared" si="8"/>
        <v>0</v>
      </c>
      <c r="C22" s="1" t="str">
        <f t="shared" si="9"/>
        <v>539420050011</v>
      </c>
      <c r="D22" s="1">
        <v>5</v>
      </c>
      <c r="E22" s="1" t="str">
        <f t="shared" si="10"/>
        <v>394</v>
      </c>
      <c r="F22" s="1" t="str">
        <f t="shared" si="11"/>
        <v>2</v>
      </c>
      <c r="G22" s="1" t="str">
        <f t="shared" si="12"/>
        <v>0</v>
      </c>
      <c r="H22" s="1" t="str">
        <f t="shared" si="13"/>
        <v>05</v>
      </c>
      <c r="I22" s="1" t="str">
        <f t="shared" si="14"/>
        <v>00</v>
      </c>
      <c r="J22" s="1">
        <v>11</v>
      </c>
      <c r="K22" s="1" t="s">
        <v>1760</v>
      </c>
      <c r="L22" s="1" t="s">
        <v>67</v>
      </c>
      <c r="M22" s="12" t="s">
        <v>878</v>
      </c>
      <c r="N22" s="12" t="s">
        <v>889</v>
      </c>
      <c r="O22" s="12" t="s">
        <v>890</v>
      </c>
      <c r="P22" s="12" t="s">
        <v>891</v>
      </c>
      <c r="Q22" s="12" t="s">
        <v>892</v>
      </c>
      <c r="R22" s="12" t="s">
        <v>893</v>
      </c>
      <c r="S22" s="12" t="s">
        <v>894</v>
      </c>
      <c r="T22" s="12" t="s">
        <v>1722</v>
      </c>
      <c r="U22" t="s">
        <v>2090</v>
      </c>
      <c r="V22" s="12">
        <v>4</v>
      </c>
      <c r="W22" s="12" t="s">
        <v>1714</v>
      </c>
      <c r="X22" s="12" t="s">
        <v>2089</v>
      </c>
      <c r="Y22" s="12">
        <v>3000</v>
      </c>
      <c r="Z22" s="12" t="s">
        <v>1717</v>
      </c>
      <c r="AA22" s="12" t="s">
        <v>1588</v>
      </c>
      <c r="AB22" s="1" t="s">
        <v>1869</v>
      </c>
      <c r="AC22" s="12" t="s">
        <v>1391</v>
      </c>
      <c r="AD22" s="12" t="s">
        <v>1392</v>
      </c>
      <c r="AE22" s="6" t="s">
        <v>1395</v>
      </c>
      <c r="AF22" s="12" t="s">
        <v>1396</v>
      </c>
      <c r="AG22" s="6" t="s">
        <v>1586</v>
      </c>
      <c r="AH22" s="12" t="s">
        <v>1728</v>
      </c>
      <c r="AI22">
        <v>3942</v>
      </c>
      <c r="AJ22" s="1" t="s">
        <v>60</v>
      </c>
      <c r="AK22" s="1" t="s">
        <v>61</v>
      </c>
      <c r="AL22" s="1" t="s">
        <v>60</v>
      </c>
      <c r="AM22" s="1" t="s">
        <v>62</v>
      </c>
      <c r="AN22" s="1" t="s">
        <v>66</v>
      </c>
      <c r="AO22" s="5">
        <v>150000</v>
      </c>
      <c r="AP22" s="5">
        <v>0</v>
      </c>
      <c r="AQ22" s="5">
        <v>150000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150000</v>
      </c>
      <c r="AX22" s="5">
        <v>0</v>
      </c>
      <c r="AY22" s="5">
        <f t="shared" si="15"/>
        <v>150000</v>
      </c>
      <c r="AZ22" s="5"/>
    </row>
    <row r="23" spans="1:52" hidden="1" x14ac:dyDescent="0.3">
      <c r="A23" s="1" t="s">
        <v>70</v>
      </c>
      <c r="B23" s="6">
        <f t="shared" si="8"/>
        <v>0</v>
      </c>
      <c r="C23" s="1" t="str">
        <f t="shared" si="9"/>
        <v>521110060011</v>
      </c>
      <c r="D23" s="1">
        <v>5</v>
      </c>
      <c r="E23" s="1" t="str">
        <f t="shared" si="10"/>
        <v>211</v>
      </c>
      <c r="F23" s="1" t="str">
        <f t="shared" si="11"/>
        <v>1</v>
      </c>
      <c r="G23" s="1" t="str">
        <f t="shared" si="12"/>
        <v>0</v>
      </c>
      <c r="H23" s="1" t="str">
        <f t="shared" si="13"/>
        <v>06</v>
      </c>
      <c r="I23" s="1" t="str">
        <f t="shared" si="14"/>
        <v>00</v>
      </c>
      <c r="J23" s="1">
        <v>11</v>
      </c>
      <c r="K23" s="1" t="s">
        <v>1760</v>
      </c>
      <c r="L23" s="1" t="s">
        <v>70</v>
      </c>
      <c r="M23" s="12" t="s">
        <v>878</v>
      </c>
      <c r="N23" s="12" t="s">
        <v>889</v>
      </c>
      <c r="O23" s="12" t="s">
        <v>890</v>
      </c>
      <c r="P23" s="12" t="s">
        <v>891</v>
      </c>
      <c r="Q23" s="12" t="s">
        <v>892</v>
      </c>
      <c r="R23" s="12" t="s">
        <v>893</v>
      </c>
      <c r="S23" s="12" t="s">
        <v>894</v>
      </c>
      <c r="T23" s="12" t="s">
        <v>1722</v>
      </c>
      <c r="U23" t="s">
        <v>2090</v>
      </c>
      <c r="V23" s="12">
        <v>4</v>
      </c>
      <c r="W23" s="12" t="s">
        <v>1714</v>
      </c>
      <c r="X23" s="12" t="s">
        <v>2089</v>
      </c>
      <c r="Y23" s="12">
        <v>2000</v>
      </c>
      <c r="Z23" s="12" t="s">
        <v>1735</v>
      </c>
      <c r="AA23" s="12" t="s">
        <v>1589</v>
      </c>
      <c r="AB23" s="1" t="s">
        <v>1871</v>
      </c>
      <c r="AC23" s="12" t="s">
        <v>1053</v>
      </c>
      <c r="AD23" s="12" t="s">
        <v>1054</v>
      </c>
      <c r="AE23" s="6" t="s">
        <v>1055</v>
      </c>
      <c r="AF23" s="12" t="s">
        <v>1797</v>
      </c>
      <c r="AG23" s="6" t="s">
        <v>1586</v>
      </c>
      <c r="AH23" s="12" t="s">
        <v>1728</v>
      </c>
      <c r="AI23">
        <v>2111</v>
      </c>
      <c r="AJ23" s="1" t="s">
        <v>60</v>
      </c>
      <c r="AK23" s="1" t="s">
        <v>61</v>
      </c>
      <c r="AL23" s="1" t="s">
        <v>68</v>
      </c>
      <c r="AM23" s="1" t="s">
        <v>69</v>
      </c>
      <c r="AN23" s="1" t="s">
        <v>36</v>
      </c>
      <c r="AO23" s="5">
        <v>100000</v>
      </c>
      <c r="AP23" s="5">
        <v>0</v>
      </c>
      <c r="AQ23" s="5">
        <v>100000</v>
      </c>
      <c r="AR23" s="5">
        <v>0</v>
      </c>
      <c r="AS23" s="5">
        <v>0</v>
      </c>
      <c r="AT23" s="5">
        <v>1358.1</v>
      </c>
      <c r="AU23" s="5">
        <v>1358.1</v>
      </c>
      <c r="AV23" s="5">
        <v>1358.1</v>
      </c>
      <c r="AW23" s="5">
        <v>100000</v>
      </c>
      <c r="AX23" s="5">
        <v>0</v>
      </c>
      <c r="AY23" s="5">
        <f t="shared" si="15"/>
        <v>100000</v>
      </c>
      <c r="AZ23" s="5"/>
    </row>
    <row r="24" spans="1:52" hidden="1" x14ac:dyDescent="0.3">
      <c r="A24" s="1" t="s">
        <v>71</v>
      </c>
      <c r="B24" s="6">
        <f t="shared" si="8"/>
        <v>0</v>
      </c>
      <c r="C24" s="1" t="str">
        <f t="shared" si="9"/>
        <v>521410060011</v>
      </c>
      <c r="D24" s="1">
        <v>5</v>
      </c>
      <c r="E24" s="1" t="str">
        <f t="shared" si="10"/>
        <v>214</v>
      </c>
      <c r="F24" s="1" t="str">
        <f t="shared" si="11"/>
        <v>1</v>
      </c>
      <c r="G24" s="1" t="str">
        <f t="shared" si="12"/>
        <v>0</v>
      </c>
      <c r="H24" s="1" t="str">
        <f t="shared" si="13"/>
        <v>06</v>
      </c>
      <c r="I24" s="1" t="str">
        <f t="shared" si="14"/>
        <v>00</v>
      </c>
      <c r="J24" s="1">
        <v>11</v>
      </c>
      <c r="K24" s="1" t="s">
        <v>1760</v>
      </c>
      <c r="L24" s="1" t="s">
        <v>71</v>
      </c>
      <c r="M24" s="12" t="s">
        <v>878</v>
      </c>
      <c r="N24" s="12" t="s">
        <v>889</v>
      </c>
      <c r="O24" s="12" t="s">
        <v>890</v>
      </c>
      <c r="P24" s="12" t="s">
        <v>891</v>
      </c>
      <c r="Q24" s="12" t="s">
        <v>892</v>
      </c>
      <c r="R24" s="12" t="s">
        <v>893</v>
      </c>
      <c r="S24" s="12" t="s">
        <v>894</v>
      </c>
      <c r="T24" s="12" t="s">
        <v>1722</v>
      </c>
      <c r="U24" t="s">
        <v>2090</v>
      </c>
      <c r="V24" s="12">
        <v>4</v>
      </c>
      <c r="W24" s="12" t="s">
        <v>1714</v>
      </c>
      <c r="X24" s="12" t="s">
        <v>2089</v>
      </c>
      <c r="Y24" s="12">
        <v>2000</v>
      </c>
      <c r="Z24" s="12" t="s">
        <v>1735</v>
      </c>
      <c r="AA24" s="12" t="s">
        <v>1589</v>
      </c>
      <c r="AB24" s="1" t="s">
        <v>1871</v>
      </c>
      <c r="AC24" s="12" t="s">
        <v>1057</v>
      </c>
      <c r="AD24" s="12" t="s">
        <v>1058</v>
      </c>
      <c r="AE24" s="6" t="s">
        <v>1059</v>
      </c>
      <c r="AF24" s="12" t="s">
        <v>1799</v>
      </c>
      <c r="AG24" s="6" t="s">
        <v>1586</v>
      </c>
      <c r="AH24" s="12" t="s">
        <v>1728</v>
      </c>
      <c r="AI24">
        <v>2141</v>
      </c>
      <c r="AJ24" s="1" t="s">
        <v>60</v>
      </c>
      <c r="AK24" s="1" t="s">
        <v>61</v>
      </c>
      <c r="AL24" s="1" t="s">
        <v>68</v>
      </c>
      <c r="AM24" s="1" t="s">
        <v>69</v>
      </c>
      <c r="AN24" s="1" t="s">
        <v>72</v>
      </c>
      <c r="AO24" s="5">
        <v>10000</v>
      </c>
      <c r="AP24" s="5">
        <v>0</v>
      </c>
      <c r="AQ24" s="5">
        <v>10000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10000</v>
      </c>
      <c r="AX24" s="5">
        <v>0</v>
      </c>
      <c r="AY24" s="5">
        <f t="shared" si="15"/>
        <v>10000</v>
      </c>
      <c r="AZ24" s="5"/>
    </row>
    <row r="25" spans="1:52" hidden="1" x14ac:dyDescent="0.3">
      <c r="A25" s="1" t="s">
        <v>73</v>
      </c>
      <c r="B25" s="6">
        <f t="shared" si="8"/>
        <v>0</v>
      </c>
      <c r="C25" s="1" t="str">
        <f t="shared" si="9"/>
        <v>521610060011</v>
      </c>
      <c r="D25" s="1">
        <v>5</v>
      </c>
      <c r="E25" s="1" t="str">
        <f t="shared" si="10"/>
        <v>216</v>
      </c>
      <c r="F25" s="1" t="str">
        <f t="shared" si="11"/>
        <v>1</v>
      </c>
      <c r="G25" s="1" t="str">
        <f t="shared" si="12"/>
        <v>0</v>
      </c>
      <c r="H25" s="1" t="str">
        <f t="shared" si="13"/>
        <v>06</v>
      </c>
      <c r="I25" s="1" t="str">
        <f t="shared" si="14"/>
        <v>00</v>
      </c>
      <c r="J25" s="1">
        <v>11</v>
      </c>
      <c r="K25" s="1" t="s">
        <v>1760</v>
      </c>
      <c r="L25" s="1" t="s">
        <v>73</v>
      </c>
      <c r="M25" s="12" t="s">
        <v>878</v>
      </c>
      <c r="N25" s="12" t="s">
        <v>889</v>
      </c>
      <c r="O25" s="12" t="s">
        <v>890</v>
      </c>
      <c r="P25" s="12" t="s">
        <v>891</v>
      </c>
      <c r="Q25" s="12" t="s">
        <v>892</v>
      </c>
      <c r="R25" s="12" t="s">
        <v>893</v>
      </c>
      <c r="S25" s="12" t="s">
        <v>894</v>
      </c>
      <c r="T25" s="12" t="s">
        <v>1722</v>
      </c>
      <c r="U25" t="s">
        <v>2090</v>
      </c>
      <c r="V25" s="12">
        <v>4</v>
      </c>
      <c r="W25" s="12" t="s">
        <v>1714</v>
      </c>
      <c r="X25" s="12" t="s">
        <v>2089</v>
      </c>
      <c r="Y25" s="12">
        <v>2000</v>
      </c>
      <c r="Z25" s="12" t="s">
        <v>1735</v>
      </c>
      <c r="AA25" s="12" t="s">
        <v>1589</v>
      </c>
      <c r="AB25" s="1" t="s">
        <v>1871</v>
      </c>
      <c r="AC25" s="12" t="s">
        <v>1061</v>
      </c>
      <c r="AD25" s="12" t="s">
        <v>1062</v>
      </c>
      <c r="AE25" s="6" t="s">
        <v>1063</v>
      </c>
      <c r="AF25" s="12" t="s">
        <v>1064</v>
      </c>
      <c r="AG25" s="6" t="s">
        <v>1586</v>
      </c>
      <c r="AH25" s="12" t="s">
        <v>1728</v>
      </c>
      <c r="AI25">
        <v>2161</v>
      </c>
      <c r="AJ25" s="1" t="s">
        <v>60</v>
      </c>
      <c r="AK25" s="1" t="s">
        <v>61</v>
      </c>
      <c r="AL25" s="1" t="s">
        <v>68</v>
      </c>
      <c r="AM25" s="1" t="s">
        <v>69</v>
      </c>
      <c r="AN25" s="1" t="s">
        <v>74</v>
      </c>
      <c r="AO25" s="5">
        <v>2000.02</v>
      </c>
      <c r="AP25" s="5">
        <v>0</v>
      </c>
      <c r="AQ25" s="5">
        <v>2000.02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2000.02</v>
      </c>
      <c r="AX25" s="5">
        <v>0</v>
      </c>
      <c r="AY25" s="5">
        <f t="shared" si="15"/>
        <v>2000.02</v>
      </c>
      <c r="AZ25" s="5"/>
    </row>
    <row r="26" spans="1:52" hidden="1" x14ac:dyDescent="0.3">
      <c r="A26" s="1" t="s">
        <v>75</v>
      </c>
      <c r="B26" s="6">
        <f t="shared" si="8"/>
        <v>0</v>
      </c>
      <c r="C26" s="1" t="str">
        <f t="shared" si="9"/>
        <v>521810060011</v>
      </c>
      <c r="D26" s="1">
        <v>5</v>
      </c>
      <c r="E26" s="1" t="str">
        <f t="shared" si="10"/>
        <v>218</v>
      </c>
      <c r="F26" s="1" t="str">
        <f t="shared" si="11"/>
        <v>1</v>
      </c>
      <c r="G26" s="1" t="str">
        <f t="shared" si="12"/>
        <v>0</v>
      </c>
      <c r="H26" s="1" t="str">
        <f t="shared" si="13"/>
        <v>06</v>
      </c>
      <c r="I26" s="1" t="str">
        <f t="shared" si="14"/>
        <v>00</v>
      </c>
      <c r="J26" s="1">
        <v>11</v>
      </c>
      <c r="K26" s="1" t="s">
        <v>1760</v>
      </c>
      <c r="L26" s="1" t="s">
        <v>75</v>
      </c>
      <c r="M26" s="12" t="s">
        <v>878</v>
      </c>
      <c r="N26" s="12" t="s">
        <v>889</v>
      </c>
      <c r="O26" s="12" t="s">
        <v>890</v>
      </c>
      <c r="P26" s="12" t="s">
        <v>891</v>
      </c>
      <c r="Q26" s="12" t="s">
        <v>892</v>
      </c>
      <c r="R26" s="12" t="s">
        <v>893</v>
      </c>
      <c r="S26" s="12" t="s">
        <v>894</v>
      </c>
      <c r="T26" s="12" t="s">
        <v>1722</v>
      </c>
      <c r="U26" t="s">
        <v>2090</v>
      </c>
      <c r="V26" s="12">
        <v>4</v>
      </c>
      <c r="W26" s="12" t="s">
        <v>1714</v>
      </c>
      <c r="X26" s="12" t="s">
        <v>2089</v>
      </c>
      <c r="Y26" s="12">
        <v>2000</v>
      </c>
      <c r="Z26" s="12" t="s">
        <v>1735</v>
      </c>
      <c r="AA26" s="12" t="s">
        <v>1589</v>
      </c>
      <c r="AB26" s="1" t="s">
        <v>1871</v>
      </c>
      <c r="AC26" s="12" t="s">
        <v>1069</v>
      </c>
      <c r="AD26" s="12" t="s">
        <v>1070</v>
      </c>
      <c r="AE26" s="6" t="s">
        <v>1071</v>
      </c>
      <c r="AF26" s="12" t="s">
        <v>1829</v>
      </c>
      <c r="AG26" s="6" t="s">
        <v>1586</v>
      </c>
      <c r="AH26" s="12" t="s">
        <v>1728</v>
      </c>
      <c r="AI26">
        <v>2181</v>
      </c>
      <c r="AJ26" s="1" t="s">
        <v>60</v>
      </c>
      <c r="AK26" s="1" t="s">
        <v>61</v>
      </c>
      <c r="AL26" s="1" t="s">
        <v>68</v>
      </c>
      <c r="AM26" s="1" t="s">
        <v>69</v>
      </c>
      <c r="AN26" s="1" t="s">
        <v>64</v>
      </c>
      <c r="AO26" s="5">
        <v>5273500</v>
      </c>
      <c r="AP26" s="5">
        <v>-10000</v>
      </c>
      <c r="AQ26" s="5">
        <v>5263500</v>
      </c>
      <c r="AR26" s="5">
        <v>4425766.5599999996</v>
      </c>
      <c r="AS26" s="5">
        <v>0</v>
      </c>
      <c r="AT26" s="5">
        <v>0</v>
      </c>
      <c r="AU26" s="5">
        <v>0</v>
      </c>
      <c r="AV26" s="5">
        <v>0</v>
      </c>
      <c r="AW26" s="5">
        <v>837733.44000000041</v>
      </c>
      <c r="AX26" s="5">
        <v>0</v>
      </c>
      <c r="AY26" s="5">
        <f t="shared" si="15"/>
        <v>5263500</v>
      </c>
      <c r="AZ26" s="5"/>
    </row>
    <row r="27" spans="1:52" hidden="1" x14ac:dyDescent="0.3">
      <c r="A27" s="1" t="s">
        <v>76</v>
      </c>
      <c r="B27" s="6">
        <f t="shared" si="8"/>
        <v>0</v>
      </c>
      <c r="C27" s="1" t="str">
        <f t="shared" si="9"/>
        <v>522110060011</v>
      </c>
      <c r="D27" s="1">
        <v>5</v>
      </c>
      <c r="E27" s="1" t="str">
        <f t="shared" si="10"/>
        <v>221</v>
      </c>
      <c r="F27" s="1" t="str">
        <f t="shared" si="11"/>
        <v>1</v>
      </c>
      <c r="G27" s="1" t="str">
        <f t="shared" si="12"/>
        <v>0</v>
      </c>
      <c r="H27" s="1" t="str">
        <f t="shared" si="13"/>
        <v>06</v>
      </c>
      <c r="I27" s="1" t="str">
        <f t="shared" si="14"/>
        <v>00</v>
      </c>
      <c r="J27" s="1">
        <v>11</v>
      </c>
      <c r="K27" s="1" t="s">
        <v>1760</v>
      </c>
      <c r="L27" s="1" t="s">
        <v>76</v>
      </c>
      <c r="M27" s="12" t="s">
        <v>878</v>
      </c>
      <c r="N27" s="12" t="s">
        <v>889</v>
      </c>
      <c r="O27" s="12" t="s">
        <v>890</v>
      </c>
      <c r="P27" s="12" t="s">
        <v>891</v>
      </c>
      <c r="Q27" s="12" t="s">
        <v>892</v>
      </c>
      <c r="R27" s="12" t="s">
        <v>893</v>
      </c>
      <c r="S27" s="12" t="s">
        <v>894</v>
      </c>
      <c r="T27" s="12" t="s">
        <v>1722</v>
      </c>
      <c r="U27" t="s">
        <v>2090</v>
      </c>
      <c r="V27" s="12">
        <v>4</v>
      </c>
      <c r="W27" s="12" t="s">
        <v>1714</v>
      </c>
      <c r="X27" s="12" t="s">
        <v>2089</v>
      </c>
      <c r="Y27" s="12">
        <v>2000</v>
      </c>
      <c r="Z27" s="12" t="s">
        <v>1735</v>
      </c>
      <c r="AA27" s="12" t="s">
        <v>1589</v>
      </c>
      <c r="AB27" s="1" t="s">
        <v>1871</v>
      </c>
      <c r="AC27" s="12" t="s">
        <v>1075</v>
      </c>
      <c r="AD27" s="12" t="s">
        <v>1076</v>
      </c>
      <c r="AE27" s="6" t="s">
        <v>1077</v>
      </c>
      <c r="AF27" s="12" t="s">
        <v>1078</v>
      </c>
      <c r="AG27" s="6" t="s">
        <v>1586</v>
      </c>
      <c r="AH27" s="12" t="s">
        <v>1728</v>
      </c>
      <c r="AI27">
        <v>2211</v>
      </c>
      <c r="AJ27" s="1" t="s">
        <v>60</v>
      </c>
      <c r="AK27" s="1" t="s">
        <v>61</v>
      </c>
      <c r="AL27" s="1" t="s">
        <v>68</v>
      </c>
      <c r="AM27" s="1" t="s">
        <v>69</v>
      </c>
      <c r="AN27" s="1" t="s">
        <v>38</v>
      </c>
      <c r="AO27" s="5">
        <v>25000</v>
      </c>
      <c r="AP27" s="5">
        <v>0</v>
      </c>
      <c r="AQ27" s="5">
        <v>25000</v>
      </c>
      <c r="AR27" s="5">
        <v>0</v>
      </c>
      <c r="AS27" s="5">
        <v>0</v>
      </c>
      <c r="AT27" s="5">
        <v>908</v>
      </c>
      <c r="AU27" s="5">
        <v>908</v>
      </c>
      <c r="AV27" s="5">
        <v>908</v>
      </c>
      <c r="AW27" s="5">
        <v>25000</v>
      </c>
      <c r="AX27" s="5">
        <v>0</v>
      </c>
      <c r="AY27" s="5">
        <f t="shared" si="15"/>
        <v>25000</v>
      </c>
      <c r="AZ27" s="5"/>
    </row>
    <row r="28" spans="1:52" hidden="1" x14ac:dyDescent="0.3">
      <c r="A28" s="1" t="s">
        <v>77</v>
      </c>
      <c r="B28" s="6">
        <f t="shared" si="8"/>
        <v>0</v>
      </c>
      <c r="C28" s="1" t="str">
        <f t="shared" si="9"/>
        <v>524410060011</v>
      </c>
      <c r="D28" s="1">
        <v>5</v>
      </c>
      <c r="E28" s="1" t="str">
        <f t="shared" si="10"/>
        <v>244</v>
      </c>
      <c r="F28" s="1" t="str">
        <f t="shared" si="11"/>
        <v>1</v>
      </c>
      <c r="G28" s="1" t="str">
        <f t="shared" si="12"/>
        <v>0</v>
      </c>
      <c r="H28" s="1" t="str">
        <f t="shared" si="13"/>
        <v>06</v>
      </c>
      <c r="I28" s="1" t="str">
        <f t="shared" si="14"/>
        <v>00</v>
      </c>
      <c r="J28" s="1">
        <v>11</v>
      </c>
      <c r="K28" s="1" t="s">
        <v>1760</v>
      </c>
      <c r="L28" s="1" t="s">
        <v>77</v>
      </c>
      <c r="M28" s="12" t="s">
        <v>878</v>
      </c>
      <c r="N28" s="12" t="s">
        <v>889</v>
      </c>
      <c r="O28" s="12" t="s">
        <v>890</v>
      </c>
      <c r="P28" s="12" t="s">
        <v>891</v>
      </c>
      <c r="Q28" s="12" t="s">
        <v>892</v>
      </c>
      <c r="R28" s="12" t="s">
        <v>893</v>
      </c>
      <c r="S28" s="12" t="s">
        <v>894</v>
      </c>
      <c r="T28" s="12" t="s">
        <v>1722</v>
      </c>
      <c r="U28" t="s">
        <v>2090</v>
      </c>
      <c r="V28" s="12">
        <v>4</v>
      </c>
      <c r="W28" s="12" t="s">
        <v>1714</v>
      </c>
      <c r="X28" s="12" t="s">
        <v>2089</v>
      </c>
      <c r="Y28" s="12">
        <v>2000</v>
      </c>
      <c r="Z28" s="12" t="s">
        <v>1735</v>
      </c>
      <c r="AA28" s="12" t="s">
        <v>1589</v>
      </c>
      <c r="AB28" s="1" t="s">
        <v>1871</v>
      </c>
      <c r="AC28" s="12" t="s">
        <v>1107</v>
      </c>
      <c r="AD28" s="12" t="s">
        <v>1108</v>
      </c>
      <c r="AE28" s="6" t="s">
        <v>1109</v>
      </c>
      <c r="AF28" s="12" t="s">
        <v>1110</v>
      </c>
      <c r="AG28" s="6" t="s">
        <v>1586</v>
      </c>
      <c r="AH28" s="12" t="s">
        <v>1728</v>
      </c>
      <c r="AI28">
        <v>2441</v>
      </c>
      <c r="AJ28" s="1" t="s">
        <v>60</v>
      </c>
      <c r="AK28" s="1" t="s">
        <v>61</v>
      </c>
      <c r="AL28" s="1" t="s">
        <v>68</v>
      </c>
      <c r="AM28" s="1" t="s">
        <v>69</v>
      </c>
      <c r="AN28" s="1" t="s">
        <v>78</v>
      </c>
      <c r="AO28" s="5">
        <v>4000</v>
      </c>
      <c r="AP28" s="5">
        <v>0</v>
      </c>
      <c r="AQ28" s="5">
        <v>4000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4000</v>
      </c>
      <c r="AX28" s="5">
        <v>0</v>
      </c>
      <c r="AY28" s="5">
        <f t="shared" si="15"/>
        <v>4000</v>
      </c>
      <c r="AZ28" s="5"/>
    </row>
    <row r="29" spans="1:52" hidden="1" x14ac:dyDescent="0.3">
      <c r="A29" s="1" t="s">
        <v>79</v>
      </c>
      <c r="B29" s="6">
        <f t="shared" si="8"/>
        <v>0</v>
      </c>
      <c r="C29" s="1" t="str">
        <f t="shared" si="9"/>
        <v>524610060011</v>
      </c>
      <c r="D29" s="1">
        <v>5</v>
      </c>
      <c r="E29" s="1" t="str">
        <f t="shared" si="10"/>
        <v>246</v>
      </c>
      <c r="F29" s="1" t="str">
        <f t="shared" si="11"/>
        <v>1</v>
      </c>
      <c r="G29" s="1" t="str">
        <f t="shared" si="12"/>
        <v>0</v>
      </c>
      <c r="H29" s="1" t="str">
        <f t="shared" si="13"/>
        <v>06</v>
      </c>
      <c r="I29" s="1" t="str">
        <f t="shared" si="14"/>
        <v>00</v>
      </c>
      <c r="J29" s="1">
        <v>11</v>
      </c>
      <c r="K29" s="1" t="s">
        <v>1760</v>
      </c>
      <c r="L29" s="1" t="s">
        <v>79</v>
      </c>
      <c r="M29" s="12" t="s">
        <v>878</v>
      </c>
      <c r="N29" s="12" t="s">
        <v>889</v>
      </c>
      <c r="O29" s="12" t="s">
        <v>890</v>
      </c>
      <c r="P29" s="12" t="s">
        <v>891</v>
      </c>
      <c r="Q29" s="12" t="s">
        <v>892</v>
      </c>
      <c r="R29" s="12" t="s">
        <v>893</v>
      </c>
      <c r="S29" s="12" t="s">
        <v>894</v>
      </c>
      <c r="T29" s="12" t="s">
        <v>1722</v>
      </c>
      <c r="U29" t="s">
        <v>2090</v>
      </c>
      <c r="V29" s="12">
        <v>4</v>
      </c>
      <c r="W29" s="12" t="s">
        <v>1714</v>
      </c>
      <c r="X29" s="12" t="s">
        <v>2089</v>
      </c>
      <c r="Y29" s="12">
        <v>2000</v>
      </c>
      <c r="Z29" s="12" t="s">
        <v>1735</v>
      </c>
      <c r="AA29" s="12" t="s">
        <v>1589</v>
      </c>
      <c r="AB29" s="1" t="s">
        <v>1871</v>
      </c>
      <c r="AC29" s="12" t="s">
        <v>1115</v>
      </c>
      <c r="AD29" s="12" t="s">
        <v>1116</v>
      </c>
      <c r="AE29" s="6" t="s">
        <v>1117</v>
      </c>
      <c r="AF29" s="12" t="s">
        <v>1800</v>
      </c>
      <c r="AG29" s="6" t="s">
        <v>1586</v>
      </c>
      <c r="AH29" s="12" t="s">
        <v>1728</v>
      </c>
      <c r="AI29">
        <v>2461</v>
      </c>
      <c r="AJ29" s="1" t="s">
        <v>60</v>
      </c>
      <c r="AK29" s="1" t="s">
        <v>61</v>
      </c>
      <c r="AL29" s="1" t="s">
        <v>68</v>
      </c>
      <c r="AM29" s="1" t="s">
        <v>69</v>
      </c>
      <c r="AN29" s="1" t="s">
        <v>80</v>
      </c>
      <c r="AO29" s="5">
        <v>500</v>
      </c>
      <c r="AP29" s="5">
        <v>0</v>
      </c>
      <c r="AQ29" s="5">
        <v>500</v>
      </c>
      <c r="AR29" s="5">
        <v>0</v>
      </c>
      <c r="AS29" s="5">
        <v>0</v>
      </c>
      <c r="AT29" s="5">
        <v>259</v>
      </c>
      <c r="AU29" s="5">
        <v>259</v>
      </c>
      <c r="AV29" s="5">
        <v>259</v>
      </c>
      <c r="AW29" s="5">
        <v>500</v>
      </c>
      <c r="AX29" s="5">
        <v>0</v>
      </c>
      <c r="AY29" s="5">
        <f t="shared" si="15"/>
        <v>500</v>
      </c>
      <c r="AZ29" s="5"/>
    </row>
    <row r="30" spans="1:52" hidden="1" x14ac:dyDescent="0.3">
      <c r="A30" s="1" t="s">
        <v>81</v>
      </c>
      <c r="B30" s="6">
        <f t="shared" si="8"/>
        <v>0</v>
      </c>
      <c r="C30" s="1" t="str">
        <f t="shared" si="9"/>
        <v>524710060011</v>
      </c>
      <c r="D30" s="1">
        <v>5</v>
      </c>
      <c r="E30" s="1" t="str">
        <f t="shared" si="10"/>
        <v>247</v>
      </c>
      <c r="F30" s="1" t="str">
        <f t="shared" si="11"/>
        <v>1</v>
      </c>
      <c r="G30" s="1" t="str">
        <f t="shared" si="12"/>
        <v>0</v>
      </c>
      <c r="H30" s="1" t="str">
        <f t="shared" si="13"/>
        <v>06</v>
      </c>
      <c r="I30" s="1" t="str">
        <f t="shared" si="14"/>
        <v>00</v>
      </c>
      <c r="J30" s="1">
        <v>11</v>
      </c>
      <c r="K30" s="1" t="s">
        <v>1760</v>
      </c>
      <c r="L30" s="1" t="s">
        <v>81</v>
      </c>
      <c r="M30" s="12" t="s">
        <v>878</v>
      </c>
      <c r="N30" s="12" t="s">
        <v>889</v>
      </c>
      <c r="O30" s="12" t="s">
        <v>890</v>
      </c>
      <c r="P30" s="12" t="s">
        <v>891</v>
      </c>
      <c r="Q30" s="12" t="s">
        <v>892</v>
      </c>
      <c r="R30" s="12" t="s">
        <v>893</v>
      </c>
      <c r="S30" s="12" t="s">
        <v>894</v>
      </c>
      <c r="T30" s="12" t="s">
        <v>1722</v>
      </c>
      <c r="U30" t="s">
        <v>2090</v>
      </c>
      <c r="V30" s="12">
        <v>4</v>
      </c>
      <c r="W30" s="12" t="s">
        <v>1714</v>
      </c>
      <c r="X30" s="12" t="s">
        <v>2089</v>
      </c>
      <c r="Y30" s="12">
        <v>2000</v>
      </c>
      <c r="Z30" s="12" t="s">
        <v>1735</v>
      </c>
      <c r="AA30" s="12" t="s">
        <v>1589</v>
      </c>
      <c r="AB30" s="1" t="s">
        <v>1871</v>
      </c>
      <c r="AC30" s="12" t="s">
        <v>1119</v>
      </c>
      <c r="AD30" s="12" t="s">
        <v>1120</v>
      </c>
      <c r="AE30" s="6" t="s">
        <v>1121</v>
      </c>
      <c r="AF30" s="12" t="s">
        <v>1874</v>
      </c>
      <c r="AG30" s="6" t="s">
        <v>1586</v>
      </c>
      <c r="AH30" s="12" t="s">
        <v>1728</v>
      </c>
      <c r="AI30">
        <v>2471</v>
      </c>
      <c r="AJ30" s="1" t="s">
        <v>60</v>
      </c>
      <c r="AK30" s="1" t="s">
        <v>61</v>
      </c>
      <c r="AL30" s="1" t="s">
        <v>68</v>
      </c>
      <c r="AM30" s="1" t="s">
        <v>69</v>
      </c>
      <c r="AN30" s="1" t="s">
        <v>82</v>
      </c>
      <c r="AO30" s="5">
        <v>11000</v>
      </c>
      <c r="AP30" s="5">
        <v>0</v>
      </c>
      <c r="AQ30" s="5">
        <v>11000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11000</v>
      </c>
      <c r="AX30" s="5">
        <v>0</v>
      </c>
      <c r="AY30" s="5">
        <f t="shared" si="15"/>
        <v>11000</v>
      </c>
      <c r="AZ30" s="5"/>
    </row>
    <row r="31" spans="1:52" hidden="1" x14ac:dyDescent="0.3">
      <c r="A31" s="1" t="s">
        <v>83</v>
      </c>
      <c r="B31" s="6">
        <f t="shared" si="8"/>
        <v>0</v>
      </c>
      <c r="C31" s="1" t="str">
        <f t="shared" si="9"/>
        <v>527210060011</v>
      </c>
      <c r="D31" s="1">
        <v>5</v>
      </c>
      <c r="E31" s="1" t="str">
        <f t="shared" si="10"/>
        <v>272</v>
      </c>
      <c r="F31" s="1" t="str">
        <f t="shared" si="11"/>
        <v>1</v>
      </c>
      <c r="G31" s="1" t="str">
        <f t="shared" si="12"/>
        <v>0</v>
      </c>
      <c r="H31" s="1" t="str">
        <f t="shared" si="13"/>
        <v>06</v>
      </c>
      <c r="I31" s="1" t="str">
        <f t="shared" si="14"/>
        <v>00</v>
      </c>
      <c r="J31" s="1">
        <v>11</v>
      </c>
      <c r="K31" s="1" t="s">
        <v>1760</v>
      </c>
      <c r="L31" s="1" t="s">
        <v>83</v>
      </c>
      <c r="M31" s="12" t="s">
        <v>878</v>
      </c>
      <c r="N31" s="12" t="s">
        <v>889</v>
      </c>
      <c r="O31" s="12" t="s">
        <v>890</v>
      </c>
      <c r="P31" s="12" t="s">
        <v>891</v>
      </c>
      <c r="Q31" s="12" t="s">
        <v>892</v>
      </c>
      <c r="R31" s="12" t="s">
        <v>893</v>
      </c>
      <c r="S31" s="12" t="s">
        <v>894</v>
      </c>
      <c r="T31" s="12" t="s">
        <v>1722</v>
      </c>
      <c r="U31" t="s">
        <v>2090</v>
      </c>
      <c r="V31" s="12">
        <v>4</v>
      </c>
      <c r="W31" s="12" t="s">
        <v>1714</v>
      </c>
      <c r="X31" s="12" t="s">
        <v>2089</v>
      </c>
      <c r="Y31" s="12">
        <v>2000</v>
      </c>
      <c r="Z31" s="12" t="s">
        <v>1735</v>
      </c>
      <c r="AA31" s="12" t="s">
        <v>1589</v>
      </c>
      <c r="AB31" s="1" t="s">
        <v>1871</v>
      </c>
      <c r="AC31" s="12" t="s">
        <v>1165</v>
      </c>
      <c r="AD31" s="12" t="s">
        <v>1166</v>
      </c>
      <c r="AE31" s="6" t="s">
        <v>1167</v>
      </c>
      <c r="AF31" s="12" t="s">
        <v>1791</v>
      </c>
      <c r="AG31" s="6" t="s">
        <v>1586</v>
      </c>
      <c r="AH31" s="12" t="s">
        <v>1728</v>
      </c>
      <c r="AI31">
        <v>2721</v>
      </c>
      <c r="AJ31" s="1" t="s">
        <v>60</v>
      </c>
      <c r="AK31" s="1" t="s">
        <v>61</v>
      </c>
      <c r="AL31" s="1" t="s">
        <v>68</v>
      </c>
      <c r="AM31" s="1" t="s">
        <v>69</v>
      </c>
      <c r="AN31" s="1" t="s">
        <v>84</v>
      </c>
      <c r="AO31" s="5">
        <v>15000</v>
      </c>
      <c r="AP31" s="5">
        <v>0</v>
      </c>
      <c r="AQ31" s="5">
        <v>15000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15000</v>
      </c>
      <c r="AX31" s="5">
        <v>0</v>
      </c>
      <c r="AY31" s="5">
        <f t="shared" si="15"/>
        <v>15000</v>
      </c>
      <c r="AZ31" s="5"/>
    </row>
    <row r="32" spans="1:52" hidden="1" x14ac:dyDescent="0.3">
      <c r="A32" s="1" t="s">
        <v>85</v>
      </c>
      <c r="B32" s="6">
        <f t="shared" si="8"/>
        <v>0</v>
      </c>
      <c r="C32" s="1" t="str">
        <f t="shared" si="9"/>
        <v>529110060011</v>
      </c>
      <c r="D32" s="1">
        <v>5</v>
      </c>
      <c r="E32" s="1" t="str">
        <f t="shared" si="10"/>
        <v>291</v>
      </c>
      <c r="F32" s="1" t="str">
        <f t="shared" si="11"/>
        <v>1</v>
      </c>
      <c r="G32" s="1" t="str">
        <f t="shared" si="12"/>
        <v>0</v>
      </c>
      <c r="H32" s="1" t="str">
        <f t="shared" si="13"/>
        <v>06</v>
      </c>
      <c r="I32" s="1" t="str">
        <f t="shared" si="14"/>
        <v>00</v>
      </c>
      <c r="J32" s="1">
        <v>11</v>
      </c>
      <c r="K32" s="1" t="s">
        <v>1760</v>
      </c>
      <c r="L32" s="1" t="s">
        <v>85</v>
      </c>
      <c r="M32" s="12" t="s">
        <v>878</v>
      </c>
      <c r="N32" s="12" t="s">
        <v>889</v>
      </c>
      <c r="O32" s="12" t="s">
        <v>890</v>
      </c>
      <c r="P32" s="12" t="s">
        <v>891</v>
      </c>
      <c r="Q32" s="12" t="s">
        <v>892</v>
      </c>
      <c r="R32" s="12" t="s">
        <v>893</v>
      </c>
      <c r="S32" s="12" t="s">
        <v>894</v>
      </c>
      <c r="T32" s="12" t="s">
        <v>1722</v>
      </c>
      <c r="U32" t="s">
        <v>2090</v>
      </c>
      <c r="V32" s="12">
        <v>4</v>
      </c>
      <c r="W32" s="12" t="s">
        <v>1714</v>
      </c>
      <c r="X32" s="12" t="s">
        <v>2089</v>
      </c>
      <c r="Y32" s="12">
        <v>2000</v>
      </c>
      <c r="Z32" s="12" t="s">
        <v>1735</v>
      </c>
      <c r="AA32" s="12" t="s">
        <v>1589</v>
      </c>
      <c r="AB32" s="1" t="s">
        <v>1871</v>
      </c>
      <c r="AC32" s="12" t="s">
        <v>1180</v>
      </c>
      <c r="AD32" s="12" t="s">
        <v>1181</v>
      </c>
      <c r="AE32" s="6" t="s">
        <v>1182</v>
      </c>
      <c r="AF32" s="12" t="s">
        <v>1183</v>
      </c>
      <c r="AG32" s="6" t="s">
        <v>1586</v>
      </c>
      <c r="AH32" s="12" t="s">
        <v>1728</v>
      </c>
      <c r="AI32">
        <v>2911</v>
      </c>
      <c r="AJ32" s="1" t="s">
        <v>60</v>
      </c>
      <c r="AK32" s="1" t="s">
        <v>61</v>
      </c>
      <c r="AL32" s="1" t="s">
        <v>68</v>
      </c>
      <c r="AM32" s="1" t="s">
        <v>69</v>
      </c>
      <c r="AN32" s="1" t="s">
        <v>86</v>
      </c>
      <c r="AO32" s="5">
        <v>0</v>
      </c>
      <c r="AP32" s="5">
        <v>10000</v>
      </c>
      <c r="AQ32" s="5">
        <v>10000</v>
      </c>
      <c r="AR32" s="5">
        <v>0</v>
      </c>
      <c r="AS32" s="5">
        <v>0</v>
      </c>
      <c r="AT32" s="5">
        <v>499.01</v>
      </c>
      <c r="AU32" s="5">
        <v>499.01</v>
      </c>
      <c r="AV32" s="5">
        <v>499.01</v>
      </c>
      <c r="AW32" s="5">
        <v>10000</v>
      </c>
      <c r="AX32" s="5">
        <v>0</v>
      </c>
      <c r="AY32" s="5">
        <f t="shared" si="15"/>
        <v>10000</v>
      </c>
      <c r="AZ32" s="5"/>
    </row>
    <row r="33" spans="1:52" hidden="1" x14ac:dyDescent="0.3">
      <c r="A33" s="1" t="s">
        <v>87</v>
      </c>
      <c r="B33" s="6">
        <f t="shared" si="8"/>
        <v>0</v>
      </c>
      <c r="C33" s="1" t="str">
        <f t="shared" si="9"/>
        <v>529210060011</v>
      </c>
      <c r="D33" s="1">
        <v>5</v>
      </c>
      <c r="E33" s="1" t="str">
        <f t="shared" si="10"/>
        <v>292</v>
      </c>
      <c r="F33" s="1" t="str">
        <f t="shared" si="11"/>
        <v>1</v>
      </c>
      <c r="G33" s="1" t="str">
        <f t="shared" si="12"/>
        <v>0</v>
      </c>
      <c r="H33" s="1" t="str">
        <f t="shared" si="13"/>
        <v>06</v>
      </c>
      <c r="I33" s="1" t="str">
        <f t="shared" si="14"/>
        <v>00</v>
      </c>
      <c r="J33" s="1">
        <v>11</v>
      </c>
      <c r="K33" s="1" t="s">
        <v>1760</v>
      </c>
      <c r="L33" s="1" t="s">
        <v>87</v>
      </c>
      <c r="M33" s="12" t="s">
        <v>878</v>
      </c>
      <c r="N33" s="12" t="s">
        <v>889</v>
      </c>
      <c r="O33" s="12" t="s">
        <v>890</v>
      </c>
      <c r="P33" s="12" t="s">
        <v>891</v>
      </c>
      <c r="Q33" s="12" t="s">
        <v>892</v>
      </c>
      <c r="R33" s="12" t="s">
        <v>893</v>
      </c>
      <c r="S33" s="12" t="s">
        <v>894</v>
      </c>
      <c r="T33" s="12" t="s">
        <v>1722</v>
      </c>
      <c r="U33" t="s">
        <v>2090</v>
      </c>
      <c r="V33" s="12">
        <v>4</v>
      </c>
      <c r="W33" s="12" t="s">
        <v>1714</v>
      </c>
      <c r="X33" s="12" t="s">
        <v>2089</v>
      </c>
      <c r="Y33" s="12">
        <v>2000</v>
      </c>
      <c r="Z33" s="12" t="s">
        <v>1735</v>
      </c>
      <c r="AA33" s="12" t="s">
        <v>1589</v>
      </c>
      <c r="AB33" s="1" t="s">
        <v>1871</v>
      </c>
      <c r="AC33" s="12" t="s">
        <v>1184</v>
      </c>
      <c r="AD33" s="12" t="s">
        <v>1185</v>
      </c>
      <c r="AE33" s="6" t="s">
        <v>1186</v>
      </c>
      <c r="AF33" s="12" t="s">
        <v>1187</v>
      </c>
      <c r="AG33" s="6" t="s">
        <v>1586</v>
      </c>
      <c r="AH33" s="12" t="s">
        <v>1728</v>
      </c>
      <c r="AI33">
        <v>2921</v>
      </c>
      <c r="AJ33" s="1" t="s">
        <v>60</v>
      </c>
      <c r="AK33" s="1" t="s">
        <v>61</v>
      </c>
      <c r="AL33" s="1" t="s">
        <v>68</v>
      </c>
      <c r="AM33" s="1" t="s">
        <v>69</v>
      </c>
      <c r="AN33" s="1" t="s">
        <v>88</v>
      </c>
      <c r="AO33" s="5">
        <v>3000</v>
      </c>
      <c r="AP33" s="5">
        <v>0</v>
      </c>
      <c r="AQ33" s="5">
        <v>3000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3000</v>
      </c>
      <c r="AX33" s="5">
        <v>0</v>
      </c>
      <c r="AY33" s="5">
        <f t="shared" si="15"/>
        <v>3000</v>
      </c>
      <c r="AZ33" s="5"/>
    </row>
    <row r="34" spans="1:52" hidden="1" x14ac:dyDescent="0.3">
      <c r="A34" s="1" t="s">
        <v>89</v>
      </c>
      <c r="B34" s="6">
        <f t="shared" si="8"/>
        <v>0</v>
      </c>
      <c r="C34" s="1" t="str">
        <f t="shared" si="9"/>
        <v>529410060011</v>
      </c>
      <c r="D34" s="1">
        <v>5</v>
      </c>
      <c r="E34" s="1" t="str">
        <f t="shared" si="10"/>
        <v>294</v>
      </c>
      <c r="F34" s="1" t="str">
        <f t="shared" si="11"/>
        <v>1</v>
      </c>
      <c r="G34" s="1" t="str">
        <f t="shared" si="12"/>
        <v>0</v>
      </c>
      <c r="H34" s="1" t="str">
        <f t="shared" si="13"/>
        <v>06</v>
      </c>
      <c r="I34" s="1" t="str">
        <f t="shared" si="14"/>
        <v>00</v>
      </c>
      <c r="J34" s="1">
        <v>11</v>
      </c>
      <c r="K34" s="1" t="s">
        <v>1760</v>
      </c>
      <c r="L34" s="1" t="s">
        <v>89</v>
      </c>
      <c r="M34" s="12" t="s">
        <v>878</v>
      </c>
      <c r="N34" s="12" t="s">
        <v>889</v>
      </c>
      <c r="O34" s="12" t="s">
        <v>890</v>
      </c>
      <c r="P34" s="12" t="s">
        <v>891</v>
      </c>
      <c r="Q34" s="12" t="s">
        <v>892</v>
      </c>
      <c r="R34" s="12" t="s">
        <v>893</v>
      </c>
      <c r="S34" s="12" t="s">
        <v>894</v>
      </c>
      <c r="T34" s="12" t="s">
        <v>1722</v>
      </c>
      <c r="U34" t="s">
        <v>2090</v>
      </c>
      <c r="V34" s="12">
        <v>4</v>
      </c>
      <c r="W34" s="12" t="s">
        <v>1714</v>
      </c>
      <c r="X34" s="12" t="s">
        <v>2089</v>
      </c>
      <c r="Y34" s="12">
        <v>2000</v>
      </c>
      <c r="Z34" s="12" t="s">
        <v>1735</v>
      </c>
      <c r="AA34" s="12" t="s">
        <v>1589</v>
      </c>
      <c r="AB34" s="1" t="s">
        <v>1871</v>
      </c>
      <c r="AC34" s="12" t="s">
        <v>1188</v>
      </c>
      <c r="AD34" s="12" t="s">
        <v>1189</v>
      </c>
      <c r="AE34" s="6" t="s">
        <v>1190</v>
      </c>
      <c r="AF34" s="12" t="s">
        <v>1801</v>
      </c>
      <c r="AG34" s="6" t="s">
        <v>1586</v>
      </c>
      <c r="AH34" s="12" t="s">
        <v>1728</v>
      </c>
      <c r="AI34">
        <v>2941</v>
      </c>
      <c r="AJ34" s="1" t="s">
        <v>60</v>
      </c>
      <c r="AK34" s="1" t="s">
        <v>61</v>
      </c>
      <c r="AL34" s="1" t="s">
        <v>68</v>
      </c>
      <c r="AM34" s="1" t="s">
        <v>69</v>
      </c>
      <c r="AN34" s="1" t="s">
        <v>90</v>
      </c>
      <c r="AO34" s="5">
        <v>15000</v>
      </c>
      <c r="AP34" s="5">
        <v>0</v>
      </c>
      <c r="AQ34" s="5">
        <v>15000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15000</v>
      </c>
      <c r="AX34" s="5">
        <v>0</v>
      </c>
      <c r="AY34" s="5">
        <f t="shared" si="15"/>
        <v>15000</v>
      </c>
      <c r="AZ34" s="5"/>
    </row>
    <row r="35" spans="1:52" hidden="1" x14ac:dyDescent="0.3">
      <c r="A35" s="1" t="s">
        <v>91</v>
      </c>
      <c r="B35" s="6">
        <f t="shared" si="8"/>
        <v>0</v>
      </c>
      <c r="C35" s="1" t="str">
        <f t="shared" si="9"/>
        <v>529610060011</v>
      </c>
      <c r="D35" s="1">
        <v>5</v>
      </c>
      <c r="E35" s="1" t="str">
        <f t="shared" si="10"/>
        <v>296</v>
      </c>
      <c r="F35" s="1" t="str">
        <f t="shared" si="11"/>
        <v>1</v>
      </c>
      <c r="G35" s="1" t="str">
        <f t="shared" si="12"/>
        <v>0</v>
      </c>
      <c r="H35" s="1" t="str">
        <f t="shared" si="13"/>
        <v>06</v>
      </c>
      <c r="I35" s="1" t="str">
        <f t="shared" si="14"/>
        <v>00</v>
      </c>
      <c r="J35" s="1">
        <v>11</v>
      </c>
      <c r="K35" s="1" t="s">
        <v>1760</v>
      </c>
      <c r="L35" s="1" t="s">
        <v>91</v>
      </c>
      <c r="M35" s="12" t="s">
        <v>878</v>
      </c>
      <c r="N35" s="12" t="s">
        <v>889</v>
      </c>
      <c r="O35" s="12" t="s">
        <v>890</v>
      </c>
      <c r="P35" s="12" t="s">
        <v>891</v>
      </c>
      <c r="Q35" s="12" t="s">
        <v>892</v>
      </c>
      <c r="R35" s="12" t="s">
        <v>893</v>
      </c>
      <c r="S35" s="12" t="s">
        <v>894</v>
      </c>
      <c r="T35" s="12" t="s">
        <v>1722</v>
      </c>
      <c r="U35" t="s">
        <v>2090</v>
      </c>
      <c r="V35" s="12">
        <v>4</v>
      </c>
      <c r="W35" s="12" t="s">
        <v>1714</v>
      </c>
      <c r="X35" s="12" t="s">
        <v>2089</v>
      </c>
      <c r="Y35" s="12">
        <v>2000</v>
      </c>
      <c r="Z35" s="12" t="s">
        <v>1735</v>
      </c>
      <c r="AA35" s="12" t="s">
        <v>1589</v>
      </c>
      <c r="AB35" s="1" t="s">
        <v>1871</v>
      </c>
      <c r="AC35" s="12" t="s">
        <v>1192</v>
      </c>
      <c r="AD35" s="12" t="s">
        <v>1193</v>
      </c>
      <c r="AE35" s="6" t="s">
        <v>1194</v>
      </c>
      <c r="AF35" s="12" t="s">
        <v>1195</v>
      </c>
      <c r="AG35" s="6" t="s">
        <v>1586</v>
      </c>
      <c r="AH35" s="12" t="s">
        <v>1728</v>
      </c>
      <c r="AI35">
        <v>2961</v>
      </c>
      <c r="AJ35" s="1" t="s">
        <v>60</v>
      </c>
      <c r="AK35" s="1" t="s">
        <v>61</v>
      </c>
      <c r="AL35" s="1" t="s">
        <v>68</v>
      </c>
      <c r="AM35" s="1" t="s">
        <v>69</v>
      </c>
      <c r="AN35" s="1" t="s">
        <v>92</v>
      </c>
      <c r="AO35" s="5">
        <v>8000</v>
      </c>
      <c r="AP35" s="5">
        <v>0</v>
      </c>
      <c r="AQ35" s="5">
        <v>8000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8000</v>
      </c>
      <c r="AX35" s="5">
        <v>0</v>
      </c>
      <c r="AY35" s="5">
        <f t="shared" si="15"/>
        <v>8000</v>
      </c>
      <c r="AZ35" s="5"/>
    </row>
    <row r="36" spans="1:52" hidden="1" x14ac:dyDescent="0.3">
      <c r="A36" s="1" t="s">
        <v>93</v>
      </c>
      <c r="B36" s="6">
        <f t="shared" si="8"/>
        <v>0</v>
      </c>
      <c r="C36" s="1" t="str">
        <f t="shared" si="9"/>
        <v>531810060011</v>
      </c>
      <c r="D36" s="1">
        <v>5</v>
      </c>
      <c r="E36" s="1" t="str">
        <f t="shared" si="10"/>
        <v>318</v>
      </c>
      <c r="F36" s="1" t="str">
        <f t="shared" si="11"/>
        <v>1</v>
      </c>
      <c r="G36" s="1" t="str">
        <f t="shared" si="12"/>
        <v>0</v>
      </c>
      <c r="H36" s="1" t="str">
        <f t="shared" si="13"/>
        <v>06</v>
      </c>
      <c r="I36" s="1" t="str">
        <f t="shared" si="14"/>
        <v>00</v>
      </c>
      <c r="J36" s="1">
        <v>11</v>
      </c>
      <c r="K36" s="1" t="s">
        <v>1760</v>
      </c>
      <c r="L36" s="1" t="s">
        <v>93</v>
      </c>
      <c r="M36" s="12" t="s">
        <v>878</v>
      </c>
      <c r="N36" s="12" t="s">
        <v>889</v>
      </c>
      <c r="O36" s="12" t="s">
        <v>890</v>
      </c>
      <c r="P36" s="12" t="s">
        <v>891</v>
      </c>
      <c r="Q36" s="12" t="s">
        <v>892</v>
      </c>
      <c r="R36" s="12" t="s">
        <v>893</v>
      </c>
      <c r="S36" s="12" t="s">
        <v>894</v>
      </c>
      <c r="T36" s="12" t="s">
        <v>1722</v>
      </c>
      <c r="U36" t="s">
        <v>2090</v>
      </c>
      <c r="V36" s="12">
        <v>4</v>
      </c>
      <c r="W36" s="12" t="s">
        <v>1714</v>
      </c>
      <c r="X36" s="12" t="s">
        <v>2089</v>
      </c>
      <c r="Y36" s="12">
        <v>3000</v>
      </c>
      <c r="Z36" s="12" t="s">
        <v>1717</v>
      </c>
      <c r="AA36" s="12" t="s">
        <v>1589</v>
      </c>
      <c r="AB36" s="1" t="s">
        <v>1871</v>
      </c>
      <c r="AC36" s="12" t="s">
        <v>1220</v>
      </c>
      <c r="AD36" s="12" t="s">
        <v>1221</v>
      </c>
      <c r="AE36" s="6" t="s">
        <v>1222</v>
      </c>
      <c r="AF36" s="12" t="s">
        <v>1875</v>
      </c>
      <c r="AG36" s="6" t="s">
        <v>1586</v>
      </c>
      <c r="AH36" s="12" t="s">
        <v>1728</v>
      </c>
      <c r="AI36">
        <v>3181</v>
      </c>
      <c r="AJ36" s="1" t="s">
        <v>60</v>
      </c>
      <c r="AK36" s="1" t="s">
        <v>61</v>
      </c>
      <c r="AL36" s="1" t="s">
        <v>68</v>
      </c>
      <c r="AM36" s="1" t="s">
        <v>69</v>
      </c>
      <c r="AN36" s="1" t="s">
        <v>94</v>
      </c>
      <c r="AO36" s="5">
        <v>7000</v>
      </c>
      <c r="AP36" s="5">
        <v>0</v>
      </c>
      <c r="AQ36" s="5">
        <v>7000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7000</v>
      </c>
      <c r="AX36" s="5">
        <v>0</v>
      </c>
      <c r="AY36" s="5">
        <f t="shared" si="15"/>
        <v>7000</v>
      </c>
      <c r="AZ36" s="5"/>
    </row>
    <row r="37" spans="1:52" hidden="1" x14ac:dyDescent="0.3">
      <c r="A37" s="1" t="s">
        <v>95</v>
      </c>
      <c r="B37" s="6">
        <f t="shared" si="8"/>
        <v>0</v>
      </c>
      <c r="C37" s="1" t="str">
        <f t="shared" si="9"/>
        <v>533110060011</v>
      </c>
      <c r="D37" s="1">
        <v>5</v>
      </c>
      <c r="E37" s="1" t="str">
        <f t="shared" si="10"/>
        <v>331</v>
      </c>
      <c r="F37" s="1" t="str">
        <f t="shared" si="11"/>
        <v>1</v>
      </c>
      <c r="G37" s="1" t="str">
        <f t="shared" si="12"/>
        <v>0</v>
      </c>
      <c r="H37" s="1" t="str">
        <f t="shared" si="13"/>
        <v>06</v>
      </c>
      <c r="I37" s="1" t="str">
        <f t="shared" si="14"/>
        <v>00</v>
      </c>
      <c r="J37" s="1">
        <v>11</v>
      </c>
      <c r="K37" s="1" t="s">
        <v>1760</v>
      </c>
      <c r="L37" s="1" t="s">
        <v>95</v>
      </c>
      <c r="M37" s="12" t="s">
        <v>878</v>
      </c>
      <c r="N37" s="12" t="s">
        <v>889</v>
      </c>
      <c r="O37" s="12" t="s">
        <v>890</v>
      </c>
      <c r="P37" s="12" t="s">
        <v>891</v>
      </c>
      <c r="Q37" s="12" t="s">
        <v>892</v>
      </c>
      <c r="R37" s="12" t="s">
        <v>893</v>
      </c>
      <c r="S37" s="12" t="s">
        <v>894</v>
      </c>
      <c r="T37" s="12" t="s">
        <v>1722</v>
      </c>
      <c r="U37" t="s">
        <v>2090</v>
      </c>
      <c r="V37" s="12">
        <v>4</v>
      </c>
      <c r="W37" s="12" t="s">
        <v>1714</v>
      </c>
      <c r="X37" s="12" t="s">
        <v>2089</v>
      </c>
      <c r="Y37" s="12">
        <v>3000</v>
      </c>
      <c r="Z37" s="12" t="s">
        <v>1717</v>
      </c>
      <c r="AA37" s="12" t="s">
        <v>1589</v>
      </c>
      <c r="AB37" s="1" t="s">
        <v>1871</v>
      </c>
      <c r="AC37" s="12" t="s">
        <v>1248</v>
      </c>
      <c r="AD37" s="12" t="s">
        <v>1249</v>
      </c>
      <c r="AE37" s="6" t="s">
        <v>1250</v>
      </c>
      <c r="AF37" s="12" t="s">
        <v>1798</v>
      </c>
      <c r="AG37" s="6" t="s">
        <v>1586</v>
      </c>
      <c r="AH37" s="12" t="s">
        <v>1728</v>
      </c>
      <c r="AI37">
        <v>3311</v>
      </c>
      <c r="AJ37" s="1" t="s">
        <v>60</v>
      </c>
      <c r="AK37" s="1" t="s">
        <v>61</v>
      </c>
      <c r="AL37" s="1" t="s">
        <v>68</v>
      </c>
      <c r="AM37" s="1" t="s">
        <v>69</v>
      </c>
      <c r="AN37" s="1" t="s">
        <v>40</v>
      </c>
      <c r="AO37" s="5">
        <v>550000</v>
      </c>
      <c r="AP37" s="5">
        <v>1066888</v>
      </c>
      <c r="AQ37" s="5">
        <v>1616888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1616888</v>
      </c>
      <c r="AX37" s="5">
        <v>0</v>
      </c>
      <c r="AY37" s="5">
        <f t="shared" si="15"/>
        <v>1616888</v>
      </c>
      <c r="AZ37" s="5"/>
    </row>
    <row r="38" spans="1:52" hidden="1" x14ac:dyDescent="0.3">
      <c r="A38" s="1" t="s">
        <v>96</v>
      </c>
      <c r="B38" s="6">
        <f t="shared" si="8"/>
        <v>0</v>
      </c>
      <c r="C38" s="1" t="str">
        <f t="shared" si="9"/>
        <v>533310060011</v>
      </c>
      <c r="D38" s="1">
        <v>5</v>
      </c>
      <c r="E38" s="1" t="str">
        <f t="shared" si="10"/>
        <v>333</v>
      </c>
      <c r="F38" s="1" t="str">
        <f t="shared" si="11"/>
        <v>1</v>
      </c>
      <c r="G38" s="1" t="str">
        <f t="shared" si="12"/>
        <v>0</v>
      </c>
      <c r="H38" s="1" t="str">
        <f t="shared" si="13"/>
        <v>06</v>
      </c>
      <c r="I38" s="1" t="str">
        <f t="shared" si="14"/>
        <v>00</v>
      </c>
      <c r="J38" s="1">
        <v>11</v>
      </c>
      <c r="K38" s="1" t="s">
        <v>1760</v>
      </c>
      <c r="L38" s="1" t="s">
        <v>96</v>
      </c>
      <c r="M38" s="12" t="s">
        <v>878</v>
      </c>
      <c r="N38" s="12" t="s">
        <v>889</v>
      </c>
      <c r="O38" s="12" t="s">
        <v>890</v>
      </c>
      <c r="P38" s="12" t="s">
        <v>891</v>
      </c>
      <c r="Q38" s="12" t="s">
        <v>892</v>
      </c>
      <c r="R38" s="12" t="s">
        <v>893</v>
      </c>
      <c r="S38" s="12" t="s">
        <v>894</v>
      </c>
      <c r="T38" s="12" t="s">
        <v>1722</v>
      </c>
      <c r="U38" t="s">
        <v>2090</v>
      </c>
      <c r="V38" s="12">
        <v>4</v>
      </c>
      <c r="W38" s="12" t="s">
        <v>1714</v>
      </c>
      <c r="X38" s="12" t="s">
        <v>2089</v>
      </c>
      <c r="Y38" s="12">
        <v>3000</v>
      </c>
      <c r="Z38" s="12" t="s">
        <v>1717</v>
      </c>
      <c r="AA38" s="12" t="s">
        <v>1589</v>
      </c>
      <c r="AB38" s="1" t="s">
        <v>1871</v>
      </c>
      <c r="AC38" s="12" t="s">
        <v>1256</v>
      </c>
      <c r="AD38" s="12" t="s">
        <v>1257</v>
      </c>
      <c r="AE38" s="6" t="s">
        <v>1258</v>
      </c>
      <c r="AF38" s="12" t="s">
        <v>1806</v>
      </c>
      <c r="AG38" s="6" t="s">
        <v>1586</v>
      </c>
      <c r="AH38" s="12" t="s">
        <v>1728</v>
      </c>
      <c r="AI38">
        <v>3331</v>
      </c>
      <c r="AJ38" s="1" t="s">
        <v>60</v>
      </c>
      <c r="AK38" s="1" t="s">
        <v>61</v>
      </c>
      <c r="AL38" s="1" t="s">
        <v>68</v>
      </c>
      <c r="AM38" s="1" t="s">
        <v>69</v>
      </c>
      <c r="AN38" s="1" t="s">
        <v>97</v>
      </c>
      <c r="AO38" s="5">
        <v>500000</v>
      </c>
      <c r="AP38" s="5">
        <v>333112</v>
      </c>
      <c r="AQ38" s="5">
        <v>833112</v>
      </c>
      <c r="AR38" s="5">
        <v>833112</v>
      </c>
      <c r="AS38" s="5">
        <v>833112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f t="shared" si="15"/>
        <v>833112</v>
      </c>
      <c r="AZ38" s="5"/>
    </row>
    <row r="39" spans="1:52" hidden="1" x14ac:dyDescent="0.3">
      <c r="A39" s="1" t="s">
        <v>98</v>
      </c>
      <c r="B39" s="6">
        <f t="shared" si="8"/>
        <v>0</v>
      </c>
      <c r="C39" s="1" t="str">
        <f t="shared" si="9"/>
        <v>533610060011</v>
      </c>
      <c r="D39" s="1">
        <v>5</v>
      </c>
      <c r="E39" s="1" t="str">
        <f t="shared" si="10"/>
        <v>336</v>
      </c>
      <c r="F39" s="1" t="str">
        <f t="shared" si="11"/>
        <v>1</v>
      </c>
      <c r="G39" s="1" t="str">
        <f t="shared" si="12"/>
        <v>0</v>
      </c>
      <c r="H39" s="1" t="str">
        <f t="shared" si="13"/>
        <v>06</v>
      </c>
      <c r="I39" s="1" t="str">
        <f t="shared" si="14"/>
        <v>00</v>
      </c>
      <c r="J39" s="1">
        <v>11</v>
      </c>
      <c r="K39" s="1" t="s">
        <v>1760</v>
      </c>
      <c r="L39" s="1" t="s">
        <v>98</v>
      </c>
      <c r="M39" s="12" t="s">
        <v>878</v>
      </c>
      <c r="N39" s="12" t="s">
        <v>889</v>
      </c>
      <c r="O39" s="12" t="s">
        <v>890</v>
      </c>
      <c r="P39" s="12" t="s">
        <v>891</v>
      </c>
      <c r="Q39" s="12" t="s">
        <v>892</v>
      </c>
      <c r="R39" s="12" t="s">
        <v>893</v>
      </c>
      <c r="S39" s="12" t="s">
        <v>894</v>
      </c>
      <c r="T39" s="12" t="s">
        <v>1722</v>
      </c>
      <c r="U39" t="s">
        <v>2090</v>
      </c>
      <c r="V39" s="12">
        <v>4</v>
      </c>
      <c r="W39" s="12" t="s">
        <v>1714</v>
      </c>
      <c r="X39" s="12" t="s">
        <v>2089</v>
      </c>
      <c r="Y39" s="12">
        <v>3000</v>
      </c>
      <c r="Z39" s="12" t="s">
        <v>1717</v>
      </c>
      <c r="AA39" s="12" t="s">
        <v>1589</v>
      </c>
      <c r="AB39" s="1" t="s">
        <v>1871</v>
      </c>
      <c r="AC39" s="12" t="s">
        <v>1264</v>
      </c>
      <c r="AD39" s="12" t="s">
        <v>1265</v>
      </c>
      <c r="AE39" s="6" t="s">
        <v>1266</v>
      </c>
      <c r="AF39" s="12" t="s">
        <v>1830</v>
      </c>
      <c r="AG39" s="6" t="s">
        <v>1586</v>
      </c>
      <c r="AH39" s="12" t="s">
        <v>1728</v>
      </c>
      <c r="AI39">
        <v>3361</v>
      </c>
      <c r="AJ39" s="1" t="s">
        <v>60</v>
      </c>
      <c r="AK39" s="1" t="s">
        <v>61</v>
      </c>
      <c r="AL39" s="1" t="s">
        <v>68</v>
      </c>
      <c r="AM39" s="1" t="s">
        <v>69</v>
      </c>
      <c r="AN39" s="1" t="s">
        <v>99</v>
      </c>
      <c r="AO39" s="5">
        <v>0</v>
      </c>
      <c r="AP39" s="5">
        <v>4323</v>
      </c>
      <c r="AQ39" s="5">
        <v>4323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4323</v>
      </c>
      <c r="AX39" s="5">
        <v>0</v>
      </c>
      <c r="AY39" s="5">
        <f t="shared" si="15"/>
        <v>4323</v>
      </c>
      <c r="AZ39" s="5"/>
    </row>
    <row r="40" spans="1:52" hidden="1" x14ac:dyDescent="0.3">
      <c r="A40" s="1" t="s">
        <v>100</v>
      </c>
      <c r="B40" s="6">
        <f t="shared" si="8"/>
        <v>0</v>
      </c>
      <c r="C40" s="1" t="str">
        <f t="shared" si="9"/>
        <v>533910070011</v>
      </c>
      <c r="D40" s="1">
        <v>5</v>
      </c>
      <c r="E40" s="1" t="str">
        <f t="shared" si="10"/>
        <v>339</v>
      </c>
      <c r="F40" s="1" t="str">
        <f t="shared" si="11"/>
        <v>1</v>
      </c>
      <c r="G40" s="1" t="str">
        <f t="shared" si="12"/>
        <v>0</v>
      </c>
      <c r="H40" s="1" t="str">
        <f t="shared" si="13"/>
        <v>07</v>
      </c>
      <c r="I40" s="1" t="str">
        <f t="shared" si="14"/>
        <v>00</v>
      </c>
      <c r="J40" s="1">
        <v>11</v>
      </c>
      <c r="K40" s="1" t="s">
        <v>1760</v>
      </c>
      <c r="L40" s="1" t="s">
        <v>100</v>
      </c>
      <c r="M40" s="12" t="s">
        <v>878</v>
      </c>
      <c r="N40" s="12" t="s">
        <v>889</v>
      </c>
      <c r="O40" s="12" t="s">
        <v>890</v>
      </c>
      <c r="P40" s="12" t="s">
        <v>891</v>
      </c>
      <c r="Q40" s="12" t="s">
        <v>892</v>
      </c>
      <c r="R40" s="12" t="s">
        <v>893</v>
      </c>
      <c r="S40" s="12" t="s">
        <v>894</v>
      </c>
      <c r="T40" s="12" t="s">
        <v>1722</v>
      </c>
      <c r="U40" t="s">
        <v>2090</v>
      </c>
      <c r="V40" s="12">
        <v>4</v>
      </c>
      <c r="W40" s="12" t="s">
        <v>1714</v>
      </c>
      <c r="X40" s="12" t="s">
        <v>2089</v>
      </c>
      <c r="Y40" s="12">
        <v>3000</v>
      </c>
      <c r="Z40" s="12" t="s">
        <v>1717</v>
      </c>
      <c r="AA40" s="12" t="s">
        <v>1590</v>
      </c>
      <c r="AB40" s="1" t="s">
        <v>1889</v>
      </c>
      <c r="AC40" s="12" t="s">
        <v>1272</v>
      </c>
      <c r="AD40" s="12" t="s">
        <v>1273</v>
      </c>
      <c r="AE40" s="6" t="s">
        <v>1274</v>
      </c>
      <c r="AF40" s="12" t="s">
        <v>1807</v>
      </c>
      <c r="AG40" s="6" t="s">
        <v>1586</v>
      </c>
      <c r="AH40" s="12" t="s">
        <v>1728</v>
      </c>
      <c r="AI40">
        <v>3391</v>
      </c>
      <c r="AJ40" s="1" t="s">
        <v>60</v>
      </c>
      <c r="AK40" s="1" t="s">
        <v>61</v>
      </c>
      <c r="AL40" s="1" t="s">
        <v>68</v>
      </c>
      <c r="AM40" s="1" t="s">
        <v>69</v>
      </c>
      <c r="AN40" s="1" t="s">
        <v>101</v>
      </c>
      <c r="AO40" s="5">
        <v>17000000</v>
      </c>
      <c r="AP40" s="5">
        <v>0</v>
      </c>
      <c r="AQ40" s="5">
        <v>17000000</v>
      </c>
      <c r="AR40" s="5">
        <v>0</v>
      </c>
      <c r="AS40" s="5">
        <v>17000000</v>
      </c>
      <c r="AT40" s="5">
        <v>0</v>
      </c>
      <c r="AU40" s="5">
        <v>0</v>
      </c>
      <c r="AV40" s="5">
        <v>0</v>
      </c>
      <c r="AW40" s="5">
        <v>17000000</v>
      </c>
      <c r="AX40" s="5">
        <v>0</v>
      </c>
      <c r="AY40" s="5">
        <f t="shared" si="15"/>
        <v>17000000</v>
      </c>
      <c r="AZ40" s="5"/>
    </row>
    <row r="41" spans="1:52" hidden="1" x14ac:dyDescent="0.3">
      <c r="A41" s="1" t="s">
        <v>705</v>
      </c>
      <c r="B41" s="6">
        <f t="shared" si="8"/>
        <v>0</v>
      </c>
      <c r="C41" s="1" t="str">
        <f t="shared" si="9"/>
        <v>556510667811</v>
      </c>
      <c r="D41" s="1">
        <v>5</v>
      </c>
      <c r="E41" s="1" t="str">
        <f t="shared" si="10"/>
        <v>565</v>
      </c>
      <c r="F41" s="1" t="str">
        <f t="shared" si="11"/>
        <v>1</v>
      </c>
      <c r="G41" s="1" t="str">
        <f t="shared" si="12"/>
        <v>0</v>
      </c>
      <c r="H41" s="1" t="str">
        <f t="shared" si="13"/>
        <v>66</v>
      </c>
      <c r="I41" s="1" t="str">
        <f t="shared" si="14"/>
        <v>78</v>
      </c>
      <c r="J41" s="1">
        <v>11</v>
      </c>
      <c r="K41" s="1" t="s">
        <v>1760</v>
      </c>
      <c r="L41" s="1" t="s">
        <v>705</v>
      </c>
      <c r="M41" s="12" t="s">
        <v>878</v>
      </c>
      <c r="N41" s="12" t="s">
        <v>935</v>
      </c>
      <c r="O41" s="12" t="s">
        <v>936</v>
      </c>
      <c r="P41" s="12" t="s">
        <v>945</v>
      </c>
      <c r="Q41" s="12" t="s">
        <v>946</v>
      </c>
      <c r="R41" s="12" t="s">
        <v>947</v>
      </c>
      <c r="S41" s="12" t="s">
        <v>948</v>
      </c>
      <c r="T41" s="12" t="s">
        <v>1711</v>
      </c>
      <c r="U41" s="12" t="s">
        <v>1712</v>
      </c>
      <c r="V41" s="12">
        <v>4</v>
      </c>
      <c r="W41" s="12" t="s">
        <v>1714</v>
      </c>
      <c r="X41" s="12" t="s">
        <v>2243</v>
      </c>
      <c r="Y41" s="12">
        <v>5000</v>
      </c>
      <c r="Z41" s="12" t="s">
        <v>1739</v>
      </c>
      <c r="AA41" s="12" t="s">
        <v>1614</v>
      </c>
      <c r="AB41" s="1" t="s">
        <v>683</v>
      </c>
      <c r="AC41" s="12" t="s">
        <v>1502</v>
      </c>
      <c r="AD41" s="12" t="s">
        <v>1503</v>
      </c>
      <c r="AE41" s="6" t="s">
        <v>1504</v>
      </c>
      <c r="AF41" s="12" t="s">
        <v>1810</v>
      </c>
      <c r="AG41" s="6" t="s">
        <v>1663</v>
      </c>
      <c r="AH41" s="12" t="s">
        <v>1678</v>
      </c>
      <c r="AI41">
        <v>5651</v>
      </c>
      <c r="AJ41" s="1" t="s">
        <v>333</v>
      </c>
      <c r="AK41" s="1" t="s">
        <v>681</v>
      </c>
      <c r="AL41" s="1" t="s">
        <v>682</v>
      </c>
      <c r="AM41" s="1" t="s">
        <v>683</v>
      </c>
      <c r="AN41" s="1" t="s">
        <v>706</v>
      </c>
      <c r="AO41" s="5">
        <v>0</v>
      </c>
      <c r="AP41" s="5">
        <v>5000000</v>
      </c>
      <c r="AQ41" s="5">
        <v>5000000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5000000</v>
      </c>
      <c r="AX41" s="5">
        <v>-3900000</v>
      </c>
      <c r="AY41" s="5">
        <f t="shared" si="15"/>
        <v>1100000</v>
      </c>
      <c r="AZ41" s="5"/>
    </row>
    <row r="42" spans="1:52" hidden="1" x14ac:dyDescent="0.3">
      <c r="A42" s="1" t="s">
        <v>103</v>
      </c>
      <c r="B42" s="6">
        <f t="shared" si="8"/>
        <v>0</v>
      </c>
      <c r="C42" s="1" t="str">
        <f t="shared" si="9"/>
        <v>534210060011</v>
      </c>
      <c r="D42" s="1">
        <v>5</v>
      </c>
      <c r="E42" s="1" t="str">
        <f t="shared" si="10"/>
        <v>342</v>
      </c>
      <c r="F42" s="1" t="str">
        <f t="shared" si="11"/>
        <v>1</v>
      </c>
      <c r="G42" s="1" t="str">
        <f t="shared" si="12"/>
        <v>0</v>
      </c>
      <c r="H42" s="1" t="str">
        <f t="shared" si="13"/>
        <v>06</v>
      </c>
      <c r="I42" s="1" t="str">
        <f t="shared" si="14"/>
        <v>00</v>
      </c>
      <c r="J42" s="1">
        <v>11</v>
      </c>
      <c r="K42" s="1" t="s">
        <v>1760</v>
      </c>
      <c r="L42" s="1" t="s">
        <v>103</v>
      </c>
      <c r="M42" s="12" t="s">
        <v>878</v>
      </c>
      <c r="N42" s="12" t="s">
        <v>889</v>
      </c>
      <c r="O42" s="12" t="s">
        <v>890</v>
      </c>
      <c r="P42" s="12" t="s">
        <v>891</v>
      </c>
      <c r="Q42" s="12" t="s">
        <v>892</v>
      </c>
      <c r="R42" s="12" t="s">
        <v>893</v>
      </c>
      <c r="S42" s="12" t="s">
        <v>894</v>
      </c>
      <c r="T42" s="12" t="s">
        <v>1722</v>
      </c>
      <c r="U42" t="s">
        <v>2090</v>
      </c>
      <c r="V42" s="12">
        <v>4</v>
      </c>
      <c r="W42" s="12" t="s">
        <v>1714</v>
      </c>
      <c r="X42" s="12" t="s">
        <v>2089</v>
      </c>
      <c r="Y42" s="12">
        <v>3000</v>
      </c>
      <c r="Z42" s="12" t="s">
        <v>1717</v>
      </c>
      <c r="AA42" s="12" t="s">
        <v>1589</v>
      </c>
      <c r="AB42" s="1" t="s">
        <v>1871</v>
      </c>
      <c r="AC42" s="12" t="s">
        <v>1282</v>
      </c>
      <c r="AD42" s="12" t="s">
        <v>1283</v>
      </c>
      <c r="AE42" s="6" t="s">
        <v>1284</v>
      </c>
      <c r="AF42" s="12" t="s">
        <v>1876</v>
      </c>
      <c r="AG42" s="6" t="s">
        <v>1586</v>
      </c>
      <c r="AH42" s="12" t="s">
        <v>1728</v>
      </c>
      <c r="AI42">
        <v>3421</v>
      </c>
      <c r="AJ42" s="1" t="s">
        <v>60</v>
      </c>
      <c r="AK42" s="1" t="s">
        <v>61</v>
      </c>
      <c r="AL42" s="1" t="s">
        <v>68</v>
      </c>
      <c r="AM42" s="1" t="s">
        <v>69</v>
      </c>
      <c r="AN42" s="1" t="s">
        <v>104</v>
      </c>
      <c r="AO42" s="5">
        <v>40000000</v>
      </c>
      <c r="AP42" s="5">
        <v>0</v>
      </c>
      <c r="AQ42" s="5">
        <v>40000000</v>
      </c>
      <c r="AR42" s="5">
        <v>0</v>
      </c>
      <c r="AS42" s="5">
        <v>14965531.92</v>
      </c>
      <c r="AT42" s="5">
        <v>1995939.32</v>
      </c>
      <c r="AU42" s="5">
        <v>1995939.32</v>
      </c>
      <c r="AV42" s="5">
        <v>1995939.32</v>
      </c>
      <c r="AW42" s="5">
        <v>40000000</v>
      </c>
      <c r="AX42" s="5">
        <v>0</v>
      </c>
      <c r="AY42" s="5">
        <f t="shared" si="15"/>
        <v>40000000</v>
      </c>
      <c r="AZ42" s="5"/>
    </row>
    <row r="43" spans="1:52" hidden="1" x14ac:dyDescent="0.3">
      <c r="A43" s="1" t="s">
        <v>105</v>
      </c>
      <c r="B43" s="6">
        <f t="shared" si="8"/>
        <v>0</v>
      </c>
      <c r="C43" s="1" t="str">
        <f t="shared" si="9"/>
        <v>534310060011</v>
      </c>
      <c r="D43" s="1">
        <v>5</v>
      </c>
      <c r="E43" s="1" t="str">
        <f t="shared" si="10"/>
        <v>343</v>
      </c>
      <c r="F43" s="1" t="str">
        <f t="shared" si="11"/>
        <v>1</v>
      </c>
      <c r="G43" s="1" t="str">
        <f t="shared" si="12"/>
        <v>0</v>
      </c>
      <c r="H43" s="1" t="str">
        <f t="shared" si="13"/>
        <v>06</v>
      </c>
      <c r="I43" s="1" t="str">
        <f t="shared" si="14"/>
        <v>00</v>
      </c>
      <c r="J43" s="1">
        <v>11</v>
      </c>
      <c r="K43" s="1" t="s">
        <v>1760</v>
      </c>
      <c r="L43" s="1" t="s">
        <v>105</v>
      </c>
      <c r="M43" s="12" t="s">
        <v>878</v>
      </c>
      <c r="N43" s="12" t="s">
        <v>889</v>
      </c>
      <c r="O43" s="12" t="s">
        <v>890</v>
      </c>
      <c r="P43" s="12" t="s">
        <v>891</v>
      </c>
      <c r="Q43" s="12" t="s">
        <v>892</v>
      </c>
      <c r="R43" s="12" t="s">
        <v>893</v>
      </c>
      <c r="S43" s="12" t="s">
        <v>894</v>
      </c>
      <c r="T43" s="12" t="s">
        <v>1722</v>
      </c>
      <c r="U43" t="s">
        <v>2090</v>
      </c>
      <c r="V43" s="12">
        <v>4</v>
      </c>
      <c r="W43" s="12" t="s">
        <v>1714</v>
      </c>
      <c r="X43" s="12" t="s">
        <v>2089</v>
      </c>
      <c r="Y43" s="12">
        <v>3000</v>
      </c>
      <c r="Z43" s="12" t="s">
        <v>1717</v>
      </c>
      <c r="AA43" s="12" t="s">
        <v>1589</v>
      </c>
      <c r="AB43" s="1" t="s">
        <v>1871</v>
      </c>
      <c r="AC43" s="12" t="s">
        <v>1286</v>
      </c>
      <c r="AD43" s="12" t="s">
        <v>1287</v>
      </c>
      <c r="AE43" s="6" t="s">
        <v>1288</v>
      </c>
      <c r="AF43" s="12" t="s">
        <v>1877</v>
      </c>
      <c r="AG43" s="6" t="s">
        <v>1586</v>
      </c>
      <c r="AH43" s="12" t="s">
        <v>1728</v>
      </c>
      <c r="AI43">
        <v>3431</v>
      </c>
      <c r="AJ43" s="1" t="s">
        <v>60</v>
      </c>
      <c r="AK43" s="1" t="s">
        <v>61</v>
      </c>
      <c r="AL43" s="1" t="s">
        <v>68</v>
      </c>
      <c r="AM43" s="1" t="s">
        <v>69</v>
      </c>
      <c r="AN43" s="1" t="s">
        <v>106</v>
      </c>
      <c r="AO43" s="5">
        <v>4100000</v>
      </c>
      <c r="AP43" s="5">
        <v>0</v>
      </c>
      <c r="AQ43" s="5">
        <v>4100000</v>
      </c>
      <c r="AR43" s="5">
        <v>0</v>
      </c>
      <c r="AS43" s="5">
        <v>169552.15</v>
      </c>
      <c r="AT43" s="5">
        <v>0</v>
      </c>
      <c r="AU43" s="5">
        <v>0</v>
      </c>
      <c r="AV43" s="5">
        <v>0</v>
      </c>
      <c r="AW43" s="5">
        <v>4100000</v>
      </c>
      <c r="AX43" s="5">
        <v>0</v>
      </c>
      <c r="AY43" s="5">
        <f t="shared" si="15"/>
        <v>4100000</v>
      </c>
      <c r="AZ43" s="5"/>
    </row>
    <row r="44" spans="1:52" hidden="1" x14ac:dyDescent="0.3">
      <c r="A44" s="1" t="s">
        <v>107</v>
      </c>
      <c r="B44" s="6">
        <f t="shared" si="8"/>
        <v>0</v>
      </c>
      <c r="C44" s="1" t="str">
        <f t="shared" si="9"/>
        <v>535110061211</v>
      </c>
      <c r="D44" s="1">
        <v>5</v>
      </c>
      <c r="E44" s="1" t="str">
        <f t="shared" si="10"/>
        <v>351</v>
      </c>
      <c r="F44" s="1" t="str">
        <f t="shared" si="11"/>
        <v>1</v>
      </c>
      <c r="G44" s="1" t="str">
        <f t="shared" si="12"/>
        <v>0</v>
      </c>
      <c r="H44" s="1" t="str">
        <f t="shared" si="13"/>
        <v>06</v>
      </c>
      <c r="I44" s="1" t="str">
        <f t="shared" si="14"/>
        <v>12</v>
      </c>
      <c r="J44" s="1">
        <v>11</v>
      </c>
      <c r="K44" s="1" t="s">
        <v>1760</v>
      </c>
      <c r="L44" s="1" t="s">
        <v>107</v>
      </c>
      <c r="M44" s="12" t="s">
        <v>878</v>
      </c>
      <c r="N44" s="12" t="s">
        <v>889</v>
      </c>
      <c r="O44" s="12" t="s">
        <v>890</v>
      </c>
      <c r="P44" s="12" t="s">
        <v>891</v>
      </c>
      <c r="Q44" s="12" t="s">
        <v>892</v>
      </c>
      <c r="R44" s="12" t="s">
        <v>893</v>
      </c>
      <c r="S44" s="12" t="s">
        <v>894</v>
      </c>
      <c r="T44" s="12" t="s">
        <v>1722</v>
      </c>
      <c r="U44" t="s">
        <v>2090</v>
      </c>
      <c r="V44" s="12">
        <v>4</v>
      </c>
      <c r="W44" s="12" t="s">
        <v>1714</v>
      </c>
      <c r="X44" s="12" t="s">
        <v>2089</v>
      </c>
      <c r="Y44" s="12">
        <v>3000</v>
      </c>
      <c r="Z44" s="12" t="s">
        <v>1717</v>
      </c>
      <c r="AA44" s="12" t="s">
        <v>1589</v>
      </c>
      <c r="AB44" s="1" t="s">
        <v>1871</v>
      </c>
      <c r="AC44" s="12" t="s">
        <v>1303</v>
      </c>
      <c r="AD44" s="12" t="s">
        <v>1304</v>
      </c>
      <c r="AE44" s="6" t="s">
        <v>1305</v>
      </c>
      <c r="AF44" s="12" t="s">
        <v>1878</v>
      </c>
      <c r="AG44" s="6" t="s">
        <v>1594</v>
      </c>
      <c r="AH44" s="12" t="s">
        <v>1879</v>
      </c>
      <c r="AI44">
        <v>3511</v>
      </c>
      <c r="AJ44" s="1" t="s">
        <v>60</v>
      </c>
      <c r="AK44" s="1" t="s">
        <v>61</v>
      </c>
      <c r="AL44" s="1" t="s">
        <v>68</v>
      </c>
      <c r="AM44" s="1" t="s">
        <v>69</v>
      </c>
      <c r="AN44" s="1" t="s">
        <v>108</v>
      </c>
      <c r="AO44" s="5">
        <v>21000000</v>
      </c>
      <c r="AP44" s="5">
        <v>0</v>
      </c>
      <c r="AQ44" s="5">
        <v>21000000</v>
      </c>
      <c r="AR44" s="5">
        <v>0</v>
      </c>
      <c r="AS44" s="5">
        <v>0</v>
      </c>
      <c r="AT44" s="5">
        <v>1709664.04</v>
      </c>
      <c r="AU44" s="5">
        <v>3418049.81</v>
      </c>
      <c r="AV44" s="5">
        <v>3418049.81</v>
      </c>
      <c r="AW44" s="5">
        <v>21000000</v>
      </c>
      <c r="AX44" s="5">
        <v>0</v>
      </c>
      <c r="AY44" s="5">
        <f t="shared" si="15"/>
        <v>21000000</v>
      </c>
      <c r="AZ44" s="5"/>
    </row>
    <row r="45" spans="1:52" hidden="1" x14ac:dyDescent="0.3">
      <c r="A45" s="1" t="s">
        <v>109</v>
      </c>
      <c r="B45" s="6">
        <f t="shared" si="8"/>
        <v>0</v>
      </c>
      <c r="C45" s="1" t="str">
        <f t="shared" si="9"/>
        <v>535710067311</v>
      </c>
      <c r="D45" s="1">
        <v>5</v>
      </c>
      <c r="E45" s="1" t="str">
        <f t="shared" si="10"/>
        <v>357</v>
      </c>
      <c r="F45" s="1" t="str">
        <f t="shared" si="11"/>
        <v>1</v>
      </c>
      <c r="G45" s="1" t="str">
        <f t="shared" si="12"/>
        <v>0</v>
      </c>
      <c r="H45" s="1" t="str">
        <f t="shared" si="13"/>
        <v>06</v>
      </c>
      <c r="I45" s="1" t="str">
        <f t="shared" si="14"/>
        <v>73</v>
      </c>
      <c r="J45" s="1">
        <v>11</v>
      </c>
      <c r="K45" s="1" t="s">
        <v>1760</v>
      </c>
      <c r="L45" s="1" t="s">
        <v>109</v>
      </c>
      <c r="M45" s="12" t="s">
        <v>878</v>
      </c>
      <c r="N45" s="12" t="s">
        <v>889</v>
      </c>
      <c r="O45" s="12" t="s">
        <v>890</v>
      </c>
      <c r="P45" s="12" t="s">
        <v>891</v>
      </c>
      <c r="Q45" s="12" t="s">
        <v>892</v>
      </c>
      <c r="R45" s="12" t="s">
        <v>893</v>
      </c>
      <c r="S45" s="12" t="s">
        <v>894</v>
      </c>
      <c r="T45" s="12" t="s">
        <v>1722</v>
      </c>
      <c r="U45" t="s">
        <v>2090</v>
      </c>
      <c r="V45" s="12">
        <v>4</v>
      </c>
      <c r="W45" s="12" t="s">
        <v>1714</v>
      </c>
      <c r="X45" s="12" t="s">
        <v>2089</v>
      </c>
      <c r="Y45" s="12">
        <v>3000</v>
      </c>
      <c r="Z45" s="12" t="s">
        <v>1717</v>
      </c>
      <c r="AA45" s="12" t="s">
        <v>1589</v>
      </c>
      <c r="AB45" s="1" t="s">
        <v>1871</v>
      </c>
      <c r="AC45" s="12" t="s">
        <v>1323</v>
      </c>
      <c r="AD45" s="12" t="s">
        <v>1324</v>
      </c>
      <c r="AE45" s="6" t="s">
        <v>1325</v>
      </c>
      <c r="AF45" s="12" t="s">
        <v>1835</v>
      </c>
      <c r="AG45" s="6" t="s">
        <v>1595</v>
      </c>
      <c r="AH45" s="12" t="s">
        <v>1880</v>
      </c>
      <c r="AI45">
        <v>3571</v>
      </c>
      <c r="AJ45" s="1" t="s">
        <v>60</v>
      </c>
      <c r="AK45" s="1" t="s">
        <v>61</v>
      </c>
      <c r="AL45" s="1" t="s">
        <v>68</v>
      </c>
      <c r="AM45" s="1" t="s">
        <v>69</v>
      </c>
      <c r="AN45" s="1" t="s">
        <v>110</v>
      </c>
      <c r="AO45" s="5">
        <v>0</v>
      </c>
      <c r="AP45" s="5">
        <v>10000000</v>
      </c>
      <c r="AQ45" s="5">
        <v>10000000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10000000</v>
      </c>
      <c r="AX45" s="5">
        <v>0</v>
      </c>
      <c r="AY45" s="5">
        <f t="shared" si="15"/>
        <v>10000000</v>
      </c>
      <c r="AZ45" s="5"/>
    </row>
    <row r="46" spans="1:52" hidden="1" x14ac:dyDescent="0.3">
      <c r="A46" s="1" t="s">
        <v>111</v>
      </c>
      <c r="B46" s="6">
        <f t="shared" si="8"/>
        <v>0</v>
      </c>
      <c r="C46" s="1" t="str">
        <f t="shared" si="9"/>
        <v>537110060011</v>
      </c>
      <c r="D46" s="1">
        <v>5</v>
      </c>
      <c r="E46" s="1" t="str">
        <f t="shared" si="10"/>
        <v>371</v>
      </c>
      <c r="F46" s="1" t="str">
        <f t="shared" si="11"/>
        <v>1</v>
      </c>
      <c r="G46" s="1" t="str">
        <f t="shared" si="12"/>
        <v>0</v>
      </c>
      <c r="H46" s="1" t="str">
        <f t="shared" si="13"/>
        <v>06</v>
      </c>
      <c r="I46" s="1" t="str">
        <f t="shared" si="14"/>
        <v>00</v>
      </c>
      <c r="J46" s="1">
        <v>11</v>
      </c>
      <c r="K46" s="1" t="s">
        <v>1760</v>
      </c>
      <c r="L46" s="1" t="s">
        <v>111</v>
      </c>
      <c r="M46" s="12" t="s">
        <v>878</v>
      </c>
      <c r="N46" s="12" t="s">
        <v>889</v>
      </c>
      <c r="O46" s="12" t="s">
        <v>890</v>
      </c>
      <c r="P46" s="12" t="s">
        <v>891</v>
      </c>
      <c r="Q46" s="12" t="s">
        <v>892</v>
      </c>
      <c r="R46" s="12" t="s">
        <v>893</v>
      </c>
      <c r="S46" s="12" t="s">
        <v>894</v>
      </c>
      <c r="T46" s="12" t="s">
        <v>1722</v>
      </c>
      <c r="U46" t="s">
        <v>2090</v>
      </c>
      <c r="V46" s="12">
        <v>4</v>
      </c>
      <c r="W46" s="12" t="s">
        <v>1714</v>
      </c>
      <c r="X46" s="12" t="s">
        <v>2089</v>
      </c>
      <c r="Y46" s="12">
        <v>3000</v>
      </c>
      <c r="Z46" s="12" t="s">
        <v>1717</v>
      </c>
      <c r="AA46" s="12" t="s">
        <v>1589</v>
      </c>
      <c r="AB46" s="1" t="s">
        <v>1871</v>
      </c>
      <c r="AC46" s="12" t="s">
        <v>1355</v>
      </c>
      <c r="AD46" s="12" t="s">
        <v>1356</v>
      </c>
      <c r="AE46" s="6" t="s">
        <v>1357</v>
      </c>
      <c r="AF46" s="12" t="s">
        <v>1358</v>
      </c>
      <c r="AG46" s="6" t="s">
        <v>1586</v>
      </c>
      <c r="AH46" s="12" t="s">
        <v>1728</v>
      </c>
      <c r="AI46">
        <v>3711</v>
      </c>
      <c r="AJ46" s="1" t="s">
        <v>60</v>
      </c>
      <c r="AK46" s="1" t="s">
        <v>61</v>
      </c>
      <c r="AL46" s="1" t="s">
        <v>68</v>
      </c>
      <c r="AM46" s="1" t="s">
        <v>69</v>
      </c>
      <c r="AN46" s="1" t="s">
        <v>112</v>
      </c>
      <c r="AO46" s="5">
        <v>0</v>
      </c>
      <c r="AP46" s="5">
        <v>45000</v>
      </c>
      <c r="AQ46" s="5">
        <v>45000</v>
      </c>
      <c r="AR46" s="5">
        <v>0</v>
      </c>
      <c r="AS46" s="5">
        <v>0</v>
      </c>
      <c r="AT46" s="5">
        <v>6796</v>
      </c>
      <c r="AU46" s="5">
        <v>6796</v>
      </c>
      <c r="AV46" s="5">
        <v>6796</v>
      </c>
      <c r="AW46" s="5">
        <v>45000</v>
      </c>
      <c r="AX46" s="5">
        <v>0</v>
      </c>
      <c r="AY46" s="5">
        <f t="shared" si="15"/>
        <v>45000</v>
      </c>
      <c r="AZ46" s="5"/>
    </row>
    <row r="47" spans="1:52" hidden="1" x14ac:dyDescent="0.3">
      <c r="A47" s="1" t="s">
        <v>113</v>
      </c>
      <c r="B47" s="6">
        <f t="shared" si="8"/>
        <v>0</v>
      </c>
      <c r="C47" s="1" t="str">
        <f t="shared" si="9"/>
        <v>537210060011</v>
      </c>
      <c r="D47" s="1">
        <v>5</v>
      </c>
      <c r="E47" s="1" t="str">
        <f t="shared" si="10"/>
        <v>372</v>
      </c>
      <c r="F47" s="1" t="str">
        <f t="shared" si="11"/>
        <v>1</v>
      </c>
      <c r="G47" s="1" t="str">
        <f t="shared" si="12"/>
        <v>0</v>
      </c>
      <c r="H47" s="1" t="str">
        <f t="shared" si="13"/>
        <v>06</v>
      </c>
      <c r="I47" s="1" t="str">
        <f t="shared" si="14"/>
        <v>00</v>
      </c>
      <c r="J47" s="1">
        <v>11</v>
      </c>
      <c r="K47" s="1" t="s">
        <v>1760</v>
      </c>
      <c r="L47" s="1" t="s">
        <v>113</v>
      </c>
      <c r="M47" s="12" t="s">
        <v>878</v>
      </c>
      <c r="N47" s="12" t="s">
        <v>889</v>
      </c>
      <c r="O47" s="12" t="s">
        <v>890</v>
      </c>
      <c r="P47" s="12" t="s">
        <v>891</v>
      </c>
      <c r="Q47" s="12" t="s">
        <v>892</v>
      </c>
      <c r="R47" s="12" t="s">
        <v>893</v>
      </c>
      <c r="S47" s="12" t="s">
        <v>894</v>
      </c>
      <c r="T47" s="12" t="s">
        <v>1722</v>
      </c>
      <c r="U47" t="s">
        <v>2090</v>
      </c>
      <c r="V47" s="12">
        <v>4</v>
      </c>
      <c r="W47" s="12" t="s">
        <v>1714</v>
      </c>
      <c r="X47" s="12" t="s">
        <v>2089</v>
      </c>
      <c r="Y47" s="12">
        <v>3000</v>
      </c>
      <c r="Z47" s="12" t="s">
        <v>1717</v>
      </c>
      <c r="AA47" s="12" t="s">
        <v>1589</v>
      </c>
      <c r="AB47" s="1" t="s">
        <v>1871</v>
      </c>
      <c r="AC47" s="12" t="s">
        <v>1359</v>
      </c>
      <c r="AD47" s="12" t="s">
        <v>1360</v>
      </c>
      <c r="AE47" s="6" t="s">
        <v>1361</v>
      </c>
      <c r="AF47" s="12" t="s">
        <v>1362</v>
      </c>
      <c r="AG47" s="6" t="s">
        <v>1586</v>
      </c>
      <c r="AH47" s="12" t="s">
        <v>1728</v>
      </c>
      <c r="AI47">
        <v>3721</v>
      </c>
      <c r="AJ47" s="1" t="s">
        <v>60</v>
      </c>
      <c r="AK47" s="1" t="s">
        <v>61</v>
      </c>
      <c r="AL47" s="1" t="s">
        <v>68</v>
      </c>
      <c r="AM47" s="1" t="s">
        <v>69</v>
      </c>
      <c r="AN47" s="1" t="s">
        <v>114</v>
      </c>
      <c r="AO47" s="5">
        <v>0</v>
      </c>
      <c r="AP47" s="5">
        <v>2000</v>
      </c>
      <c r="AQ47" s="5">
        <v>2000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2000</v>
      </c>
      <c r="AX47" s="5">
        <v>0</v>
      </c>
      <c r="AY47" s="5">
        <f t="shared" si="15"/>
        <v>2000</v>
      </c>
      <c r="AZ47" s="5"/>
    </row>
    <row r="48" spans="1:52" hidden="1" x14ac:dyDescent="0.3">
      <c r="A48" s="1" t="s">
        <v>115</v>
      </c>
      <c r="B48" s="6">
        <f t="shared" si="8"/>
        <v>0</v>
      </c>
      <c r="C48" s="1" t="str">
        <f t="shared" si="9"/>
        <v>537510060011</v>
      </c>
      <c r="D48" s="1">
        <v>5</v>
      </c>
      <c r="E48" s="1" t="str">
        <f t="shared" si="10"/>
        <v>375</v>
      </c>
      <c r="F48" s="1" t="str">
        <f t="shared" si="11"/>
        <v>1</v>
      </c>
      <c r="G48" s="1" t="str">
        <f t="shared" si="12"/>
        <v>0</v>
      </c>
      <c r="H48" s="1" t="str">
        <f t="shared" si="13"/>
        <v>06</v>
      </c>
      <c r="I48" s="1" t="str">
        <f t="shared" si="14"/>
        <v>00</v>
      </c>
      <c r="J48" s="1">
        <v>11</v>
      </c>
      <c r="K48" s="1" t="s">
        <v>1760</v>
      </c>
      <c r="L48" s="1" t="s">
        <v>115</v>
      </c>
      <c r="M48" s="12" t="s">
        <v>878</v>
      </c>
      <c r="N48" s="12" t="s">
        <v>889</v>
      </c>
      <c r="O48" s="12" t="s">
        <v>890</v>
      </c>
      <c r="P48" s="12" t="s">
        <v>891</v>
      </c>
      <c r="Q48" s="12" t="s">
        <v>892</v>
      </c>
      <c r="R48" s="12" t="s">
        <v>893</v>
      </c>
      <c r="S48" s="12" t="s">
        <v>894</v>
      </c>
      <c r="T48" s="12" t="s">
        <v>1722</v>
      </c>
      <c r="U48" t="s">
        <v>2090</v>
      </c>
      <c r="V48" s="12">
        <v>4</v>
      </c>
      <c r="W48" s="12" t="s">
        <v>1714</v>
      </c>
      <c r="X48" s="12" t="s">
        <v>2089</v>
      </c>
      <c r="Y48" s="12">
        <v>3000</v>
      </c>
      <c r="Z48" s="12" t="s">
        <v>1717</v>
      </c>
      <c r="AA48" s="12" t="s">
        <v>1589</v>
      </c>
      <c r="AB48" s="1" t="s">
        <v>1871</v>
      </c>
      <c r="AC48" s="12" t="s">
        <v>1363</v>
      </c>
      <c r="AD48" s="12" t="s">
        <v>1364</v>
      </c>
      <c r="AE48" s="6" t="s">
        <v>1365</v>
      </c>
      <c r="AF48" s="12" t="s">
        <v>1881</v>
      </c>
      <c r="AG48" s="6" t="s">
        <v>1586</v>
      </c>
      <c r="AH48" s="12" t="s">
        <v>1728</v>
      </c>
      <c r="AI48">
        <v>3751</v>
      </c>
      <c r="AJ48" s="1" t="s">
        <v>60</v>
      </c>
      <c r="AK48" s="1" t="s">
        <v>61</v>
      </c>
      <c r="AL48" s="1" t="s">
        <v>68</v>
      </c>
      <c r="AM48" s="1" t="s">
        <v>69</v>
      </c>
      <c r="AN48" s="1" t="s">
        <v>116</v>
      </c>
      <c r="AO48" s="5">
        <v>0</v>
      </c>
      <c r="AP48" s="5">
        <v>2000</v>
      </c>
      <c r="AQ48" s="5">
        <v>2000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2000</v>
      </c>
      <c r="AX48" s="5">
        <v>0</v>
      </c>
      <c r="AY48" s="5">
        <f t="shared" si="15"/>
        <v>2000</v>
      </c>
      <c r="AZ48" s="5"/>
    </row>
    <row r="49" spans="1:52" hidden="1" x14ac:dyDescent="0.3">
      <c r="A49" s="1" t="s">
        <v>240</v>
      </c>
      <c r="B49" s="6">
        <f t="shared" si="8"/>
        <v>0</v>
      </c>
      <c r="C49" s="1" t="str">
        <f t="shared" si="9"/>
        <v>511311120115</v>
      </c>
      <c r="D49" s="1">
        <v>5</v>
      </c>
      <c r="E49" s="1" t="str">
        <f t="shared" si="10"/>
        <v>113</v>
      </c>
      <c r="F49" s="1" t="str">
        <f t="shared" si="11"/>
        <v>1</v>
      </c>
      <c r="G49" s="1" t="str">
        <f t="shared" si="12"/>
        <v>1</v>
      </c>
      <c r="H49" s="1" t="str">
        <f t="shared" si="13"/>
        <v>12</v>
      </c>
      <c r="I49" s="1" t="str">
        <f t="shared" si="14"/>
        <v>01</v>
      </c>
      <c r="J49" s="1">
        <v>15</v>
      </c>
      <c r="K49" s="1" t="s">
        <v>2054</v>
      </c>
      <c r="L49" s="1" t="s">
        <v>240</v>
      </c>
      <c r="M49" s="131" t="s">
        <v>2055</v>
      </c>
      <c r="N49" s="12" t="s">
        <v>889</v>
      </c>
      <c r="O49" s="12" t="s">
        <v>890</v>
      </c>
      <c r="P49" s="12" t="s">
        <v>891</v>
      </c>
      <c r="Q49" s="12" t="s">
        <v>892</v>
      </c>
      <c r="R49" s="12" t="s">
        <v>893</v>
      </c>
      <c r="S49" s="12" t="s">
        <v>894</v>
      </c>
      <c r="T49" s="12" t="s">
        <v>1974</v>
      </c>
      <c r="U49" s="12" t="s">
        <v>2088</v>
      </c>
      <c r="V49" s="12">
        <v>4</v>
      </c>
      <c r="W49" s="12" t="s">
        <v>1714</v>
      </c>
      <c r="X49" s="12" t="s">
        <v>2089</v>
      </c>
      <c r="Y49" s="12">
        <v>1000</v>
      </c>
      <c r="Z49" s="12" t="s">
        <v>1977</v>
      </c>
      <c r="AA49" s="12" t="s">
        <v>1594</v>
      </c>
      <c r="AB49" s="1" t="s">
        <v>1977</v>
      </c>
      <c r="AC49" s="12" t="s">
        <v>974</v>
      </c>
      <c r="AD49" s="12" t="s">
        <v>975</v>
      </c>
      <c r="AE49" s="6" t="s">
        <v>976</v>
      </c>
      <c r="AF49" s="12" t="s">
        <v>977</v>
      </c>
      <c r="AG49" s="6" t="s">
        <v>889</v>
      </c>
      <c r="AH49" s="12" t="s">
        <v>2050</v>
      </c>
      <c r="AI49">
        <v>1131</v>
      </c>
      <c r="AJ49" s="1" t="s">
        <v>68</v>
      </c>
      <c r="AK49" s="1" t="s">
        <v>154</v>
      </c>
      <c r="AL49" s="1" t="s">
        <v>236</v>
      </c>
      <c r="AM49" s="1" t="s">
        <v>237</v>
      </c>
      <c r="AN49" s="1" t="s">
        <v>241</v>
      </c>
      <c r="AO49" s="5">
        <v>705161521.26999998</v>
      </c>
      <c r="AP49" s="5">
        <v>12236535.789999999</v>
      </c>
      <c r="AQ49" s="88">
        <v>717398057.05999994</v>
      </c>
      <c r="AR49" s="5">
        <v>0</v>
      </c>
      <c r="AS49" s="5">
        <v>0</v>
      </c>
      <c r="AT49" s="5">
        <v>285588377.04000002</v>
      </c>
      <c r="AU49" s="5">
        <v>285588377.04000002</v>
      </c>
      <c r="AV49" s="5">
        <v>285588377.04000002</v>
      </c>
      <c r="AW49" s="5">
        <v>717398057.05999994</v>
      </c>
      <c r="AX49" s="5">
        <v>-43306390.109999999</v>
      </c>
      <c r="AY49" s="5">
        <f t="shared" si="15"/>
        <v>674091666.94999993</v>
      </c>
      <c r="AZ49" s="5"/>
    </row>
    <row r="50" spans="1:52" x14ac:dyDescent="0.3">
      <c r="A50" s="1" t="s">
        <v>117</v>
      </c>
      <c r="B50" s="6">
        <f t="shared" si="8"/>
        <v>0</v>
      </c>
      <c r="C50" s="1" t="str">
        <f t="shared" si="9"/>
        <v>539410060011</v>
      </c>
      <c r="D50" s="1">
        <v>5</v>
      </c>
      <c r="E50" s="1" t="str">
        <f t="shared" si="10"/>
        <v>394</v>
      </c>
      <c r="F50" s="1" t="str">
        <f t="shared" si="11"/>
        <v>1</v>
      </c>
      <c r="G50" s="1" t="str">
        <f t="shared" si="12"/>
        <v>0</v>
      </c>
      <c r="H50" s="1" t="str">
        <f t="shared" si="13"/>
        <v>06</v>
      </c>
      <c r="I50" s="1" t="str">
        <f t="shared" si="14"/>
        <v>00</v>
      </c>
      <c r="J50" s="1">
        <v>11</v>
      </c>
      <c r="K50" s="1" t="s">
        <v>1760</v>
      </c>
      <c r="L50" s="1" t="s">
        <v>117</v>
      </c>
      <c r="M50" s="12" t="s">
        <v>878</v>
      </c>
      <c r="N50" s="12" t="s">
        <v>889</v>
      </c>
      <c r="O50" s="12" t="s">
        <v>890</v>
      </c>
      <c r="P50" s="12" t="s">
        <v>891</v>
      </c>
      <c r="Q50" s="12" t="s">
        <v>892</v>
      </c>
      <c r="R50" s="12" t="s">
        <v>893</v>
      </c>
      <c r="S50" s="12" t="s">
        <v>894</v>
      </c>
      <c r="T50" s="12" t="s">
        <v>1722</v>
      </c>
      <c r="U50" t="s">
        <v>2090</v>
      </c>
      <c r="V50" s="12">
        <v>4</v>
      </c>
      <c r="W50" s="12" t="s">
        <v>1714</v>
      </c>
      <c r="X50" s="12" t="s">
        <v>2089</v>
      </c>
      <c r="Y50" s="12">
        <v>3000</v>
      </c>
      <c r="Z50" s="12" t="s">
        <v>1717</v>
      </c>
      <c r="AA50" s="12" t="s">
        <v>1589</v>
      </c>
      <c r="AB50" s="1" t="s">
        <v>1871</v>
      </c>
      <c r="AC50" s="12" t="s">
        <v>1391</v>
      </c>
      <c r="AD50" s="12" t="s">
        <v>1392</v>
      </c>
      <c r="AE50" s="6" t="s">
        <v>1393</v>
      </c>
      <c r="AF50" s="12" t="s">
        <v>1394</v>
      </c>
      <c r="AG50" s="6" t="s">
        <v>1586</v>
      </c>
      <c r="AH50" s="12" t="s">
        <v>1728</v>
      </c>
      <c r="AI50">
        <v>3941</v>
      </c>
      <c r="AJ50" s="1" t="s">
        <v>60</v>
      </c>
      <c r="AK50" s="1" t="s">
        <v>61</v>
      </c>
      <c r="AL50" s="1" t="s">
        <v>68</v>
      </c>
      <c r="AM50" s="1" t="s">
        <v>69</v>
      </c>
      <c r="AN50" s="1" t="s">
        <v>66</v>
      </c>
      <c r="AO50" s="5">
        <v>500000</v>
      </c>
      <c r="AP50" s="5">
        <v>0</v>
      </c>
      <c r="AQ50" s="5">
        <v>500000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500000</v>
      </c>
      <c r="AX50" s="5">
        <v>0</v>
      </c>
      <c r="AY50" s="5">
        <f t="shared" si="15"/>
        <v>500000</v>
      </c>
      <c r="AZ50" s="5"/>
    </row>
    <row r="51" spans="1:52" hidden="1" x14ac:dyDescent="0.3">
      <c r="A51" s="1" t="s">
        <v>118</v>
      </c>
      <c r="B51" s="6">
        <f t="shared" si="8"/>
        <v>0</v>
      </c>
      <c r="C51" s="1" t="str">
        <f t="shared" si="9"/>
        <v>539610060011</v>
      </c>
      <c r="D51" s="1">
        <v>5</v>
      </c>
      <c r="E51" s="1" t="str">
        <f t="shared" si="10"/>
        <v>396</v>
      </c>
      <c r="F51" s="1" t="str">
        <f t="shared" si="11"/>
        <v>1</v>
      </c>
      <c r="G51" s="1" t="str">
        <f t="shared" si="12"/>
        <v>0</v>
      </c>
      <c r="H51" s="1" t="str">
        <f t="shared" si="13"/>
        <v>06</v>
      </c>
      <c r="I51" s="1" t="str">
        <f t="shared" si="14"/>
        <v>00</v>
      </c>
      <c r="J51" s="1">
        <v>11</v>
      </c>
      <c r="K51" s="1" t="s">
        <v>1760</v>
      </c>
      <c r="L51" s="1" t="s">
        <v>118</v>
      </c>
      <c r="M51" s="12" t="s">
        <v>878</v>
      </c>
      <c r="N51" s="12" t="s">
        <v>889</v>
      </c>
      <c r="O51" s="12" t="s">
        <v>890</v>
      </c>
      <c r="P51" s="12" t="s">
        <v>891</v>
      </c>
      <c r="Q51" s="12" t="s">
        <v>892</v>
      </c>
      <c r="R51" s="12" t="s">
        <v>893</v>
      </c>
      <c r="S51" s="12" t="s">
        <v>894</v>
      </c>
      <c r="T51" s="12" t="s">
        <v>1722</v>
      </c>
      <c r="U51" t="s">
        <v>2090</v>
      </c>
      <c r="V51" s="12">
        <v>4</v>
      </c>
      <c r="W51" s="12" t="s">
        <v>1714</v>
      </c>
      <c r="X51" s="12" t="s">
        <v>2089</v>
      </c>
      <c r="Y51" s="12">
        <v>3000</v>
      </c>
      <c r="Z51" s="12" t="s">
        <v>1717</v>
      </c>
      <c r="AA51" s="12" t="s">
        <v>1589</v>
      </c>
      <c r="AB51" s="1" t="s">
        <v>1871</v>
      </c>
      <c r="AC51" s="12" t="s">
        <v>1397</v>
      </c>
      <c r="AD51" s="12" t="s">
        <v>1398</v>
      </c>
      <c r="AE51" s="6" t="s">
        <v>1399</v>
      </c>
      <c r="AF51" s="12" t="s">
        <v>1400</v>
      </c>
      <c r="AG51" s="6" t="s">
        <v>1586</v>
      </c>
      <c r="AH51" s="12" t="s">
        <v>1728</v>
      </c>
      <c r="AI51">
        <v>3961</v>
      </c>
      <c r="AJ51" s="1" t="s">
        <v>60</v>
      </c>
      <c r="AK51" s="1" t="s">
        <v>61</v>
      </c>
      <c r="AL51" s="1" t="s">
        <v>68</v>
      </c>
      <c r="AM51" s="1" t="s">
        <v>69</v>
      </c>
      <c r="AN51" s="1" t="s">
        <v>119</v>
      </c>
      <c r="AO51" s="5">
        <v>50000</v>
      </c>
      <c r="AP51" s="5">
        <v>0</v>
      </c>
      <c r="AQ51" s="5">
        <v>50000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50000</v>
      </c>
      <c r="AX51" s="5">
        <v>0</v>
      </c>
      <c r="AY51" s="5">
        <f t="shared" si="15"/>
        <v>50000</v>
      </c>
      <c r="AZ51" s="5"/>
    </row>
    <row r="52" spans="1:52" hidden="1" x14ac:dyDescent="0.3">
      <c r="A52" s="1" t="s">
        <v>120</v>
      </c>
      <c r="B52" s="6">
        <f t="shared" si="8"/>
        <v>0</v>
      </c>
      <c r="C52" s="1" t="str">
        <f t="shared" si="9"/>
        <v>551510060011</v>
      </c>
      <c r="D52" s="1">
        <v>5</v>
      </c>
      <c r="E52" s="1" t="str">
        <f t="shared" si="10"/>
        <v>515</v>
      </c>
      <c r="F52" s="1" t="str">
        <f t="shared" si="11"/>
        <v>1</v>
      </c>
      <c r="G52" s="1" t="str">
        <f t="shared" si="12"/>
        <v>0</v>
      </c>
      <c r="H52" s="1" t="str">
        <f t="shared" si="13"/>
        <v>06</v>
      </c>
      <c r="I52" s="1" t="str">
        <f t="shared" si="14"/>
        <v>00</v>
      </c>
      <c r="J52" s="1">
        <v>11</v>
      </c>
      <c r="K52" s="1" t="s">
        <v>1760</v>
      </c>
      <c r="L52" s="1" t="s">
        <v>120</v>
      </c>
      <c r="M52" s="12" t="s">
        <v>878</v>
      </c>
      <c r="N52" s="12" t="s">
        <v>889</v>
      </c>
      <c r="O52" s="12" t="s">
        <v>890</v>
      </c>
      <c r="P52" s="12" t="s">
        <v>891</v>
      </c>
      <c r="Q52" s="12" t="s">
        <v>892</v>
      </c>
      <c r="R52" s="12" t="s">
        <v>893</v>
      </c>
      <c r="S52" s="12" t="s">
        <v>894</v>
      </c>
      <c r="T52" s="12" t="s">
        <v>1722</v>
      </c>
      <c r="U52" t="s">
        <v>2090</v>
      </c>
      <c r="V52" s="12">
        <v>4</v>
      </c>
      <c r="W52" s="12" t="s">
        <v>1714</v>
      </c>
      <c r="X52" s="12" t="s">
        <v>2243</v>
      </c>
      <c r="Y52" s="12">
        <v>5000</v>
      </c>
      <c r="Z52" s="12" t="s">
        <v>1739</v>
      </c>
      <c r="AA52" s="12" t="s">
        <v>1589</v>
      </c>
      <c r="AB52" s="1" t="s">
        <v>1871</v>
      </c>
      <c r="AC52" s="12" t="s">
        <v>1459</v>
      </c>
      <c r="AD52" s="12" t="s">
        <v>1460</v>
      </c>
      <c r="AE52" s="6" t="s">
        <v>1461</v>
      </c>
      <c r="AF52" t="s">
        <v>1882</v>
      </c>
      <c r="AG52" s="6" t="s">
        <v>1586</v>
      </c>
      <c r="AH52" s="12" t="s">
        <v>1728</v>
      </c>
      <c r="AI52">
        <v>5151</v>
      </c>
      <c r="AJ52" s="1" t="s">
        <v>60</v>
      </c>
      <c r="AK52" s="1" t="s">
        <v>61</v>
      </c>
      <c r="AL52" s="1" t="s">
        <v>68</v>
      </c>
      <c r="AM52" s="1" t="s">
        <v>69</v>
      </c>
      <c r="AN52" s="1" t="s">
        <v>121</v>
      </c>
      <c r="AO52" s="5">
        <v>200000</v>
      </c>
      <c r="AP52" s="5">
        <v>5935240</v>
      </c>
      <c r="AQ52" s="5">
        <v>6135240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6135240</v>
      </c>
      <c r="AX52" s="5">
        <v>0</v>
      </c>
      <c r="AY52" s="5">
        <f t="shared" si="15"/>
        <v>6135240</v>
      </c>
      <c r="AZ52" s="5"/>
    </row>
    <row r="53" spans="1:52" hidden="1" x14ac:dyDescent="0.3">
      <c r="A53" s="1" t="s">
        <v>122</v>
      </c>
      <c r="B53" s="6">
        <f t="shared" si="8"/>
        <v>0</v>
      </c>
      <c r="C53" s="1" t="str">
        <f t="shared" si="9"/>
        <v>551910060011</v>
      </c>
      <c r="D53" s="1">
        <v>5</v>
      </c>
      <c r="E53" s="1" t="str">
        <f t="shared" si="10"/>
        <v>519</v>
      </c>
      <c r="F53" s="1" t="str">
        <f t="shared" si="11"/>
        <v>1</v>
      </c>
      <c r="G53" s="1" t="str">
        <f t="shared" si="12"/>
        <v>0</v>
      </c>
      <c r="H53" s="1" t="str">
        <f t="shared" si="13"/>
        <v>06</v>
      </c>
      <c r="I53" s="1" t="str">
        <f t="shared" si="14"/>
        <v>00</v>
      </c>
      <c r="J53" s="1">
        <v>11</v>
      </c>
      <c r="K53" s="1" t="s">
        <v>1760</v>
      </c>
      <c r="L53" s="1" t="s">
        <v>122</v>
      </c>
      <c r="M53" s="12" t="s">
        <v>878</v>
      </c>
      <c r="N53" s="12" t="s">
        <v>889</v>
      </c>
      <c r="O53" s="12" t="s">
        <v>890</v>
      </c>
      <c r="P53" s="12" t="s">
        <v>891</v>
      </c>
      <c r="Q53" s="12" t="s">
        <v>892</v>
      </c>
      <c r="R53" s="12" t="s">
        <v>893</v>
      </c>
      <c r="S53" s="12" t="s">
        <v>894</v>
      </c>
      <c r="T53" s="12" t="s">
        <v>1722</v>
      </c>
      <c r="U53" t="s">
        <v>2090</v>
      </c>
      <c r="V53" s="12">
        <v>4</v>
      </c>
      <c r="W53" s="12" t="s">
        <v>1714</v>
      </c>
      <c r="X53" s="12" t="s">
        <v>2243</v>
      </c>
      <c r="Y53" s="12">
        <v>5000</v>
      </c>
      <c r="Z53" s="12" t="s">
        <v>1739</v>
      </c>
      <c r="AA53" s="12" t="s">
        <v>1589</v>
      </c>
      <c r="AB53" s="1" t="s">
        <v>1871</v>
      </c>
      <c r="AC53" s="12" t="s">
        <v>1463</v>
      </c>
      <c r="AD53" s="12" t="s">
        <v>1464</v>
      </c>
      <c r="AE53" s="6" t="s">
        <v>1465</v>
      </c>
      <c r="AF53" s="12" t="s">
        <v>1883</v>
      </c>
      <c r="AG53" s="6" t="s">
        <v>1586</v>
      </c>
      <c r="AH53" s="12" t="s">
        <v>1728</v>
      </c>
      <c r="AI53">
        <v>5191</v>
      </c>
      <c r="AJ53" s="1" t="s">
        <v>60</v>
      </c>
      <c r="AK53" s="1" t="s">
        <v>61</v>
      </c>
      <c r="AL53" s="1" t="s">
        <v>68</v>
      </c>
      <c r="AM53" s="1" t="s">
        <v>69</v>
      </c>
      <c r="AN53" s="1" t="s">
        <v>123</v>
      </c>
      <c r="AO53" s="5">
        <v>0</v>
      </c>
      <c r="AP53" s="5">
        <v>238000</v>
      </c>
      <c r="AQ53" s="5">
        <v>238000</v>
      </c>
      <c r="AR53" s="5">
        <v>236752.52</v>
      </c>
      <c r="AS53" s="5">
        <v>0</v>
      </c>
      <c r="AT53" s="5">
        <v>0</v>
      </c>
      <c r="AU53" s="5">
        <v>0</v>
      </c>
      <c r="AV53" s="5">
        <v>0</v>
      </c>
      <c r="AW53" s="5">
        <v>1247.4800000000105</v>
      </c>
      <c r="AX53" s="5">
        <v>0</v>
      </c>
      <c r="AY53" s="5">
        <f t="shared" si="15"/>
        <v>238000</v>
      </c>
      <c r="AZ53" s="5"/>
    </row>
    <row r="54" spans="1:52" hidden="1" x14ac:dyDescent="0.3">
      <c r="A54" s="1" t="s">
        <v>124</v>
      </c>
      <c r="B54" s="6">
        <f t="shared" si="8"/>
        <v>0</v>
      </c>
      <c r="C54" s="1" t="str">
        <f t="shared" si="9"/>
        <v>558110061311</v>
      </c>
      <c r="D54" s="1">
        <v>5</v>
      </c>
      <c r="E54" s="1" t="str">
        <f t="shared" si="10"/>
        <v>581</v>
      </c>
      <c r="F54" s="1" t="str">
        <f t="shared" si="11"/>
        <v>1</v>
      </c>
      <c r="G54" s="1" t="str">
        <f t="shared" si="12"/>
        <v>0</v>
      </c>
      <c r="H54" s="1" t="str">
        <f t="shared" si="13"/>
        <v>06</v>
      </c>
      <c r="I54" s="1" t="str">
        <f t="shared" si="14"/>
        <v>13</v>
      </c>
      <c r="J54" s="1">
        <v>11</v>
      </c>
      <c r="K54" s="1" t="s">
        <v>1760</v>
      </c>
      <c r="L54" s="1" t="s">
        <v>124</v>
      </c>
      <c r="M54" s="12" t="s">
        <v>878</v>
      </c>
      <c r="N54" s="12" t="s">
        <v>889</v>
      </c>
      <c r="O54" s="12" t="s">
        <v>890</v>
      </c>
      <c r="P54" s="12" t="s">
        <v>891</v>
      </c>
      <c r="Q54" s="12" t="s">
        <v>892</v>
      </c>
      <c r="R54" s="12" t="s">
        <v>893</v>
      </c>
      <c r="S54" s="12" t="s">
        <v>894</v>
      </c>
      <c r="T54" s="12" t="s">
        <v>1722</v>
      </c>
      <c r="U54" t="s">
        <v>2090</v>
      </c>
      <c r="V54" s="12">
        <v>4</v>
      </c>
      <c r="W54" s="12" t="s">
        <v>1714</v>
      </c>
      <c r="X54" s="12" t="s">
        <v>2243</v>
      </c>
      <c r="Y54" s="12">
        <v>5000</v>
      </c>
      <c r="Z54" s="12" t="s">
        <v>1739</v>
      </c>
      <c r="AA54" s="12" t="s">
        <v>1589</v>
      </c>
      <c r="AB54" s="1" t="s">
        <v>1871</v>
      </c>
      <c r="AC54" s="12" t="s">
        <v>1527</v>
      </c>
      <c r="AD54" s="12" t="s">
        <v>1528</v>
      </c>
      <c r="AE54" s="6" t="s">
        <v>1529</v>
      </c>
      <c r="AF54" s="12" t="s">
        <v>1530</v>
      </c>
      <c r="AG54" s="6" t="s">
        <v>1596</v>
      </c>
      <c r="AH54" s="12" t="s">
        <v>1884</v>
      </c>
      <c r="AI54">
        <v>5811</v>
      </c>
      <c r="AJ54" s="1" t="s">
        <v>60</v>
      </c>
      <c r="AK54" s="1" t="s">
        <v>61</v>
      </c>
      <c r="AL54" s="1" t="s">
        <v>68</v>
      </c>
      <c r="AM54" s="1" t="s">
        <v>69</v>
      </c>
      <c r="AN54" s="1" t="s">
        <v>125</v>
      </c>
      <c r="AO54" s="5">
        <v>5000000</v>
      </c>
      <c r="AP54" s="5">
        <v>0</v>
      </c>
      <c r="AQ54" s="5">
        <v>5000000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5000000</v>
      </c>
      <c r="AX54" s="5">
        <v>0</v>
      </c>
      <c r="AY54" s="5">
        <f t="shared" si="15"/>
        <v>5000000</v>
      </c>
      <c r="AZ54" s="5"/>
    </row>
    <row r="55" spans="1:52" hidden="1" x14ac:dyDescent="0.3">
      <c r="A55" s="1" t="s">
        <v>126</v>
      </c>
      <c r="B55" s="6">
        <f t="shared" si="8"/>
        <v>0</v>
      </c>
      <c r="C55" s="1" t="str">
        <f t="shared" si="9"/>
        <v>559110060011</v>
      </c>
      <c r="D55" s="1">
        <v>5</v>
      </c>
      <c r="E55" s="1" t="str">
        <f t="shared" si="10"/>
        <v>591</v>
      </c>
      <c r="F55" s="1" t="str">
        <f t="shared" si="11"/>
        <v>1</v>
      </c>
      <c r="G55" s="1" t="str">
        <f t="shared" si="12"/>
        <v>0</v>
      </c>
      <c r="H55" s="1" t="str">
        <f t="shared" si="13"/>
        <v>06</v>
      </c>
      <c r="I55" s="1" t="str">
        <f t="shared" si="14"/>
        <v>00</v>
      </c>
      <c r="J55" s="1">
        <v>11</v>
      </c>
      <c r="K55" s="1" t="s">
        <v>1760</v>
      </c>
      <c r="L55" s="1" t="s">
        <v>126</v>
      </c>
      <c r="M55" s="12" t="s">
        <v>878</v>
      </c>
      <c r="N55" s="12" t="s">
        <v>889</v>
      </c>
      <c r="O55" s="12" t="s">
        <v>890</v>
      </c>
      <c r="P55" s="12" t="s">
        <v>891</v>
      </c>
      <c r="Q55" s="12" t="s">
        <v>892</v>
      </c>
      <c r="R55" s="12" t="s">
        <v>893</v>
      </c>
      <c r="S55" s="12" t="s">
        <v>894</v>
      </c>
      <c r="T55" s="12" t="s">
        <v>1722</v>
      </c>
      <c r="U55" t="s">
        <v>2090</v>
      </c>
      <c r="V55" s="12">
        <v>4</v>
      </c>
      <c r="W55" s="12" t="s">
        <v>1714</v>
      </c>
      <c r="X55" s="12" t="s">
        <v>2243</v>
      </c>
      <c r="Y55" s="12">
        <v>5000</v>
      </c>
      <c r="Z55" s="12" t="s">
        <v>1739</v>
      </c>
      <c r="AA55" s="12" t="s">
        <v>1589</v>
      </c>
      <c r="AB55" s="1" t="s">
        <v>1871</v>
      </c>
      <c r="AC55" s="12" t="s">
        <v>1533</v>
      </c>
      <c r="AD55" s="12" t="s">
        <v>1534</v>
      </c>
      <c r="AE55" s="6" t="s">
        <v>1535</v>
      </c>
      <c r="AF55" s="12" t="s">
        <v>1536</v>
      </c>
      <c r="AG55" s="6" t="s">
        <v>1586</v>
      </c>
      <c r="AH55" s="12" t="s">
        <v>1728</v>
      </c>
      <c r="AI55">
        <v>5911</v>
      </c>
      <c r="AJ55" s="1" t="s">
        <v>60</v>
      </c>
      <c r="AK55" s="1" t="s">
        <v>61</v>
      </c>
      <c r="AL55" s="1" t="s">
        <v>68</v>
      </c>
      <c r="AM55" s="1" t="s">
        <v>69</v>
      </c>
      <c r="AN55" s="1" t="s">
        <v>127</v>
      </c>
      <c r="AO55" s="5">
        <v>3010000</v>
      </c>
      <c r="AP55" s="5">
        <v>0</v>
      </c>
      <c r="AQ55" s="5">
        <v>3010000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3010000</v>
      </c>
      <c r="AX55" s="5">
        <v>0</v>
      </c>
      <c r="AY55" s="5">
        <f t="shared" si="15"/>
        <v>3010000</v>
      </c>
      <c r="AZ55" s="5"/>
    </row>
    <row r="56" spans="1:52" hidden="1" x14ac:dyDescent="0.3">
      <c r="A56" s="1" t="s">
        <v>128</v>
      </c>
      <c r="B56" s="6">
        <f t="shared" si="8"/>
        <v>0</v>
      </c>
      <c r="C56" s="1" t="str">
        <f t="shared" si="9"/>
        <v>559710060011</v>
      </c>
      <c r="D56" s="1">
        <v>5</v>
      </c>
      <c r="E56" s="1" t="str">
        <f t="shared" si="10"/>
        <v>597</v>
      </c>
      <c r="F56" s="1" t="str">
        <f t="shared" si="11"/>
        <v>1</v>
      </c>
      <c r="G56" s="1" t="str">
        <f t="shared" si="12"/>
        <v>0</v>
      </c>
      <c r="H56" s="1" t="str">
        <f t="shared" si="13"/>
        <v>06</v>
      </c>
      <c r="I56" s="1" t="str">
        <f t="shared" si="14"/>
        <v>00</v>
      </c>
      <c r="J56" s="1">
        <v>11</v>
      </c>
      <c r="K56" s="1" t="s">
        <v>1760</v>
      </c>
      <c r="L56" s="1" t="s">
        <v>128</v>
      </c>
      <c r="M56" s="12" t="s">
        <v>878</v>
      </c>
      <c r="N56" s="12" t="s">
        <v>889</v>
      </c>
      <c r="O56" s="12" t="s">
        <v>890</v>
      </c>
      <c r="P56" s="12" t="s">
        <v>891</v>
      </c>
      <c r="Q56" s="12" t="s">
        <v>892</v>
      </c>
      <c r="R56" s="12" t="s">
        <v>893</v>
      </c>
      <c r="S56" s="12" t="s">
        <v>894</v>
      </c>
      <c r="T56" s="12" t="s">
        <v>1722</v>
      </c>
      <c r="U56" t="s">
        <v>2090</v>
      </c>
      <c r="V56" s="12">
        <v>4</v>
      </c>
      <c r="W56" s="12" t="s">
        <v>1714</v>
      </c>
      <c r="X56" s="12" t="s">
        <v>2243</v>
      </c>
      <c r="Y56" s="12">
        <v>5000</v>
      </c>
      <c r="Z56" s="12" t="s">
        <v>1739</v>
      </c>
      <c r="AA56" s="12" t="s">
        <v>1589</v>
      </c>
      <c r="AB56" s="1" t="s">
        <v>1871</v>
      </c>
      <c r="AC56" s="12" t="s">
        <v>1537</v>
      </c>
      <c r="AD56" s="12" t="s">
        <v>1538</v>
      </c>
      <c r="AE56" s="6" t="s">
        <v>1539</v>
      </c>
      <c r="AF56" s="12" t="s">
        <v>1813</v>
      </c>
      <c r="AG56" s="6" t="s">
        <v>1586</v>
      </c>
      <c r="AH56" s="12" t="s">
        <v>1728</v>
      </c>
      <c r="AI56">
        <v>5971</v>
      </c>
      <c r="AJ56" s="1" t="s">
        <v>60</v>
      </c>
      <c r="AK56" s="1" t="s">
        <v>61</v>
      </c>
      <c r="AL56" s="1" t="s">
        <v>68</v>
      </c>
      <c r="AM56" s="1" t="s">
        <v>69</v>
      </c>
      <c r="AN56" s="1" t="s">
        <v>129</v>
      </c>
      <c r="AO56" s="5">
        <v>0</v>
      </c>
      <c r="AP56" s="5">
        <v>8526</v>
      </c>
      <c r="AQ56" s="5">
        <v>8526</v>
      </c>
      <c r="AR56" s="5">
        <v>0</v>
      </c>
      <c r="AS56" s="5">
        <v>0</v>
      </c>
      <c r="AT56" s="5">
        <v>8526</v>
      </c>
      <c r="AU56" s="5">
        <v>8526</v>
      </c>
      <c r="AV56" s="5">
        <v>8526</v>
      </c>
      <c r="AW56" s="5">
        <v>8526</v>
      </c>
      <c r="AX56" s="5">
        <v>0</v>
      </c>
      <c r="AY56" s="5">
        <f t="shared" si="15"/>
        <v>8526</v>
      </c>
      <c r="AZ56" s="5"/>
    </row>
    <row r="57" spans="1:52" hidden="1" x14ac:dyDescent="0.3">
      <c r="A57" s="1" t="s">
        <v>130</v>
      </c>
      <c r="B57" s="6">
        <f t="shared" si="8"/>
        <v>0</v>
      </c>
      <c r="C57" s="1" t="str">
        <f t="shared" si="9"/>
        <v>563210061011</v>
      </c>
      <c r="D57" s="1">
        <v>5</v>
      </c>
      <c r="E57" s="1" t="str">
        <f t="shared" si="10"/>
        <v>632</v>
      </c>
      <c r="F57" s="1" t="str">
        <f t="shared" si="11"/>
        <v>1</v>
      </c>
      <c r="G57" s="1" t="str">
        <f t="shared" si="12"/>
        <v>0</v>
      </c>
      <c r="H57" s="1" t="str">
        <f t="shared" si="13"/>
        <v>06</v>
      </c>
      <c r="I57" s="1" t="str">
        <f t="shared" si="14"/>
        <v>10</v>
      </c>
      <c r="J57" s="1">
        <v>11</v>
      </c>
      <c r="K57" s="1" t="s">
        <v>1760</v>
      </c>
      <c r="L57" s="1" t="s">
        <v>130</v>
      </c>
      <c r="M57" s="12" t="s">
        <v>878</v>
      </c>
      <c r="N57" s="12" t="s">
        <v>889</v>
      </c>
      <c r="O57" s="12" t="s">
        <v>890</v>
      </c>
      <c r="P57" s="12" t="s">
        <v>891</v>
      </c>
      <c r="Q57" s="12" t="s">
        <v>892</v>
      </c>
      <c r="R57" s="12" t="s">
        <v>893</v>
      </c>
      <c r="S57" s="12" t="s">
        <v>894</v>
      </c>
      <c r="T57" s="12" t="s">
        <v>1722</v>
      </c>
      <c r="U57" t="s">
        <v>2090</v>
      </c>
      <c r="V57" s="12">
        <v>4</v>
      </c>
      <c r="W57" s="12" t="s">
        <v>1714</v>
      </c>
      <c r="X57" s="12" t="s">
        <v>2243</v>
      </c>
      <c r="Y57" s="12">
        <v>6000</v>
      </c>
      <c r="Z57" s="12" t="s">
        <v>2147</v>
      </c>
      <c r="AA57" s="12" t="s">
        <v>1589</v>
      </c>
      <c r="AB57" s="1" t="s">
        <v>1871</v>
      </c>
      <c r="AC57" s="12" t="s">
        <v>1559</v>
      </c>
      <c r="AD57" s="12" t="s">
        <v>1560</v>
      </c>
      <c r="AE57" s="6" t="s">
        <v>1561</v>
      </c>
      <c r="AF57" s="12" t="s">
        <v>1885</v>
      </c>
      <c r="AG57" s="6" t="s">
        <v>1597</v>
      </c>
      <c r="AH57" s="12" t="s">
        <v>1879</v>
      </c>
      <c r="AI57">
        <v>6321</v>
      </c>
      <c r="AJ57" s="1" t="s">
        <v>60</v>
      </c>
      <c r="AK57" s="1" t="s">
        <v>61</v>
      </c>
      <c r="AL57" s="1" t="s">
        <v>68</v>
      </c>
      <c r="AM57" s="1" t="s">
        <v>69</v>
      </c>
      <c r="AN57" s="1" t="s">
        <v>131</v>
      </c>
      <c r="AO57" s="5">
        <v>95100000</v>
      </c>
      <c r="AP57" s="5">
        <v>0</v>
      </c>
      <c r="AQ57" s="5">
        <v>95100000</v>
      </c>
      <c r="AR57" s="5">
        <v>0</v>
      </c>
      <c r="AS57" s="5">
        <v>0</v>
      </c>
      <c r="AT57" s="5">
        <v>7054293.6900000004</v>
      </c>
      <c r="AU57" s="5">
        <v>14103313.02</v>
      </c>
      <c r="AV57" s="5">
        <v>14103313.02</v>
      </c>
      <c r="AW57" s="5">
        <v>95100000</v>
      </c>
      <c r="AX57" s="5">
        <v>0</v>
      </c>
      <c r="AY57" s="5">
        <f t="shared" si="15"/>
        <v>95100000</v>
      </c>
      <c r="AZ57" s="5"/>
    </row>
    <row r="58" spans="1:52" hidden="1" x14ac:dyDescent="0.3">
      <c r="A58" s="1" t="s">
        <v>132</v>
      </c>
      <c r="B58" s="6">
        <f t="shared" si="8"/>
        <v>0</v>
      </c>
      <c r="C58" s="1" t="str">
        <f t="shared" si="9"/>
        <v>563210061111</v>
      </c>
      <c r="D58" s="1">
        <v>5</v>
      </c>
      <c r="E58" s="1" t="str">
        <f t="shared" si="10"/>
        <v>632</v>
      </c>
      <c r="F58" s="1" t="str">
        <f t="shared" si="11"/>
        <v>1</v>
      </c>
      <c r="G58" s="1" t="str">
        <f t="shared" si="12"/>
        <v>0</v>
      </c>
      <c r="H58" s="1" t="str">
        <f t="shared" si="13"/>
        <v>06</v>
      </c>
      <c r="I58" s="1" t="str">
        <f t="shared" si="14"/>
        <v>11</v>
      </c>
      <c r="J58" s="1">
        <v>11</v>
      </c>
      <c r="K58" s="1" t="s">
        <v>1760</v>
      </c>
      <c r="L58" s="1" t="s">
        <v>132</v>
      </c>
      <c r="M58" s="12" t="s">
        <v>878</v>
      </c>
      <c r="N58" s="12" t="s">
        <v>889</v>
      </c>
      <c r="O58" s="12" t="s">
        <v>890</v>
      </c>
      <c r="P58" s="12" t="s">
        <v>891</v>
      </c>
      <c r="Q58" s="12" t="s">
        <v>892</v>
      </c>
      <c r="R58" s="12" t="s">
        <v>893</v>
      </c>
      <c r="S58" s="12" t="s">
        <v>894</v>
      </c>
      <c r="T58" s="12" t="s">
        <v>1722</v>
      </c>
      <c r="U58" t="s">
        <v>2090</v>
      </c>
      <c r="V58" s="12">
        <v>4</v>
      </c>
      <c r="W58" s="12" t="s">
        <v>1714</v>
      </c>
      <c r="X58" s="12" t="s">
        <v>2243</v>
      </c>
      <c r="Y58" s="12">
        <v>6000</v>
      </c>
      <c r="Z58" s="12" t="s">
        <v>2147</v>
      </c>
      <c r="AA58" s="12" t="s">
        <v>1589</v>
      </c>
      <c r="AB58" s="1" t="s">
        <v>1871</v>
      </c>
      <c r="AC58" s="12" t="s">
        <v>1559</v>
      </c>
      <c r="AD58" s="12" t="s">
        <v>1560</v>
      </c>
      <c r="AE58" s="6" t="s">
        <v>1561</v>
      </c>
      <c r="AF58" s="12" t="s">
        <v>1885</v>
      </c>
      <c r="AG58" s="6" t="s">
        <v>1598</v>
      </c>
      <c r="AH58" s="12" t="s">
        <v>1886</v>
      </c>
      <c r="AI58">
        <v>6321</v>
      </c>
      <c r="AJ58" s="1" t="s">
        <v>60</v>
      </c>
      <c r="AK58" s="1" t="s">
        <v>61</v>
      </c>
      <c r="AL58" s="1" t="s">
        <v>68</v>
      </c>
      <c r="AM58" s="1" t="s">
        <v>69</v>
      </c>
      <c r="AN58" s="1" t="s">
        <v>133</v>
      </c>
      <c r="AO58" s="5">
        <v>23580360</v>
      </c>
      <c r="AP58" s="5">
        <v>0</v>
      </c>
      <c r="AQ58" s="5">
        <v>23580360</v>
      </c>
      <c r="AR58" s="5">
        <v>0</v>
      </c>
      <c r="AS58" s="5">
        <v>0</v>
      </c>
      <c r="AT58" s="5">
        <v>1965030</v>
      </c>
      <c r="AU58" s="5">
        <v>3930060</v>
      </c>
      <c r="AV58" s="5">
        <v>3930060</v>
      </c>
      <c r="AW58" s="5">
        <v>23580360</v>
      </c>
      <c r="AX58" s="5">
        <v>0</v>
      </c>
      <c r="AY58" s="5">
        <f t="shared" si="15"/>
        <v>23580360</v>
      </c>
      <c r="AZ58" s="5"/>
    </row>
    <row r="59" spans="1:52" hidden="1" x14ac:dyDescent="0.3">
      <c r="A59" s="1" t="s">
        <v>197</v>
      </c>
      <c r="B59" s="6">
        <f t="shared" si="8"/>
        <v>0</v>
      </c>
      <c r="C59" s="1" t="str">
        <f t="shared" si="9"/>
        <v>533410090011</v>
      </c>
      <c r="D59" s="1">
        <v>5</v>
      </c>
      <c r="E59" s="1" t="str">
        <f t="shared" si="10"/>
        <v>334</v>
      </c>
      <c r="F59" s="1" t="str">
        <f t="shared" si="11"/>
        <v>1</v>
      </c>
      <c r="G59" s="1" t="str">
        <f t="shared" si="12"/>
        <v>0</v>
      </c>
      <c r="H59" s="1" t="str">
        <f t="shared" si="13"/>
        <v>09</v>
      </c>
      <c r="I59" s="1" t="str">
        <f t="shared" si="14"/>
        <v>00</v>
      </c>
      <c r="J59" s="1">
        <v>11</v>
      </c>
      <c r="K59" s="1" t="s">
        <v>1760</v>
      </c>
      <c r="L59" s="1" t="s">
        <v>197</v>
      </c>
      <c r="M59" s="12" t="s">
        <v>878</v>
      </c>
      <c r="N59" s="12" t="s">
        <v>889</v>
      </c>
      <c r="O59" s="12" t="s">
        <v>890</v>
      </c>
      <c r="P59" s="12" t="s">
        <v>891</v>
      </c>
      <c r="Q59" s="12" t="s">
        <v>892</v>
      </c>
      <c r="R59" s="12" t="s">
        <v>893</v>
      </c>
      <c r="S59" s="12" t="s">
        <v>894</v>
      </c>
      <c r="T59" s="12" t="s">
        <v>1722</v>
      </c>
      <c r="U59" t="s">
        <v>2090</v>
      </c>
      <c r="V59" s="12">
        <v>4</v>
      </c>
      <c r="W59" s="12" t="s">
        <v>1714</v>
      </c>
      <c r="X59" s="12" t="s">
        <v>2089</v>
      </c>
      <c r="Y59" s="12">
        <v>3000</v>
      </c>
      <c r="Z59" s="12" t="s">
        <v>1717</v>
      </c>
      <c r="AA59" s="12" t="s">
        <v>1592</v>
      </c>
      <c r="AB59" s="1" t="s">
        <v>1758</v>
      </c>
      <c r="AC59" s="12" t="s">
        <v>1260</v>
      </c>
      <c r="AD59" s="12" t="s">
        <v>1261</v>
      </c>
      <c r="AE59" s="6" t="s">
        <v>1262</v>
      </c>
      <c r="AF59" s="12" t="s">
        <v>1737</v>
      </c>
      <c r="AG59" s="6" t="s">
        <v>1586</v>
      </c>
      <c r="AH59" s="12" t="s">
        <v>1728</v>
      </c>
      <c r="AI59">
        <v>3341</v>
      </c>
      <c r="AJ59" s="1" t="s">
        <v>68</v>
      </c>
      <c r="AK59" s="1" t="s">
        <v>154</v>
      </c>
      <c r="AL59" s="1" t="s">
        <v>155</v>
      </c>
      <c r="AM59" s="1" t="s">
        <v>156</v>
      </c>
      <c r="AN59" s="1" t="s">
        <v>198</v>
      </c>
      <c r="AO59" s="5">
        <v>1600000</v>
      </c>
      <c r="AP59" s="5">
        <v>2200000</v>
      </c>
      <c r="AQ59" s="5">
        <v>3800000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3800000</v>
      </c>
      <c r="AX59" s="5">
        <v>-3500000</v>
      </c>
      <c r="AY59" s="5">
        <f t="shared" si="15"/>
        <v>300000</v>
      </c>
      <c r="AZ59" s="5"/>
    </row>
    <row r="60" spans="1:52" hidden="1" x14ac:dyDescent="0.3">
      <c r="A60" s="1" t="s">
        <v>138</v>
      </c>
      <c r="B60" s="6">
        <f t="shared" si="8"/>
        <v>0</v>
      </c>
      <c r="C60" s="1" t="str">
        <f t="shared" si="9"/>
        <v>539211086825</v>
      </c>
      <c r="D60" s="1">
        <v>5</v>
      </c>
      <c r="E60" s="1" t="str">
        <f t="shared" si="10"/>
        <v>392</v>
      </c>
      <c r="F60" s="1" t="str">
        <f t="shared" si="11"/>
        <v>1</v>
      </c>
      <c r="G60" s="1" t="str">
        <f t="shared" si="12"/>
        <v>1</v>
      </c>
      <c r="H60" s="1" t="str">
        <f t="shared" si="13"/>
        <v>08</v>
      </c>
      <c r="I60" s="1" t="str">
        <f t="shared" si="14"/>
        <v>68</v>
      </c>
      <c r="J60" s="1">
        <v>25</v>
      </c>
      <c r="K60" s="1" t="s">
        <v>2061</v>
      </c>
      <c r="L60" s="1" t="s">
        <v>138</v>
      </c>
      <c r="M60" s="12" t="s">
        <v>2142</v>
      </c>
      <c r="N60" s="12" t="s">
        <v>889</v>
      </c>
      <c r="O60" s="12" t="s">
        <v>890</v>
      </c>
      <c r="P60" s="12" t="s">
        <v>891</v>
      </c>
      <c r="Q60" s="12" t="s">
        <v>892</v>
      </c>
      <c r="R60" s="12" t="s">
        <v>893</v>
      </c>
      <c r="S60" s="12" t="s">
        <v>894</v>
      </c>
      <c r="T60" s="12" t="s">
        <v>1722</v>
      </c>
      <c r="U60" t="s">
        <v>2090</v>
      </c>
      <c r="V60" s="12">
        <v>4</v>
      </c>
      <c r="W60" s="12" t="s">
        <v>1714</v>
      </c>
      <c r="X60" s="12" t="s">
        <v>2089</v>
      </c>
      <c r="Y60" s="12">
        <v>3000</v>
      </c>
      <c r="Z60" s="12" t="s">
        <v>1717</v>
      </c>
      <c r="AA60" s="12" t="s">
        <v>1591</v>
      </c>
      <c r="AB60" s="1" t="s">
        <v>1751</v>
      </c>
      <c r="AC60" s="12" t="s">
        <v>1387</v>
      </c>
      <c r="AD60" s="12" t="s">
        <v>1388</v>
      </c>
      <c r="AE60" s="6" t="s">
        <v>1389</v>
      </c>
      <c r="AF60" s="12" t="s">
        <v>1390</v>
      </c>
      <c r="AG60" s="6" t="s">
        <v>1599</v>
      </c>
      <c r="AH60" s="12" t="s">
        <v>1728</v>
      </c>
      <c r="AI60">
        <v>3921</v>
      </c>
      <c r="AJ60" s="1" t="s">
        <v>60</v>
      </c>
      <c r="AK60" s="1" t="s">
        <v>61</v>
      </c>
      <c r="AL60" s="1" t="s">
        <v>136</v>
      </c>
      <c r="AM60" s="1" t="s">
        <v>137</v>
      </c>
      <c r="AN60" s="1" t="s">
        <v>139</v>
      </c>
      <c r="AO60" s="5">
        <v>0</v>
      </c>
      <c r="AP60" s="5">
        <v>2644821.2000000002</v>
      </c>
      <c r="AQ60" s="5">
        <v>2644821.2000000002</v>
      </c>
      <c r="AR60" s="5">
        <v>0</v>
      </c>
      <c r="AS60" s="5">
        <v>0</v>
      </c>
      <c r="AT60" s="5">
        <v>0</v>
      </c>
      <c r="AU60" s="5">
        <v>2586008.42</v>
      </c>
      <c r="AV60" s="5">
        <v>2586008.42</v>
      </c>
      <c r="AW60" s="5">
        <v>2644821.2000000002</v>
      </c>
      <c r="AX60" s="5">
        <v>0</v>
      </c>
      <c r="AY60" s="5">
        <f t="shared" si="15"/>
        <v>2644821.2000000002</v>
      </c>
      <c r="AZ60" s="5"/>
    </row>
    <row r="61" spans="1:52" hidden="1" x14ac:dyDescent="0.3">
      <c r="A61" s="1" t="s">
        <v>140</v>
      </c>
      <c r="B61" s="6">
        <f t="shared" si="8"/>
        <v>0</v>
      </c>
      <c r="C61" s="1" t="str">
        <f t="shared" si="9"/>
        <v>539211086926</v>
      </c>
      <c r="D61" s="1">
        <v>5</v>
      </c>
      <c r="E61" s="1" t="str">
        <f t="shared" si="10"/>
        <v>392</v>
      </c>
      <c r="F61" s="1" t="str">
        <f t="shared" si="11"/>
        <v>1</v>
      </c>
      <c r="G61" s="1" t="str">
        <f t="shared" si="12"/>
        <v>1</v>
      </c>
      <c r="H61" s="1" t="str">
        <f t="shared" si="13"/>
        <v>08</v>
      </c>
      <c r="I61" s="1" t="str">
        <f t="shared" si="14"/>
        <v>69</v>
      </c>
      <c r="J61" s="1">
        <v>26</v>
      </c>
      <c r="K61" s="1" t="s">
        <v>2059</v>
      </c>
      <c r="L61" s="1" t="s">
        <v>140</v>
      </c>
      <c r="M61" s="12" t="s">
        <v>2143</v>
      </c>
      <c r="N61" s="12" t="s">
        <v>889</v>
      </c>
      <c r="O61" s="12" t="s">
        <v>890</v>
      </c>
      <c r="P61" s="12" t="s">
        <v>891</v>
      </c>
      <c r="Q61" s="12" t="s">
        <v>892</v>
      </c>
      <c r="R61" s="12" t="s">
        <v>893</v>
      </c>
      <c r="S61" s="12" t="s">
        <v>894</v>
      </c>
      <c r="T61" s="12" t="s">
        <v>1722</v>
      </c>
      <c r="U61" t="s">
        <v>2090</v>
      </c>
      <c r="V61" s="12">
        <v>4</v>
      </c>
      <c r="W61" s="12" t="s">
        <v>1714</v>
      </c>
      <c r="X61" s="12" t="s">
        <v>2089</v>
      </c>
      <c r="Y61" s="12">
        <v>3000</v>
      </c>
      <c r="Z61" s="12" t="s">
        <v>1717</v>
      </c>
      <c r="AA61" s="12" t="s">
        <v>1591</v>
      </c>
      <c r="AB61" s="1" t="s">
        <v>1751</v>
      </c>
      <c r="AC61" s="12" t="s">
        <v>1387</v>
      </c>
      <c r="AD61" s="12" t="s">
        <v>1388</v>
      </c>
      <c r="AE61" s="6" t="s">
        <v>1389</v>
      </c>
      <c r="AF61" s="12" t="s">
        <v>1390</v>
      </c>
      <c r="AG61" s="6" t="s">
        <v>1600</v>
      </c>
      <c r="AH61" s="6" t="s">
        <v>1667</v>
      </c>
      <c r="AI61">
        <v>3921</v>
      </c>
      <c r="AJ61" s="1" t="s">
        <v>60</v>
      </c>
      <c r="AK61" s="1" t="s">
        <v>61</v>
      </c>
      <c r="AL61" s="1" t="s">
        <v>136</v>
      </c>
      <c r="AM61" s="1" t="s">
        <v>137</v>
      </c>
      <c r="AN61" s="1" t="s">
        <v>141</v>
      </c>
      <c r="AO61" s="5">
        <v>0</v>
      </c>
      <c r="AP61" s="5">
        <v>12981.27</v>
      </c>
      <c r="AQ61" s="5">
        <v>12981.27</v>
      </c>
      <c r="AR61" s="5">
        <v>0</v>
      </c>
      <c r="AS61" s="5">
        <v>0</v>
      </c>
      <c r="AT61" s="5">
        <v>0</v>
      </c>
      <c r="AU61" s="5">
        <v>674.53</v>
      </c>
      <c r="AV61" s="5">
        <v>674.53</v>
      </c>
      <c r="AW61" s="5">
        <v>12981.27</v>
      </c>
      <c r="AX61" s="5">
        <v>0</v>
      </c>
      <c r="AY61" s="5">
        <f t="shared" si="15"/>
        <v>12981.27</v>
      </c>
      <c r="AZ61" s="5"/>
    </row>
    <row r="62" spans="1:52" hidden="1" x14ac:dyDescent="0.3">
      <c r="A62" s="1" t="s">
        <v>142</v>
      </c>
      <c r="B62" s="6">
        <f t="shared" si="8"/>
        <v>0</v>
      </c>
      <c r="C62" s="1" t="str">
        <f t="shared" si="9"/>
        <v>539212086725</v>
      </c>
      <c r="D62" s="1">
        <v>5</v>
      </c>
      <c r="E62" s="1" t="str">
        <f t="shared" si="10"/>
        <v>392</v>
      </c>
      <c r="F62" s="1" t="str">
        <f t="shared" si="11"/>
        <v>1</v>
      </c>
      <c r="G62" s="1" t="str">
        <f t="shared" si="12"/>
        <v>2</v>
      </c>
      <c r="H62" s="1" t="str">
        <f t="shared" si="13"/>
        <v>08</v>
      </c>
      <c r="I62" s="1" t="str">
        <f t="shared" si="14"/>
        <v>67</v>
      </c>
      <c r="J62" s="1">
        <v>25</v>
      </c>
      <c r="K62" s="1" t="s">
        <v>2056</v>
      </c>
      <c r="L62" s="1" t="s">
        <v>142</v>
      </c>
      <c r="M62" s="12" t="s">
        <v>2144</v>
      </c>
      <c r="N62" s="12" t="s">
        <v>889</v>
      </c>
      <c r="O62" s="12" t="s">
        <v>890</v>
      </c>
      <c r="P62" s="12" t="s">
        <v>891</v>
      </c>
      <c r="Q62" s="12" t="s">
        <v>892</v>
      </c>
      <c r="R62" s="12" t="s">
        <v>893</v>
      </c>
      <c r="S62" s="12" t="s">
        <v>894</v>
      </c>
      <c r="T62" s="12" t="s">
        <v>1722</v>
      </c>
      <c r="U62" t="s">
        <v>2090</v>
      </c>
      <c r="V62" s="12">
        <v>4</v>
      </c>
      <c r="W62" s="12" t="s">
        <v>1714</v>
      </c>
      <c r="X62" s="12" t="s">
        <v>2089</v>
      </c>
      <c r="Y62" s="12">
        <v>3000</v>
      </c>
      <c r="Z62" s="12" t="s">
        <v>1717</v>
      </c>
      <c r="AA62" s="12" t="s">
        <v>1591</v>
      </c>
      <c r="AB62" s="1" t="s">
        <v>1751</v>
      </c>
      <c r="AC62" s="12" t="s">
        <v>1387</v>
      </c>
      <c r="AD62" s="12" t="s">
        <v>1388</v>
      </c>
      <c r="AE62" s="6" t="s">
        <v>1389</v>
      </c>
      <c r="AF62" s="12" t="s">
        <v>1390</v>
      </c>
      <c r="AG62" s="6" t="s">
        <v>1601</v>
      </c>
      <c r="AH62" s="12" t="s">
        <v>1728</v>
      </c>
      <c r="AI62">
        <v>3921</v>
      </c>
      <c r="AJ62" s="1" t="s">
        <v>60</v>
      </c>
      <c r="AK62" s="1" t="s">
        <v>61</v>
      </c>
      <c r="AL62" s="1" t="s">
        <v>136</v>
      </c>
      <c r="AM62" s="1" t="s">
        <v>137</v>
      </c>
      <c r="AN62" s="1" t="s">
        <v>143</v>
      </c>
      <c r="AO62" s="5">
        <v>0</v>
      </c>
      <c r="AP62" s="5">
        <v>5101041.05</v>
      </c>
      <c r="AQ62" s="5">
        <v>5101041.05</v>
      </c>
      <c r="AR62" s="5">
        <v>0</v>
      </c>
      <c r="AS62" s="5">
        <v>0</v>
      </c>
      <c r="AT62" s="5">
        <v>0</v>
      </c>
      <c r="AU62" s="5">
        <v>3412951.5</v>
      </c>
      <c r="AV62" s="5">
        <v>3412951.5</v>
      </c>
      <c r="AW62" s="5">
        <v>5101041.05</v>
      </c>
      <c r="AX62" s="5">
        <v>0</v>
      </c>
      <c r="AY62" s="5">
        <f t="shared" si="15"/>
        <v>5101041.05</v>
      </c>
      <c r="AZ62" s="5"/>
    </row>
    <row r="63" spans="1:52" hidden="1" x14ac:dyDescent="0.3">
      <c r="A63" s="1" t="s">
        <v>144</v>
      </c>
      <c r="B63" s="6">
        <f t="shared" si="8"/>
        <v>0</v>
      </c>
      <c r="C63" s="1" t="str">
        <f t="shared" si="9"/>
        <v>542110080011</v>
      </c>
      <c r="D63" s="1">
        <v>5</v>
      </c>
      <c r="E63" s="1" t="str">
        <f t="shared" si="10"/>
        <v>421</v>
      </c>
      <c r="F63" s="1" t="str">
        <f t="shared" si="11"/>
        <v>1</v>
      </c>
      <c r="G63" s="1" t="str">
        <f t="shared" si="12"/>
        <v>0</v>
      </c>
      <c r="H63" s="1" t="str">
        <f t="shared" si="13"/>
        <v>08</v>
      </c>
      <c r="I63" s="1" t="str">
        <f t="shared" si="14"/>
        <v>00</v>
      </c>
      <c r="J63" s="1">
        <v>11</v>
      </c>
      <c r="K63" s="1" t="s">
        <v>1760</v>
      </c>
      <c r="L63" s="1" t="s">
        <v>144</v>
      </c>
      <c r="M63" s="12" t="s">
        <v>878</v>
      </c>
      <c r="N63" s="12" t="s">
        <v>889</v>
      </c>
      <c r="O63" s="12" t="s">
        <v>890</v>
      </c>
      <c r="P63" s="12" t="s">
        <v>891</v>
      </c>
      <c r="Q63" s="12" t="s">
        <v>892</v>
      </c>
      <c r="R63" s="12" t="s">
        <v>893</v>
      </c>
      <c r="S63" s="12" t="s">
        <v>894</v>
      </c>
      <c r="T63" s="12" t="s">
        <v>1722</v>
      </c>
      <c r="U63" t="s">
        <v>2090</v>
      </c>
      <c r="V63" s="12">
        <v>4</v>
      </c>
      <c r="W63" s="12" t="s">
        <v>1714</v>
      </c>
      <c r="X63" s="12" t="s">
        <v>2089</v>
      </c>
      <c r="Y63" s="12">
        <v>4000</v>
      </c>
      <c r="Z63" s="12" t="s">
        <v>1844</v>
      </c>
      <c r="AA63" s="12" t="s">
        <v>1591</v>
      </c>
      <c r="AB63" s="1" t="s">
        <v>1751</v>
      </c>
      <c r="AC63" s="12" t="s">
        <v>1407</v>
      </c>
      <c r="AD63" s="12" t="s">
        <v>1408</v>
      </c>
      <c r="AE63" s="6" t="s">
        <v>1409</v>
      </c>
      <c r="AF63" s="12" t="s">
        <v>1410</v>
      </c>
      <c r="AG63" s="6" t="s">
        <v>1586</v>
      </c>
      <c r="AH63" s="12" t="s">
        <v>1728</v>
      </c>
      <c r="AI63">
        <v>4211</v>
      </c>
      <c r="AJ63" s="1" t="s">
        <v>60</v>
      </c>
      <c r="AK63" s="1" t="s">
        <v>61</v>
      </c>
      <c r="AL63" s="1" t="s">
        <v>136</v>
      </c>
      <c r="AM63" s="1" t="s">
        <v>137</v>
      </c>
      <c r="AN63" s="1" t="s">
        <v>145</v>
      </c>
      <c r="AO63" s="5">
        <v>2500000</v>
      </c>
      <c r="AP63" s="5">
        <v>0</v>
      </c>
      <c r="AQ63" s="5">
        <v>2500000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2500000</v>
      </c>
      <c r="AX63" s="5">
        <v>0</v>
      </c>
      <c r="AY63" s="5">
        <f t="shared" si="15"/>
        <v>2500000</v>
      </c>
      <c r="AZ63" s="5"/>
    </row>
    <row r="64" spans="1:52" hidden="1" x14ac:dyDescent="0.3">
      <c r="A64" s="1" t="s">
        <v>146</v>
      </c>
      <c r="B64" s="6">
        <f t="shared" si="8"/>
        <v>0</v>
      </c>
      <c r="C64" s="1" t="str">
        <f t="shared" si="9"/>
        <v>542511080016</v>
      </c>
      <c r="D64" s="1">
        <v>5</v>
      </c>
      <c r="E64" s="1" t="str">
        <f t="shared" si="10"/>
        <v>425</v>
      </c>
      <c r="F64" s="1" t="str">
        <f t="shared" si="11"/>
        <v>1</v>
      </c>
      <c r="G64" s="1" t="str">
        <f t="shared" si="12"/>
        <v>1</v>
      </c>
      <c r="H64" s="1" t="str">
        <f t="shared" si="13"/>
        <v>08</v>
      </c>
      <c r="I64" s="1" t="str">
        <f t="shared" si="14"/>
        <v>00</v>
      </c>
      <c r="J64" s="1">
        <v>16</v>
      </c>
      <c r="K64" s="1" t="s">
        <v>2044</v>
      </c>
      <c r="L64" s="1" t="s">
        <v>146</v>
      </c>
      <c r="M64" s="12" t="s">
        <v>2045</v>
      </c>
      <c r="N64" s="12" t="s">
        <v>889</v>
      </c>
      <c r="O64" s="12" t="s">
        <v>890</v>
      </c>
      <c r="P64" s="12" t="s">
        <v>891</v>
      </c>
      <c r="Q64" s="12" t="s">
        <v>892</v>
      </c>
      <c r="R64" s="12" t="s">
        <v>893</v>
      </c>
      <c r="S64" s="12" t="s">
        <v>894</v>
      </c>
      <c r="T64" s="12" t="s">
        <v>1722</v>
      </c>
      <c r="U64" t="s">
        <v>2090</v>
      </c>
      <c r="V64" s="12">
        <v>4</v>
      </c>
      <c r="W64" s="12" t="s">
        <v>1714</v>
      </c>
      <c r="X64" s="12" t="s">
        <v>2089</v>
      </c>
      <c r="Y64" s="12">
        <v>4000</v>
      </c>
      <c r="Z64" s="12" t="s">
        <v>1844</v>
      </c>
      <c r="AA64" s="12" t="s">
        <v>1591</v>
      </c>
      <c r="AB64" s="1" t="s">
        <v>1751</v>
      </c>
      <c r="AC64" s="12" t="s">
        <v>1411</v>
      </c>
      <c r="AD64" s="12" t="s">
        <v>1412</v>
      </c>
      <c r="AE64" s="6" t="s">
        <v>1413</v>
      </c>
      <c r="AF64" s="12" t="s">
        <v>1414</v>
      </c>
      <c r="AG64" s="6" t="s">
        <v>1586</v>
      </c>
      <c r="AH64" s="12" t="s">
        <v>1728</v>
      </c>
      <c r="AI64">
        <v>4251</v>
      </c>
      <c r="AJ64" s="1" t="s">
        <v>60</v>
      </c>
      <c r="AK64" s="1" t="s">
        <v>61</v>
      </c>
      <c r="AL64" s="1" t="s">
        <v>136</v>
      </c>
      <c r="AM64" s="1" t="s">
        <v>137</v>
      </c>
      <c r="AN64" s="1" t="s">
        <v>147</v>
      </c>
      <c r="AO64" s="5">
        <v>24999999.989999998</v>
      </c>
      <c r="AP64" s="5">
        <v>0</v>
      </c>
      <c r="AQ64" s="5">
        <v>24999999.989999998</v>
      </c>
      <c r="AR64" s="5">
        <v>0</v>
      </c>
      <c r="AS64" s="5">
        <v>0</v>
      </c>
      <c r="AT64" s="5">
        <v>10195728.67</v>
      </c>
      <c r="AU64" s="5">
        <v>10195728.67</v>
      </c>
      <c r="AV64" s="5">
        <v>10195728.67</v>
      </c>
      <c r="AW64" s="5">
        <v>24999999.989999998</v>
      </c>
      <c r="AX64" s="5">
        <v>0</v>
      </c>
      <c r="AY64" s="5">
        <f t="shared" si="15"/>
        <v>24999999.989999998</v>
      </c>
      <c r="AZ64" s="5"/>
    </row>
    <row r="65" spans="1:52" hidden="1" x14ac:dyDescent="0.3">
      <c r="A65" s="1" t="s">
        <v>148</v>
      </c>
      <c r="B65" s="6">
        <f t="shared" si="8"/>
        <v>0</v>
      </c>
      <c r="C65" s="1" t="str">
        <f t="shared" si="9"/>
        <v>591111080015</v>
      </c>
      <c r="D65" s="1">
        <v>5</v>
      </c>
      <c r="E65" s="1" t="str">
        <f t="shared" si="10"/>
        <v>911</v>
      </c>
      <c r="F65" s="1" t="str">
        <f t="shared" si="11"/>
        <v>1</v>
      </c>
      <c r="G65" s="1" t="str">
        <f t="shared" si="12"/>
        <v>1</v>
      </c>
      <c r="H65" s="1" t="str">
        <f t="shared" si="13"/>
        <v>08</v>
      </c>
      <c r="I65" s="1" t="str">
        <f t="shared" si="14"/>
        <v>00</v>
      </c>
      <c r="J65" s="1">
        <v>15</v>
      </c>
      <c r="K65" s="1" t="s">
        <v>2054</v>
      </c>
      <c r="L65" s="1" t="s">
        <v>148</v>
      </c>
      <c r="M65" s="12" t="s">
        <v>2055</v>
      </c>
      <c r="N65" s="12" t="s">
        <v>889</v>
      </c>
      <c r="O65" s="12" t="s">
        <v>890</v>
      </c>
      <c r="P65" s="12" t="s">
        <v>891</v>
      </c>
      <c r="Q65" s="12" t="s">
        <v>892</v>
      </c>
      <c r="R65" s="12" t="s">
        <v>893</v>
      </c>
      <c r="S65" s="12" t="s">
        <v>894</v>
      </c>
      <c r="T65" s="12" t="s">
        <v>1722</v>
      </c>
      <c r="U65" t="s">
        <v>2090</v>
      </c>
      <c r="V65" s="12">
        <v>4</v>
      </c>
      <c r="W65" s="12" t="s">
        <v>1714</v>
      </c>
      <c r="X65" s="12" t="s">
        <v>2244</v>
      </c>
      <c r="Y65" s="12">
        <v>9000</v>
      </c>
      <c r="Z65" s="12" t="s">
        <v>2148</v>
      </c>
      <c r="AA65" s="12" t="s">
        <v>1591</v>
      </c>
      <c r="AB65" s="1" t="s">
        <v>1751</v>
      </c>
      <c r="AC65" s="12" t="s">
        <v>1574</v>
      </c>
      <c r="AD65" s="12" t="s">
        <v>1575</v>
      </c>
      <c r="AE65" s="6" t="s">
        <v>1576</v>
      </c>
      <c r="AF65" s="12" t="s">
        <v>1754</v>
      </c>
      <c r="AG65" s="6" t="s">
        <v>1586</v>
      </c>
      <c r="AH65" s="12" t="s">
        <v>1728</v>
      </c>
      <c r="AI65">
        <v>9111</v>
      </c>
      <c r="AJ65" s="1" t="s">
        <v>60</v>
      </c>
      <c r="AK65" s="1" t="s">
        <v>61</v>
      </c>
      <c r="AL65" s="1" t="s">
        <v>136</v>
      </c>
      <c r="AM65" s="1" t="s">
        <v>137</v>
      </c>
      <c r="AN65" s="1" t="s">
        <v>149</v>
      </c>
      <c r="AO65" s="5">
        <v>0</v>
      </c>
      <c r="AP65" s="5">
        <v>20846425</v>
      </c>
      <c r="AQ65" s="5">
        <v>20846425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20846425</v>
      </c>
      <c r="AX65" s="5">
        <v>0</v>
      </c>
      <c r="AY65" s="5">
        <f t="shared" si="15"/>
        <v>20846425</v>
      </c>
      <c r="AZ65" s="5"/>
    </row>
    <row r="66" spans="1:52" hidden="1" x14ac:dyDescent="0.3">
      <c r="A66" s="1" t="s">
        <v>150</v>
      </c>
      <c r="B66" s="6">
        <f t="shared" si="8"/>
        <v>0</v>
      </c>
      <c r="C66" s="1" t="str">
        <f t="shared" si="9"/>
        <v>591112080025</v>
      </c>
      <c r="D66" s="1">
        <v>5</v>
      </c>
      <c r="E66" s="1" t="str">
        <f t="shared" si="10"/>
        <v>911</v>
      </c>
      <c r="F66" s="1" t="str">
        <f t="shared" si="11"/>
        <v>1</v>
      </c>
      <c r="G66" s="1" t="str">
        <f t="shared" si="12"/>
        <v>2</v>
      </c>
      <c r="H66" s="1" t="str">
        <f t="shared" si="13"/>
        <v>08</v>
      </c>
      <c r="I66" s="1" t="str">
        <f t="shared" si="14"/>
        <v>00</v>
      </c>
      <c r="J66" s="1">
        <v>25</v>
      </c>
      <c r="K66" s="1" t="s">
        <v>1707</v>
      </c>
      <c r="L66" s="1" t="s">
        <v>150</v>
      </c>
      <c r="M66" s="12" t="s">
        <v>881</v>
      </c>
      <c r="N66" s="12" t="s">
        <v>889</v>
      </c>
      <c r="O66" s="12" t="s">
        <v>890</v>
      </c>
      <c r="P66" s="12" t="s">
        <v>891</v>
      </c>
      <c r="Q66" s="12" t="s">
        <v>892</v>
      </c>
      <c r="R66" s="12" t="s">
        <v>893</v>
      </c>
      <c r="S66" s="12" t="s">
        <v>894</v>
      </c>
      <c r="T66" s="12" t="s">
        <v>1722</v>
      </c>
      <c r="U66" t="s">
        <v>2090</v>
      </c>
      <c r="V66" s="12">
        <v>4</v>
      </c>
      <c r="W66" s="12" t="s">
        <v>1714</v>
      </c>
      <c r="X66" s="12" t="s">
        <v>2244</v>
      </c>
      <c r="Y66" s="12">
        <v>9000</v>
      </c>
      <c r="Z66" s="12" t="s">
        <v>2148</v>
      </c>
      <c r="AA66" s="12" t="s">
        <v>1591</v>
      </c>
      <c r="AB66" s="1" t="s">
        <v>1751</v>
      </c>
      <c r="AC66" s="12" t="s">
        <v>1574</v>
      </c>
      <c r="AD66" s="12" t="s">
        <v>1575</v>
      </c>
      <c r="AE66" s="6" t="s">
        <v>1576</v>
      </c>
      <c r="AF66" s="12" t="s">
        <v>1754</v>
      </c>
      <c r="AG66" s="6" t="s">
        <v>1586</v>
      </c>
      <c r="AH66" s="12" t="s">
        <v>1728</v>
      </c>
      <c r="AI66">
        <v>9111</v>
      </c>
      <c r="AJ66" s="1" t="s">
        <v>60</v>
      </c>
      <c r="AK66" s="1" t="s">
        <v>61</v>
      </c>
      <c r="AL66" s="1" t="s">
        <v>136</v>
      </c>
      <c r="AM66" s="1" t="s">
        <v>137</v>
      </c>
      <c r="AN66" s="1" t="s">
        <v>149</v>
      </c>
      <c r="AO66" s="5">
        <v>24713862.890000001</v>
      </c>
      <c r="AP66" s="5">
        <v>-20846425</v>
      </c>
      <c r="AQ66" s="5">
        <v>3867437.89</v>
      </c>
      <c r="AR66" s="5">
        <v>0</v>
      </c>
      <c r="AS66" s="5">
        <v>0</v>
      </c>
      <c r="AT66" s="5">
        <v>3867437.89</v>
      </c>
      <c r="AU66" s="5">
        <v>3867437.89</v>
      </c>
      <c r="AV66" s="5">
        <v>3867437.89</v>
      </c>
      <c r="AW66" s="5">
        <v>3867437.89</v>
      </c>
      <c r="AX66" s="5">
        <v>0</v>
      </c>
      <c r="AY66" s="5">
        <f t="shared" si="15"/>
        <v>3867437.89</v>
      </c>
      <c r="AZ66" s="5"/>
    </row>
    <row r="67" spans="1:52" hidden="1" x14ac:dyDescent="0.3">
      <c r="A67" s="1" t="s">
        <v>151</v>
      </c>
      <c r="B67" s="6">
        <f t="shared" si="8"/>
        <v>0</v>
      </c>
      <c r="C67" s="1" t="str">
        <f t="shared" si="9"/>
        <v>592111080015</v>
      </c>
      <c r="D67" s="1">
        <v>5</v>
      </c>
      <c r="E67" s="1" t="str">
        <f t="shared" si="10"/>
        <v>921</v>
      </c>
      <c r="F67" s="1" t="str">
        <f t="shared" si="11"/>
        <v>1</v>
      </c>
      <c r="G67" s="1" t="str">
        <f t="shared" si="12"/>
        <v>1</v>
      </c>
      <c r="H67" s="1" t="str">
        <f t="shared" si="13"/>
        <v>08</v>
      </c>
      <c r="I67" s="1" t="str">
        <f t="shared" si="14"/>
        <v>00</v>
      </c>
      <c r="J67" s="1">
        <v>15</v>
      </c>
      <c r="K67" s="1" t="s">
        <v>2054</v>
      </c>
      <c r="L67" s="1" t="s">
        <v>151</v>
      </c>
      <c r="M67" s="12" t="s">
        <v>2055</v>
      </c>
      <c r="N67" s="12" t="s">
        <v>889</v>
      </c>
      <c r="O67" s="12" t="s">
        <v>890</v>
      </c>
      <c r="P67" s="12" t="s">
        <v>891</v>
      </c>
      <c r="Q67" s="12" t="s">
        <v>892</v>
      </c>
      <c r="R67" s="12" t="s">
        <v>893</v>
      </c>
      <c r="S67" s="12" t="s">
        <v>894</v>
      </c>
      <c r="T67" s="12" t="s">
        <v>1722</v>
      </c>
      <c r="U67" t="s">
        <v>2090</v>
      </c>
      <c r="V67" s="12">
        <v>4</v>
      </c>
      <c r="W67" s="12" t="s">
        <v>1714</v>
      </c>
      <c r="X67" s="12" t="s">
        <v>2244</v>
      </c>
      <c r="Y67" s="12">
        <v>9000</v>
      </c>
      <c r="Z67" s="12" t="s">
        <v>2148</v>
      </c>
      <c r="AA67" s="12" t="s">
        <v>1591</v>
      </c>
      <c r="AB67" s="1" t="s">
        <v>1751</v>
      </c>
      <c r="AC67" s="12" t="s">
        <v>1580</v>
      </c>
      <c r="AD67" s="12" t="s">
        <v>1581</v>
      </c>
      <c r="AE67" s="6" t="s">
        <v>1582</v>
      </c>
      <c r="AF67" s="12" t="s">
        <v>1583</v>
      </c>
      <c r="AG67" s="6" t="s">
        <v>1586</v>
      </c>
      <c r="AH67" s="12" t="s">
        <v>1728</v>
      </c>
      <c r="AI67">
        <v>9211</v>
      </c>
      <c r="AJ67" s="1" t="s">
        <v>60</v>
      </c>
      <c r="AK67" s="1" t="s">
        <v>61</v>
      </c>
      <c r="AL67" s="1" t="s">
        <v>136</v>
      </c>
      <c r="AM67" s="1" t="s">
        <v>137</v>
      </c>
      <c r="AN67" s="1" t="s">
        <v>152</v>
      </c>
      <c r="AO67" s="5">
        <v>0</v>
      </c>
      <c r="AP67" s="5">
        <v>9761086.3900000006</v>
      </c>
      <c r="AQ67" s="5">
        <v>9761086.3900000006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9761086.3900000006</v>
      </c>
      <c r="AX67" s="5">
        <v>0</v>
      </c>
      <c r="AY67" s="5">
        <f t="shared" si="15"/>
        <v>9761086.3900000006</v>
      </c>
      <c r="AZ67" s="5"/>
    </row>
    <row r="68" spans="1:52" hidden="1" x14ac:dyDescent="0.3">
      <c r="A68" s="1" t="s">
        <v>153</v>
      </c>
      <c r="B68" s="6">
        <f t="shared" si="8"/>
        <v>0</v>
      </c>
      <c r="C68" s="1" t="str">
        <f t="shared" si="9"/>
        <v>592112080025</v>
      </c>
      <c r="D68" s="1">
        <v>5</v>
      </c>
      <c r="E68" s="1" t="str">
        <f t="shared" si="10"/>
        <v>921</v>
      </c>
      <c r="F68" s="1" t="str">
        <f t="shared" si="11"/>
        <v>1</v>
      </c>
      <c r="G68" s="1" t="str">
        <f t="shared" si="12"/>
        <v>2</v>
      </c>
      <c r="H68" s="1" t="str">
        <f t="shared" si="13"/>
        <v>08</v>
      </c>
      <c r="I68" s="1" t="str">
        <f t="shared" si="14"/>
        <v>00</v>
      </c>
      <c r="J68" s="1">
        <v>25</v>
      </c>
      <c r="K68" s="1" t="s">
        <v>1707</v>
      </c>
      <c r="L68" s="1" t="s">
        <v>153</v>
      </c>
      <c r="M68" s="12" t="s">
        <v>881</v>
      </c>
      <c r="N68" s="12" t="s">
        <v>889</v>
      </c>
      <c r="O68" s="12" t="s">
        <v>890</v>
      </c>
      <c r="P68" s="12" t="s">
        <v>891</v>
      </c>
      <c r="Q68" s="12" t="s">
        <v>892</v>
      </c>
      <c r="R68" s="12" t="s">
        <v>893</v>
      </c>
      <c r="S68" s="12" t="s">
        <v>894</v>
      </c>
      <c r="T68" s="12" t="s">
        <v>1722</v>
      </c>
      <c r="U68" t="s">
        <v>2090</v>
      </c>
      <c r="V68" s="12">
        <v>4</v>
      </c>
      <c r="W68" s="12" t="s">
        <v>1714</v>
      </c>
      <c r="X68" s="12" t="s">
        <v>2244</v>
      </c>
      <c r="Y68" s="12">
        <v>9000</v>
      </c>
      <c r="Z68" s="12" t="s">
        <v>2148</v>
      </c>
      <c r="AA68" s="12" t="s">
        <v>1591</v>
      </c>
      <c r="AB68" s="1" t="s">
        <v>1751</v>
      </c>
      <c r="AC68" s="12" t="s">
        <v>1580</v>
      </c>
      <c r="AD68" s="12" t="s">
        <v>1581</v>
      </c>
      <c r="AE68" s="6" t="s">
        <v>1582</v>
      </c>
      <c r="AF68" s="12" t="s">
        <v>1583</v>
      </c>
      <c r="AG68" s="6" t="s">
        <v>1586</v>
      </c>
      <c r="AH68" s="12" t="s">
        <v>1728</v>
      </c>
      <c r="AI68">
        <v>9211</v>
      </c>
      <c r="AJ68" s="1" t="s">
        <v>60</v>
      </c>
      <c r="AK68" s="1" t="s">
        <v>61</v>
      </c>
      <c r="AL68" s="1" t="s">
        <v>136</v>
      </c>
      <c r="AM68" s="1" t="s">
        <v>137</v>
      </c>
      <c r="AN68" s="1" t="s">
        <v>152</v>
      </c>
      <c r="AO68" s="5">
        <v>11000000</v>
      </c>
      <c r="AP68" s="5">
        <v>-9761086.3900000006</v>
      </c>
      <c r="AQ68" s="5">
        <v>1238913.6100000001</v>
      </c>
      <c r="AR68" s="5">
        <v>0</v>
      </c>
      <c r="AS68" s="5">
        <v>0</v>
      </c>
      <c r="AT68" s="5">
        <v>1238913.6100000001</v>
      </c>
      <c r="AU68" s="5">
        <v>1238913.6100000001</v>
      </c>
      <c r="AV68" s="5">
        <v>1238913.6100000001</v>
      </c>
      <c r="AW68" s="5">
        <v>1238913.6100000001</v>
      </c>
      <c r="AX68" s="5">
        <v>0</v>
      </c>
      <c r="AY68" s="5">
        <f t="shared" si="15"/>
        <v>1238913.6100000001</v>
      </c>
      <c r="AZ68" s="5"/>
    </row>
    <row r="69" spans="1:52" hidden="1" x14ac:dyDescent="0.3">
      <c r="A69" s="1" t="s">
        <v>157</v>
      </c>
      <c r="B69" s="6">
        <f t="shared" si="8"/>
        <v>0</v>
      </c>
      <c r="C69" s="1" t="str">
        <f t="shared" si="9"/>
        <v>521110090011</v>
      </c>
      <c r="D69" s="1">
        <v>5</v>
      </c>
      <c r="E69" s="1" t="str">
        <f t="shared" si="10"/>
        <v>211</v>
      </c>
      <c r="F69" s="1" t="str">
        <f t="shared" si="11"/>
        <v>1</v>
      </c>
      <c r="G69" s="1" t="str">
        <f t="shared" si="12"/>
        <v>0</v>
      </c>
      <c r="H69" s="1" t="str">
        <f t="shared" si="13"/>
        <v>09</v>
      </c>
      <c r="I69" s="1" t="str">
        <f t="shared" si="14"/>
        <v>00</v>
      </c>
      <c r="J69" s="1">
        <v>11</v>
      </c>
      <c r="K69" s="1" t="s">
        <v>1760</v>
      </c>
      <c r="L69" s="1" t="s">
        <v>157</v>
      </c>
      <c r="M69" s="12" t="s">
        <v>878</v>
      </c>
      <c r="N69" s="12" t="s">
        <v>889</v>
      </c>
      <c r="O69" s="12" t="s">
        <v>890</v>
      </c>
      <c r="P69" s="12" t="s">
        <v>891</v>
      </c>
      <c r="Q69" s="12" t="s">
        <v>892</v>
      </c>
      <c r="R69" s="12" t="s">
        <v>893</v>
      </c>
      <c r="S69" s="12" t="s">
        <v>894</v>
      </c>
      <c r="T69" s="12" t="s">
        <v>1722</v>
      </c>
      <c r="U69" t="s">
        <v>2090</v>
      </c>
      <c r="V69" s="12">
        <v>4</v>
      </c>
      <c r="W69" s="12" t="s">
        <v>1714</v>
      </c>
      <c r="X69" s="12" t="s">
        <v>2089</v>
      </c>
      <c r="Y69" s="12">
        <v>2000</v>
      </c>
      <c r="Z69" s="12" t="s">
        <v>1735</v>
      </c>
      <c r="AA69" s="12" t="s">
        <v>1592</v>
      </c>
      <c r="AB69" s="1" t="s">
        <v>1758</v>
      </c>
      <c r="AC69" s="12" t="s">
        <v>1053</v>
      </c>
      <c r="AD69" s="12" t="s">
        <v>1054</v>
      </c>
      <c r="AE69" s="6" t="s">
        <v>1055</v>
      </c>
      <c r="AF69" s="12" t="s">
        <v>1797</v>
      </c>
      <c r="AG69" s="6" t="s">
        <v>1586</v>
      </c>
      <c r="AH69" s="12" t="s">
        <v>1728</v>
      </c>
      <c r="AI69">
        <v>2111</v>
      </c>
      <c r="AJ69" s="1" t="s">
        <v>68</v>
      </c>
      <c r="AK69" s="1" t="s">
        <v>154</v>
      </c>
      <c r="AL69" s="1" t="s">
        <v>155</v>
      </c>
      <c r="AM69" s="1" t="s">
        <v>156</v>
      </c>
      <c r="AN69" s="1" t="s">
        <v>36</v>
      </c>
      <c r="AO69" s="5">
        <v>2400000</v>
      </c>
      <c r="AP69" s="5">
        <v>0</v>
      </c>
      <c r="AQ69" s="5">
        <v>2400000</v>
      </c>
      <c r="AR69" s="5">
        <v>0</v>
      </c>
      <c r="AS69" s="5">
        <v>452400</v>
      </c>
      <c r="AT69" s="5">
        <v>0</v>
      </c>
      <c r="AU69" s="5">
        <v>0</v>
      </c>
      <c r="AV69" s="5">
        <v>0</v>
      </c>
      <c r="AW69" s="5">
        <v>2400000</v>
      </c>
      <c r="AX69" s="5">
        <v>0</v>
      </c>
      <c r="AY69" s="5">
        <f t="shared" si="15"/>
        <v>2400000</v>
      </c>
      <c r="AZ69" s="5"/>
    </row>
    <row r="70" spans="1:52" hidden="1" x14ac:dyDescent="0.3">
      <c r="A70" s="1" t="s">
        <v>647</v>
      </c>
      <c r="B70" s="6">
        <f t="shared" si="8"/>
        <v>0</v>
      </c>
      <c r="C70" s="1" t="str">
        <f t="shared" si="9"/>
        <v>544110768111</v>
      </c>
      <c r="D70" s="1">
        <v>5</v>
      </c>
      <c r="E70" s="1" t="str">
        <f t="shared" si="10"/>
        <v>441</v>
      </c>
      <c r="F70" s="1" t="str">
        <f t="shared" si="11"/>
        <v>1</v>
      </c>
      <c r="G70" s="1" t="str">
        <f t="shared" si="12"/>
        <v>0</v>
      </c>
      <c r="H70" s="1" t="str">
        <f t="shared" si="13"/>
        <v>76</v>
      </c>
      <c r="I70" s="1" t="str">
        <f t="shared" si="14"/>
        <v>81</v>
      </c>
      <c r="J70" s="1">
        <v>11</v>
      </c>
      <c r="K70" s="1" t="s">
        <v>1760</v>
      </c>
      <c r="L70" s="1" t="s">
        <v>647</v>
      </c>
      <c r="M70" s="12" t="s">
        <v>878</v>
      </c>
      <c r="N70" s="12" t="s">
        <v>903</v>
      </c>
      <c r="O70" s="12" t="s">
        <v>904</v>
      </c>
      <c r="P70" s="12" t="s">
        <v>911</v>
      </c>
      <c r="Q70" s="12" t="s">
        <v>912</v>
      </c>
      <c r="R70" s="12" t="s">
        <v>917</v>
      </c>
      <c r="S70" s="12" t="s">
        <v>918</v>
      </c>
      <c r="T70" s="12" t="s">
        <v>1722</v>
      </c>
      <c r="U70" t="s">
        <v>2090</v>
      </c>
      <c r="V70" s="12">
        <v>5</v>
      </c>
      <c r="W70" s="12" t="s">
        <v>1839</v>
      </c>
      <c r="X70" s="12" t="s">
        <v>2089</v>
      </c>
      <c r="Y70" s="12">
        <v>4000</v>
      </c>
      <c r="Z70" s="12" t="s">
        <v>1844</v>
      </c>
      <c r="AA70" s="12" t="s">
        <v>1602</v>
      </c>
      <c r="AB70" s="1" t="s">
        <v>2108</v>
      </c>
      <c r="AC70" s="12">
        <v>441</v>
      </c>
      <c r="AD70" s="12" t="s">
        <v>1428</v>
      </c>
      <c r="AE70" s="6" t="s">
        <v>1429</v>
      </c>
      <c r="AF70" s="12" t="s">
        <v>1430</v>
      </c>
      <c r="AG70" s="6" t="s">
        <v>1646</v>
      </c>
      <c r="AH70" s="6" t="s">
        <v>1677</v>
      </c>
      <c r="AI70">
        <v>4411</v>
      </c>
      <c r="AJ70" s="1" t="s">
        <v>330</v>
      </c>
      <c r="AK70" s="1" t="s">
        <v>608</v>
      </c>
      <c r="AL70" s="1" t="s">
        <v>639</v>
      </c>
      <c r="AM70" s="1" t="s">
        <v>640</v>
      </c>
      <c r="AN70" s="1" t="s">
        <v>648</v>
      </c>
      <c r="AO70" s="5">
        <v>0</v>
      </c>
      <c r="AP70" s="5">
        <v>2000000</v>
      </c>
      <c r="AQ70" s="5">
        <v>2000000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2000000</v>
      </c>
      <c r="AX70" s="5">
        <v>-2000000</v>
      </c>
      <c r="AY70" s="5">
        <f t="shared" si="15"/>
        <v>0</v>
      </c>
      <c r="AZ70" s="5"/>
    </row>
    <row r="71" spans="1:52" hidden="1" x14ac:dyDescent="0.3">
      <c r="A71" s="1" t="s">
        <v>158</v>
      </c>
      <c r="B71" s="6">
        <f t="shared" si="8"/>
        <v>0</v>
      </c>
      <c r="C71" s="1" t="str">
        <f t="shared" si="9"/>
        <v>521610090011</v>
      </c>
      <c r="D71" s="1">
        <v>5</v>
      </c>
      <c r="E71" s="1" t="str">
        <f t="shared" si="10"/>
        <v>216</v>
      </c>
      <c r="F71" s="1" t="str">
        <f t="shared" si="11"/>
        <v>1</v>
      </c>
      <c r="G71" s="1" t="str">
        <f t="shared" si="12"/>
        <v>0</v>
      </c>
      <c r="H71" s="1" t="str">
        <f t="shared" si="13"/>
        <v>09</v>
      </c>
      <c r="I71" s="1" t="str">
        <f t="shared" si="14"/>
        <v>00</v>
      </c>
      <c r="J71" s="1">
        <v>11</v>
      </c>
      <c r="K71" s="1" t="s">
        <v>1760</v>
      </c>
      <c r="L71" s="1" t="s">
        <v>158</v>
      </c>
      <c r="M71" s="12" t="s">
        <v>878</v>
      </c>
      <c r="N71" s="12" t="s">
        <v>889</v>
      </c>
      <c r="O71" s="12" t="s">
        <v>890</v>
      </c>
      <c r="P71" s="12" t="s">
        <v>891</v>
      </c>
      <c r="Q71" s="12" t="s">
        <v>892</v>
      </c>
      <c r="R71" s="12" t="s">
        <v>893</v>
      </c>
      <c r="S71" s="12" t="s">
        <v>894</v>
      </c>
      <c r="T71" s="12" t="s">
        <v>1722</v>
      </c>
      <c r="U71" t="s">
        <v>2090</v>
      </c>
      <c r="V71" s="12">
        <v>4</v>
      </c>
      <c r="W71" s="12" t="s">
        <v>1714</v>
      </c>
      <c r="X71" s="12" t="s">
        <v>2089</v>
      </c>
      <c r="Y71" s="12">
        <v>2000</v>
      </c>
      <c r="Z71" s="12" t="s">
        <v>1735</v>
      </c>
      <c r="AA71" s="12" t="s">
        <v>1592</v>
      </c>
      <c r="AB71" s="1" t="s">
        <v>1758</v>
      </c>
      <c r="AC71" s="12" t="s">
        <v>1061</v>
      </c>
      <c r="AD71" s="12" t="s">
        <v>1062</v>
      </c>
      <c r="AE71" s="6" t="s">
        <v>1063</v>
      </c>
      <c r="AF71" s="12" t="s">
        <v>1064</v>
      </c>
      <c r="AG71" s="6" t="s">
        <v>1586</v>
      </c>
      <c r="AH71" s="12" t="s">
        <v>1728</v>
      </c>
      <c r="AI71">
        <v>2161</v>
      </c>
      <c r="AJ71" s="1" t="s">
        <v>68</v>
      </c>
      <c r="AK71" s="1" t="s">
        <v>154</v>
      </c>
      <c r="AL71" s="1" t="s">
        <v>155</v>
      </c>
      <c r="AM71" s="1" t="s">
        <v>156</v>
      </c>
      <c r="AN71" s="1" t="s">
        <v>74</v>
      </c>
      <c r="AO71" s="5">
        <v>650000</v>
      </c>
      <c r="AP71" s="5">
        <v>5025</v>
      </c>
      <c r="AQ71" s="5">
        <v>655025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655025</v>
      </c>
      <c r="AX71" s="5">
        <v>0</v>
      </c>
      <c r="AY71" s="5">
        <f t="shared" si="15"/>
        <v>655025</v>
      </c>
      <c r="AZ71" s="5"/>
    </row>
    <row r="72" spans="1:52" hidden="1" x14ac:dyDescent="0.3">
      <c r="A72" s="1" t="s">
        <v>159</v>
      </c>
      <c r="B72" s="6">
        <f t="shared" si="8"/>
        <v>0</v>
      </c>
      <c r="C72" s="1" t="str">
        <f t="shared" si="9"/>
        <v>522110090011</v>
      </c>
      <c r="D72" s="1">
        <v>5</v>
      </c>
      <c r="E72" s="1" t="str">
        <f t="shared" si="10"/>
        <v>221</v>
      </c>
      <c r="F72" s="1" t="str">
        <f t="shared" si="11"/>
        <v>1</v>
      </c>
      <c r="G72" s="1" t="str">
        <f t="shared" si="12"/>
        <v>0</v>
      </c>
      <c r="H72" s="1" t="str">
        <f t="shared" si="13"/>
        <v>09</v>
      </c>
      <c r="I72" s="1" t="str">
        <f t="shared" si="14"/>
        <v>00</v>
      </c>
      <c r="J72" s="1">
        <v>11</v>
      </c>
      <c r="K72" s="1" t="s">
        <v>1760</v>
      </c>
      <c r="L72" s="1" t="s">
        <v>159</v>
      </c>
      <c r="M72" s="12" t="s">
        <v>878</v>
      </c>
      <c r="N72" s="12" t="s">
        <v>889</v>
      </c>
      <c r="O72" s="12" t="s">
        <v>890</v>
      </c>
      <c r="P72" s="12" t="s">
        <v>891</v>
      </c>
      <c r="Q72" s="12" t="s">
        <v>892</v>
      </c>
      <c r="R72" s="12" t="s">
        <v>893</v>
      </c>
      <c r="S72" s="12" t="s">
        <v>894</v>
      </c>
      <c r="T72" s="12" t="s">
        <v>1722</v>
      </c>
      <c r="U72" t="s">
        <v>2090</v>
      </c>
      <c r="V72" s="12">
        <v>4</v>
      </c>
      <c r="W72" s="12" t="s">
        <v>1714</v>
      </c>
      <c r="X72" s="12" t="s">
        <v>2089</v>
      </c>
      <c r="Y72" s="12">
        <v>2000</v>
      </c>
      <c r="Z72" s="12" t="s">
        <v>1735</v>
      </c>
      <c r="AA72" s="12" t="s">
        <v>1592</v>
      </c>
      <c r="AB72" s="1" t="s">
        <v>1758</v>
      </c>
      <c r="AC72" s="12" t="s">
        <v>1075</v>
      </c>
      <c r="AD72" s="12" t="s">
        <v>1076</v>
      </c>
      <c r="AE72" s="6" t="s">
        <v>1077</v>
      </c>
      <c r="AF72" s="12" t="s">
        <v>1078</v>
      </c>
      <c r="AG72" s="6" t="s">
        <v>1586</v>
      </c>
      <c r="AH72" s="12" t="s">
        <v>1728</v>
      </c>
      <c r="AI72">
        <v>2211</v>
      </c>
      <c r="AJ72" s="1" t="s">
        <v>68</v>
      </c>
      <c r="AK72" s="1" t="s">
        <v>154</v>
      </c>
      <c r="AL72" s="1" t="s">
        <v>155</v>
      </c>
      <c r="AM72" s="1" t="s">
        <v>156</v>
      </c>
      <c r="AN72" s="1" t="s">
        <v>38</v>
      </c>
      <c r="AO72" s="5">
        <v>500000</v>
      </c>
      <c r="AP72" s="5">
        <v>0</v>
      </c>
      <c r="AQ72" s="5">
        <v>500000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500000</v>
      </c>
      <c r="AX72" s="5">
        <v>0</v>
      </c>
      <c r="AY72" s="5">
        <f t="shared" si="15"/>
        <v>500000</v>
      </c>
      <c r="AZ72" s="5"/>
    </row>
    <row r="73" spans="1:52" hidden="1" x14ac:dyDescent="0.3">
      <c r="A73" s="1" t="s">
        <v>160</v>
      </c>
      <c r="B73" s="6">
        <f t="shared" ref="B73:B136" si="16">A73-C73</f>
        <v>0</v>
      </c>
      <c r="C73" s="1" t="str">
        <f t="shared" ref="C73:C136" si="17">CONCATENATE(D73,E73,F73,G73,H73,I73,J73)</f>
        <v>524110090011</v>
      </c>
      <c r="D73" s="1">
        <v>5</v>
      </c>
      <c r="E73" s="1" t="str">
        <f t="shared" ref="E73:E136" si="18">LEFT(AI73,3)</f>
        <v>241</v>
      </c>
      <c r="F73" s="1" t="str">
        <f t="shared" ref="F73:F136" si="19">RIGHT(AI73,1)</f>
        <v>1</v>
      </c>
      <c r="G73" s="1" t="str">
        <f t="shared" ref="G73:G136" si="20">MID(K73,6,1)</f>
        <v>0</v>
      </c>
      <c r="H73" s="1" t="str">
        <f t="shared" ref="H73:H136" si="21">AA73</f>
        <v>09</v>
      </c>
      <c r="I73" s="1" t="str">
        <f t="shared" ref="I73:I136" si="22">AG73</f>
        <v>00</v>
      </c>
      <c r="J73" s="1">
        <v>11</v>
      </c>
      <c r="K73" s="1" t="s">
        <v>1760</v>
      </c>
      <c r="L73" s="1" t="s">
        <v>160</v>
      </c>
      <c r="M73" s="12" t="s">
        <v>878</v>
      </c>
      <c r="N73" s="12" t="s">
        <v>889</v>
      </c>
      <c r="O73" s="12" t="s">
        <v>890</v>
      </c>
      <c r="P73" s="12" t="s">
        <v>891</v>
      </c>
      <c r="Q73" s="12" t="s">
        <v>892</v>
      </c>
      <c r="R73" s="12" t="s">
        <v>893</v>
      </c>
      <c r="S73" s="12" t="s">
        <v>894</v>
      </c>
      <c r="T73" s="12" t="s">
        <v>1722</v>
      </c>
      <c r="U73" t="s">
        <v>2090</v>
      </c>
      <c r="V73" s="12">
        <v>4</v>
      </c>
      <c r="W73" s="12" t="s">
        <v>1714</v>
      </c>
      <c r="X73" s="12" t="s">
        <v>2089</v>
      </c>
      <c r="Y73" s="12">
        <v>2000</v>
      </c>
      <c r="Z73" s="12" t="s">
        <v>1735</v>
      </c>
      <c r="AA73" s="12" t="s">
        <v>1592</v>
      </c>
      <c r="AB73" s="1" t="s">
        <v>1758</v>
      </c>
      <c r="AC73" s="12" t="s">
        <v>1099</v>
      </c>
      <c r="AD73" s="12" t="s">
        <v>1100</v>
      </c>
      <c r="AE73" s="6" t="s">
        <v>1101</v>
      </c>
      <c r="AF73" s="12" t="s">
        <v>1775</v>
      </c>
      <c r="AG73" s="6" t="s">
        <v>1586</v>
      </c>
      <c r="AH73" s="12" t="s">
        <v>1728</v>
      </c>
      <c r="AI73">
        <v>2411</v>
      </c>
      <c r="AJ73" s="1" t="s">
        <v>68</v>
      </c>
      <c r="AK73" s="1" t="s">
        <v>154</v>
      </c>
      <c r="AL73" s="1" t="s">
        <v>155</v>
      </c>
      <c r="AM73" s="1" t="s">
        <v>156</v>
      </c>
      <c r="AN73" s="1" t="s">
        <v>161</v>
      </c>
      <c r="AO73" s="5">
        <v>20000</v>
      </c>
      <c r="AP73" s="5">
        <v>0</v>
      </c>
      <c r="AQ73" s="5">
        <v>20000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20000</v>
      </c>
      <c r="AX73" s="5">
        <v>0</v>
      </c>
      <c r="AY73" s="5">
        <f t="shared" ref="AY73:AY136" si="23">AQ73+AX73</f>
        <v>20000</v>
      </c>
      <c r="AZ73" s="5"/>
    </row>
    <row r="74" spans="1:52" hidden="1" x14ac:dyDescent="0.3">
      <c r="A74" s="1" t="s">
        <v>162</v>
      </c>
      <c r="B74" s="6">
        <f t="shared" si="16"/>
        <v>0</v>
      </c>
      <c r="C74" s="1" t="str">
        <f t="shared" si="17"/>
        <v>524210090011</v>
      </c>
      <c r="D74" s="1">
        <v>5</v>
      </c>
      <c r="E74" s="1" t="str">
        <f t="shared" si="18"/>
        <v>242</v>
      </c>
      <c r="F74" s="1" t="str">
        <f t="shared" si="19"/>
        <v>1</v>
      </c>
      <c r="G74" s="1" t="str">
        <f t="shared" si="20"/>
        <v>0</v>
      </c>
      <c r="H74" s="1" t="str">
        <f t="shared" si="21"/>
        <v>09</v>
      </c>
      <c r="I74" s="1" t="str">
        <f t="shared" si="22"/>
        <v>00</v>
      </c>
      <c r="J74" s="1">
        <v>11</v>
      </c>
      <c r="K74" s="1" t="s">
        <v>1760</v>
      </c>
      <c r="L74" s="1" t="s">
        <v>162</v>
      </c>
      <c r="M74" s="12" t="s">
        <v>878</v>
      </c>
      <c r="N74" s="12" t="s">
        <v>889</v>
      </c>
      <c r="O74" s="12" t="s">
        <v>890</v>
      </c>
      <c r="P74" s="12" t="s">
        <v>891</v>
      </c>
      <c r="Q74" s="12" t="s">
        <v>892</v>
      </c>
      <c r="R74" s="12" t="s">
        <v>893</v>
      </c>
      <c r="S74" s="12" t="s">
        <v>894</v>
      </c>
      <c r="T74" s="12" t="s">
        <v>1722</v>
      </c>
      <c r="U74" t="s">
        <v>2090</v>
      </c>
      <c r="V74" s="12">
        <v>4</v>
      </c>
      <c r="W74" s="12" t="s">
        <v>1714</v>
      </c>
      <c r="X74" s="12" t="s">
        <v>2089</v>
      </c>
      <c r="Y74" s="12">
        <v>2000</v>
      </c>
      <c r="Z74" s="12" t="s">
        <v>1735</v>
      </c>
      <c r="AA74" s="12" t="s">
        <v>1592</v>
      </c>
      <c r="AB74" s="1" t="s">
        <v>1758</v>
      </c>
      <c r="AC74" s="12" t="s">
        <v>1103</v>
      </c>
      <c r="AD74" s="12" t="s">
        <v>1104</v>
      </c>
      <c r="AE74" s="6" t="s">
        <v>1105</v>
      </c>
      <c r="AF74" s="12" t="s">
        <v>1106</v>
      </c>
      <c r="AG74" s="6" t="s">
        <v>1586</v>
      </c>
      <c r="AH74" s="12" t="s">
        <v>1728</v>
      </c>
      <c r="AI74">
        <v>2421</v>
      </c>
      <c r="AJ74" s="1" t="s">
        <v>68</v>
      </c>
      <c r="AK74" s="1" t="s">
        <v>154</v>
      </c>
      <c r="AL74" s="1" t="s">
        <v>155</v>
      </c>
      <c r="AM74" s="1" t="s">
        <v>156</v>
      </c>
      <c r="AN74" s="1" t="s">
        <v>163</v>
      </c>
      <c r="AO74" s="5">
        <v>80000</v>
      </c>
      <c r="AP74" s="5">
        <v>0</v>
      </c>
      <c r="AQ74" s="5">
        <v>80000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80000</v>
      </c>
      <c r="AX74" s="5">
        <v>0</v>
      </c>
      <c r="AY74" s="5">
        <f t="shared" si="23"/>
        <v>80000</v>
      </c>
      <c r="AZ74" s="5"/>
    </row>
    <row r="75" spans="1:52" hidden="1" x14ac:dyDescent="0.3">
      <c r="A75" s="1" t="s">
        <v>164</v>
      </c>
      <c r="B75" s="6">
        <f t="shared" si="16"/>
        <v>0</v>
      </c>
      <c r="C75" s="1" t="str">
        <f t="shared" si="17"/>
        <v>524510090011</v>
      </c>
      <c r="D75" s="1">
        <v>5</v>
      </c>
      <c r="E75" s="1" t="str">
        <f t="shared" si="18"/>
        <v>245</v>
      </c>
      <c r="F75" s="1" t="str">
        <f t="shared" si="19"/>
        <v>1</v>
      </c>
      <c r="G75" s="1" t="str">
        <f t="shared" si="20"/>
        <v>0</v>
      </c>
      <c r="H75" s="1" t="str">
        <f t="shared" si="21"/>
        <v>09</v>
      </c>
      <c r="I75" s="1" t="str">
        <f t="shared" si="22"/>
        <v>00</v>
      </c>
      <c r="J75" s="1">
        <v>11</v>
      </c>
      <c r="K75" s="1" t="s">
        <v>1760</v>
      </c>
      <c r="L75" s="1" t="s">
        <v>164</v>
      </c>
      <c r="M75" s="12" t="s">
        <v>878</v>
      </c>
      <c r="N75" s="12" t="s">
        <v>889</v>
      </c>
      <c r="O75" s="12" t="s">
        <v>890</v>
      </c>
      <c r="P75" s="12" t="s">
        <v>891</v>
      </c>
      <c r="Q75" s="12" t="s">
        <v>892</v>
      </c>
      <c r="R75" s="12" t="s">
        <v>893</v>
      </c>
      <c r="S75" s="12" t="s">
        <v>894</v>
      </c>
      <c r="T75" s="12" t="s">
        <v>1722</v>
      </c>
      <c r="U75" t="s">
        <v>2090</v>
      </c>
      <c r="V75" s="12">
        <v>4</v>
      </c>
      <c r="W75" s="12" t="s">
        <v>1714</v>
      </c>
      <c r="X75" s="12" t="s">
        <v>2089</v>
      </c>
      <c r="Y75" s="12">
        <v>2000</v>
      </c>
      <c r="Z75" s="12" t="s">
        <v>1735</v>
      </c>
      <c r="AA75" s="12" t="s">
        <v>1592</v>
      </c>
      <c r="AB75" s="1" t="s">
        <v>1758</v>
      </c>
      <c r="AC75" s="12" t="s">
        <v>1111</v>
      </c>
      <c r="AD75" s="12" t="s">
        <v>1112</v>
      </c>
      <c r="AE75" s="6" t="s">
        <v>1113</v>
      </c>
      <c r="AF75" s="12" t="s">
        <v>1114</v>
      </c>
      <c r="AG75" s="6" t="s">
        <v>1586</v>
      </c>
      <c r="AH75" s="12" t="s">
        <v>1728</v>
      </c>
      <c r="AI75">
        <v>2451</v>
      </c>
      <c r="AJ75" s="1" t="s">
        <v>68</v>
      </c>
      <c r="AK75" s="1" t="s">
        <v>154</v>
      </c>
      <c r="AL75" s="1" t="s">
        <v>155</v>
      </c>
      <c r="AM75" s="1" t="s">
        <v>156</v>
      </c>
      <c r="AN75" s="1" t="s">
        <v>165</v>
      </c>
      <c r="AO75" s="5">
        <v>25000</v>
      </c>
      <c r="AP75" s="5">
        <v>0</v>
      </c>
      <c r="AQ75" s="5">
        <v>25000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25000</v>
      </c>
      <c r="AX75" s="5">
        <v>0</v>
      </c>
      <c r="AY75" s="5">
        <f t="shared" si="23"/>
        <v>25000</v>
      </c>
      <c r="AZ75" s="5"/>
    </row>
    <row r="76" spans="1:52" hidden="1" x14ac:dyDescent="0.3">
      <c r="A76" s="1" t="s">
        <v>166</v>
      </c>
      <c r="B76" s="6">
        <f t="shared" si="16"/>
        <v>0</v>
      </c>
      <c r="C76" s="1" t="str">
        <f t="shared" si="17"/>
        <v>524610090011</v>
      </c>
      <c r="D76" s="1">
        <v>5</v>
      </c>
      <c r="E76" s="1" t="str">
        <f t="shared" si="18"/>
        <v>246</v>
      </c>
      <c r="F76" s="1" t="str">
        <f t="shared" si="19"/>
        <v>1</v>
      </c>
      <c r="G76" s="1" t="str">
        <f t="shared" si="20"/>
        <v>0</v>
      </c>
      <c r="H76" s="1" t="str">
        <f t="shared" si="21"/>
        <v>09</v>
      </c>
      <c r="I76" s="1" t="str">
        <f t="shared" si="22"/>
        <v>00</v>
      </c>
      <c r="J76" s="1">
        <v>11</v>
      </c>
      <c r="K76" s="1" t="s">
        <v>1760</v>
      </c>
      <c r="L76" s="1" t="s">
        <v>166</v>
      </c>
      <c r="M76" s="12" t="s">
        <v>878</v>
      </c>
      <c r="N76" s="12" t="s">
        <v>889</v>
      </c>
      <c r="O76" s="12" t="s">
        <v>890</v>
      </c>
      <c r="P76" s="12" t="s">
        <v>891</v>
      </c>
      <c r="Q76" s="12" t="s">
        <v>892</v>
      </c>
      <c r="R76" s="12" t="s">
        <v>893</v>
      </c>
      <c r="S76" s="12" t="s">
        <v>894</v>
      </c>
      <c r="T76" s="12" t="s">
        <v>1722</v>
      </c>
      <c r="U76" t="s">
        <v>2090</v>
      </c>
      <c r="V76" s="12">
        <v>4</v>
      </c>
      <c r="W76" s="12" t="s">
        <v>1714</v>
      </c>
      <c r="X76" s="12" t="s">
        <v>2089</v>
      </c>
      <c r="Y76" s="12">
        <v>2000</v>
      </c>
      <c r="Z76" s="12" t="s">
        <v>1735</v>
      </c>
      <c r="AA76" s="12" t="s">
        <v>1592</v>
      </c>
      <c r="AB76" s="1" t="s">
        <v>1758</v>
      </c>
      <c r="AC76" s="12" t="s">
        <v>1115</v>
      </c>
      <c r="AD76" s="12" t="s">
        <v>1116</v>
      </c>
      <c r="AE76" s="6" t="s">
        <v>1117</v>
      </c>
      <c r="AF76" s="12" t="s">
        <v>1800</v>
      </c>
      <c r="AG76" s="6" t="s">
        <v>1586</v>
      </c>
      <c r="AH76" s="12" t="s">
        <v>1728</v>
      </c>
      <c r="AI76">
        <v>2461</v>
      </c>
      <c r="AJ76" s="1" t="s">
        <v>68</v>
      </c>
      <c r="AK76" s="1" t="s">
        <v>154</v>
      </c>
      <c r="AL76" s="1" t="s">
        <v>155</v>
      </c>
      <c r="AM76" s="1" t="s">
        <v>156</v>
      </c>
      <c r="AN76" s="1" t="s">
        <v>80</v>
      </c>
      <c r="AO76" s="5">
        <v>3000</v>
      </c>
      <c r="AP76" s="5">
        <v>0</v>
      </c>
      <c r="AQ76" s="5">
        <v>3000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3000</v>
      </c>
      <c r="AX76" s="5">
        <v>0</v>
      </c>
      <c r="AY76" s="5">
        <f t="shared" si="23"/>
        <v>3000</v>
      </c>
      <c r="AZ76" s="5"/>
    </row>
    <row r="77" spans="1:52" hidden="1" x14ac:dyDescent="0.3">
      <c r="A77" s="1" t="s">
        <v>167</v>
      </c>
      <c r="B77" s="6">
        <f t="shared" si="16"/>
        <v>0</v>
      </c>
      <c r="C77" s="1" t="str">
        <f t="shared" si="17"/>
        <v>524710090011</v>
      </c>
      <c r="D77" s="1">
        <v>5</v>
      </c>
      <c r="E77" s="1" t="str">
        <f t="shared" si="18"/>
        <v>247</v>
      </c>
      <c r="F77" s="1" t="str">
        <f t="shared" si="19"/>
        <v>1</v>
      </c>
      <c r="G77" s="1" t="str">
        <f t="shared" si="20"/>
        <v>0</v>
      </c>
      <c r="H77" s="1" t="str">
        <f t="shared" si="21"/>
        <v>09</v>
      </c>
      <c r="I77" s="1" t="str">
        <f t="shared" si="22"/>
        <v>00</v>
      </c>
      <c r="J77" s="1">
        <v>11</v>
      </c>
      <c r="K77" s="1" t="s">
        <v>1760</v>
      </c>
      <c r="L77" s="1" t="s">
        <v>167</v>
      </c>
      <c r="M77" s="12" t="s">
        <v>878</v>
      </c>
      <c r="N77" s="12" t="s">
        <v>889</v>
      </c>
      <c r="O77" s="12" t="s">
        <v>890</v>
      </c>
      <c r="P77" s="12" t="s">
        <v>891</v>
      </c>
      <c r="Q77" s="12" t="s">
        <v>892</v>
      </c>
      <c r="R77" s="12" t="s">
        <v>893</v>
      </c>
      <c r="S77" s="12" t="s">
        <v>894</v>
      </c>
      <c r="T77" s="12" t="s">
        <v>1722</v>
      </c>
      <c r="U77" t="s">
        <v>2090</v>
      </c>
      <c r="V77" s="12">
        <v>4</v>
      </c>
      <c r="W77" s="12" t="s">
        <v>1714</v>
      </c>
      <c r="X77" s="12" t="s">
        <v>2089</v>
      </c>
      <c r="Y77" s="12">
        <v>2000</v>
      </c>
      <c r="Z77" s="12" t="s">
        <v>1735</v>
      </c>
      <c r="AA77" s="12" t="s">
        <v>1592</v>
      </c>
      <c r="AB77" s="1" t="s">
        <v>1758</v>
      </c>
      <c r="AC77" s="12" t="s">
        <v>1119</v>
      </c>
      <c r="AD77" s="12" t="s">
        <v>1120</v>
      </c>
      <c r="AE77" s="6" t="s">
        <v>1121</v>
      </c>
      <c r="AF77" s="12" t="s">
        <v>1874</v>
      </c>
      <c r="AG77" s="6" t="s">
        <v>1586</v>
      </c>
      <c r="AH77" s="12" t="s">
        <v>1728</v>
      </c>
      <c r="AI77">
        <v>2471</v>
      </c>
      <c r="AJ77" s="1" t="s">
        <v>68</v>
      </c>
      <c r="AK77" s="1" t="s">
        <v>154</v>
      </c>
      <c r="AL77" s="1" t="s">
        <v>155</v>
      </c>
      <c r="AM77" s="1" t="s">
        <v>156</v>
      </c>
      <c r="AN77" s="1" t="s">
        <v>82</v>
      </c>
      <c r="AO77" s="5">
        <v>150000</v>
      </c>
      <c r="AP77" s="5">
        <v>0</v>
      </c>
      <c r="AQ77" s="5">
        <v>150000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150000</v>
      </c>
      <c r="AX77" s="5">
        <v>0</v>
      </c>
      <c r="AY77" s="5">
        <f t="shared" si="23"/>
        <v>150000</v>
      </c>
      <c r="AZ77" s="5"/>
    </row>
    <row r="78" spans="1:52" hidden="1" x14ac:dyDescent="0.3">
      <c r="A78" s="1" t="s">
        <v>168</v>
      </c>
      <c r="B78" s="6">
        <f t="shared" si="16"/>
        <v>0</v>
      </c>
      <c r="C78" s="1" t="str">
        <f t="shared" si="17"/>
        <v>524910090011</v>
      </c>
      <c r="D78" s="1">
        <v>5</v>
      </c>
      <c r="E78" s="1" t="str">
        <f t="shared" si="18"/>
        <v>249</v>
      </c>
      <c r="F78" s="1" t="str">
        <f t="shared" si="19"/>
        <v>1</v>
      </c>
      <c r="G78" s="1" t="str">
        <f t="shared" si="20"/>
        <v>0</v>
      </c>
      <c r="H78" s="1" t="str">
        <f t="shared" si="21"/>
        <v>09</v>
      </c>
      <c r="I78" s="1" t="str">
        <f t="shared" si="22"/>
        <v>00</v>
      </c>
      <c r="J78" s="1">
        <v>11</v>
      </c>
      <c r="K78" s="1" t="s">
        <v>1760</v>
      </c>
      <c r="L78" s="1" t="s">
        <v>168</v>
      </c>
      <c r="M78" s="12" t="s">
        <v>878</v>
      </c>
      <c r="N78" s="12" t="s">
        <v>889</v>
      </c>
      <c r="O78" s="12" t="s">
        <v>890</v>
      </c>
      <c r="P78" s="12" t="s">
        <v>891</v>
      </c>
      <c r="Q78" s="12" t="s">
        <v>892</v>
      </c>
      <c r="R78" s="12" t="s">
        <v>893</v>
      </c>
      <c r="S78" s="12" t="s">
        <v>894</v>
      </c>
      <c r="T78" s="12" t="s">
        <v>1722</v>
      </c>
      <c r="U78" t="s">
        <v>2090</v>
      </c>
      <c r="V78" s="12">
        <v>4</v>
      </c>
      <c r="W78" s="12" t="s">
        <v>1714</v>
      </c>
      <c r="X78" s="12" t="s">
        <v>2089</v>
      </c>
      <c r="Y78" s="12">
        <v>2000</v>
      </c>
      <c r="Z78" s="12" t="s">
        <v>1735</v>
      </c>
      <c r="AA78" s="12" t="s">
        <v>1592</v>
      </c>
      <c r="AB78" s="1" t="s">
        <v>1758</v>
      </c>
      <c r="AC78" s="12" t="s">
        <v>1123</v>
      </c>
      <c r="AD78" s="12" t="s">
        <v>1124</v>
      </c>
      <c r="AE78" s="6" t="s">
        <v>1125</v>
      </c>
      <c r="AF78" s="12" t="s">
        <v>1824</v>
      </c>
      <c r="AG78" s="6" t="s">
        <v>1586</v>
      </c>
      <c r="AH78" s="12" t="s">
        <v>1728</v>
      </c>
      <c r="AI78">
        <v>2491</v>
      </c>
      <c r="AJ78" s="1" t="s">
        <v>68</v>
      </c>
      <c r="AK78" s="1" t="s">
        <v>154</v>
      </c>
      <c r="AL78" s="1" t="s">
        <v>155</v>
      </c>
      <c r="AM78" s="1" t="s">
        <v>156</v>
      </c>
      <c r="AN78" s="1" t="s">
        <v>169</v>
      </c>
      <c r="AO78" s="5">
        <v>500000</v>
      </c>
      <c r="AP78" s="5">
        <v>0</v>
      </c>
      <c r="AQ78" s="5">
        <v>500000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500000</v>
      </c>
      <c r="AX78" s="5">
        <v>0</v>
      </c>
      <c r="AY78" s="5">
        <f t="shared" si="23"/>
        <v>500000</v>
      </c>
      <c r="AZ78" s="5"/>
    </row>
    <row r="79" spans="1:52" hidden="1" x14ac:dyDescent="0.3">
      <c r="A79" s="1" t="s">
        <v>170</v>
      </c>
      <c r="B79" s="6">
        <f t="shared" si="16"/>
        <v>0</v>
      </c>
      <c r="C79" s="1" t="str">
        <f t="shared" si="17"/>
        <v>526110090011</v>
      </c>
      <c r="D79" s="1">
        <v>5</v>
      </c>
      <c r="E79" s="1" t="str">
        <f t="shared" si="18"/>
        <v>261</v>
      </c>
      <c r="F79" s="1" t="str">
        <f t="shared" si="19"/>
        <v>1</v>
      </c>
      <c r="G79" s="1" t="str">
        <f t="shared" si="20"/>
        <v>0</v>
      </c>
      <c r="H79" s="1" t="str">
        <f t="shared" si="21"/>
        <v>09</v>
      </c>
      <c r="I79" s="1" t="str">
        <f t="shared" si="22"/>
        <v>00</v>
      </c>
      <c r="J79" s="1">
        <v>11</v>
      </c>
      <c r="K79" s="1" t="s">
        <v>1760</v>
      </c>
      <c r="L79" s="1" t="s">
        <v>170</v>
      </c>
      <c r="M79" s="12" t="s">
        <v>878</v>
      </c>
      <c r="N79" s="12" t="s">
        <v>889</v>
      </c>
      <c r="O79" s="12" t="s">
        <v>890</v>
      </c>
      <c r="P79" s="12" t="s">
        <v>891</v>
      </c>
      <c r="Q79" s="12" t="s">
        <v>892</v>
      </c>
      <c r="R79" s="12" t="s">
        <v>893</v>
      </c>
      <c r="S79" s="12" t="s">
        <v>894</v>
      </c>
      <c r="T79" s="12" t="s">
        <v>1722</v>
      </c>
      <c r="U79" t="s">
        <v>2090</v>
      </c>
      <c r="V79" s="12">
        <v>4</v>
      </c>
      <c r="W79" s="12" t="s">
        <v>1714</v>
      </c>
      <c r="X79" s="12" t="s">
        <v>2089</v>
      </c>
      <c r="Y79" s="12">
        <v>2000</v>
      </c>
      <c r="Z79" s="12" t="s">
        <v>1735</v>
      </c>
      <c r="AA79" s="12" t="s">
        <v>1592</v>
      </c>
      <c r="AB79" s="1" t="s">
        <v>1758</v>
      </c>
      <c r="AC79" s="12" t="s">
        <v>1155</v>
      </c>
      <c r="AD79" s="12" t="s">
        <v>1156</v>
      </c>
      <c r="AE79" s="6" t="s">
        <v>1157</v>
      </c>
      <c r="AF79" s="12" t="s">
        <v>1158</v>
      </c>
      <c r="AG79" s="6" t="s">
        <v>1586</v>
      </c>
      <c r="AH79" s="12" t="s">
        <v>1728</v>
      </c>
      <c r="AI79">
        <v>2611</v>
      </c>
      <c r="AJ79" s="1" t="s">
        <v>68</v>
      </c>
      <c r="AK79" s="1" t="s">
        <v>154</v>
      </c>
      <c r="AL79" s="1" t="s">
        <v>155</v>
      </c>
      <c r="AM79" s="1" t="s">
        <v>156</v>
      </c>
      <c r="AN79" s="1" t="s">
        <v>171</v>
      </c>
      <c r="AO79" s="5">
        <v>40000000</v>
      </c>
      <c r="AP79" s="5">
        <v>1600000</v>
      </c>
      <c r="AQ79" s="5">
        <v>41600000</v>
      </c>
      <c r="AR79" s="5">
        <v>12771900.109999999</v>
      </c>
      <c r="AS79" s="5">
        <v>7890917.1900000004</v>
      </c>
      <c r="AT79" s="5">
        <v>1973131</v>
      </c>
      <c r="AU79" s="5">
        <v>1973131</v>
      </c>
      <c r="AV79" s="5">
        <v>1973131</v>
      </c>
      <c r="AW79" s="5">
        <v>28828099.890000001</v>
      </c>
      <c r="AX79" s="5">
        <v>0</v>
      </c>
      <c r="AY79" s="5">
        <f t="shared" si="23"/>
        <v>41600000</v>
      </c>
      <c r="AZ79" s="5"/>
    </row>
    <row r="80" spans="1:52" hidden="1" x14ac:dyDescent="0.3">
      <c r="A80" s="1" t="s">
        <v>172</v>
      </c>
      <c r="B80" s="6">
        <f t="shared" si="16"/>
        <v>0</v>
      </c>
      <c r="C80" s="1" t="str">
        <f t="shared" si="17"/>
        <v>526110110011</v>
      </c>
      <c r="D80" s="1">
        <v>5</v>
      </c>
      <c r="E80" s="1" t="str">
        <f t="shared" si="18"/>
        <v>261</v>
      </c>
      <c r="F80" s="1" t="str">
        <f t="shared" si="19"/>
        <v>1</v>
      </c>
      <c r="G80" s="1" t="str">
        <f t="shared" si="20"/>
        <v>0</v>
      </c>
      <c r="H80" s="1" t="str">
        <f t="shared" si="21"/>
        <v>11</v>
      </c>
      <c r="I80" s="1" t="str">
        <f t="shared" si="22"/>
        <v>00</v>
      </c>
      <c r="J80" s="1">
        <v>11</v>
      </c>
      <c r="K80" s="1" t="s">
        <v>1760</v>
      </c>
      <c r="L80" s="1" t="s">
        <v>172</v>
      </c>
      <c r="M80" s="12" t="s">
        <v>878</v>
      </c>
      <c r="N80" s="12" t="s">
        <v>889</v>
      </c>
      <c r="O80" s="12" t="s">
        <v>890</v>
      </c>
      <c r="P80" s="12" t="s">
        <v>891</v>
      </c>
      <c r="Q80" s="12" t="s">
        <v>892</v>
      </c>
      <c r="R80" s="12" t="s">
        <v>893</v>
      </c>
      <c r="S80" s="12" t="s">
        <v>894</v>
      </c>
      <c r="T80" s="12" t="s">
        <v>1722</v>
      </c>
      <c r="U80" t="s">
        <v>2090</v>
      </c>
      <c r="V80" s="12">
        <v>6</v>
      </c>
      <c r="W80" s="12" t="s">
        <v>1744</v>
      </c>
      <c r="X80" s="12" t="s">
        <v>2089</v>
      </c>
      <c r="Y80" s="12">
        <v>2000</v>
      </c>
      <c r="Z80" s="12" t="s">
        <v>1735</v>
      </c>
      <c r="AA80" s="12" t="s">
        <v>1598</v>
      </c>
      <c r="AB80" s="1" t="s">
        <v>1894</v>
      </c>
      <c r="AC80" s="12" t="s">
        <v>1155</v>
      </c>
      <c r="AD80" s="12" t="s">
        <v>1156</v>
      </c>
      <c r="AE80" s="6" t="s">
        <v>1157</v>
      </c>
      <c r="AF80" s="12" t="s">
        <v>1158</v>
      </c>
      <c r="AG80" s="6" t="s">
        <v>1586</v>
      </c>
      <c r="AH80" s="12" t="s">
        <v>1728</v>
      </c>
      <c r="AI80">
        <v>2611</v>
      </c>
      <c r="AJ80" s="1" t="s">
        <v>68</v>
      </c>
      <c r="AK80" s="1" t="s">
        <v>154</v>
      </c>
      <c r="AL80" s="1" t="s">
        <v>155</v>
      </c>
      <c r="AM80" s="1" t="s">
        <v>156</v>
      </c>
      <c r="AN80" s="1" t="s">
        <v>171</v>
      </c>
      <c r="AO80" s="5">
        <v>4800000</v>
      </c>
      <c r="AP80" s="5">
        <v>0</v>
      </c>
      <c r="AQ80" s="5">
        <v>4800000</v>
      </c>
      <c r="AR80" s="5">
        <v>2262132.2799999998</v>
      </c>
      <c r="AS80" s="5">
        <v>1153808.3899999999</v>
      </c>
      <c r="AT80" s="5">
        <v>272895.34000000003</v>
      </c>
      <c r="AU80" s="5">
        <v>272895.34000000003</v>
      </c>
      <c r="AV80" s="5">
        <v>272895.34000000003</v>
      </c>
      <c r="AW80" s="5">
        <v>2537867.7200000002</v>
      </c>
      <c r="AX80" s="5">
        <v>0</v>
      </c>
      <c r="AY80" s="5">
        <f t="shared" si="23"/>
        <v>4800000</v>
      </c>
      <c r="AZ80" s="5"/>
    </row>
    <row r="81" spans="1:52" hidden="1" x14ac:dyDescent="0.3">
      <c r="A81" s="1" t="s">
        <v>173</v>
      </c>
      <c r="B81" s="6">
        <f t="shared" si="16"/>
        <v>0</v>
      </c>
      <c r="C81" s="1" t="str">
        <f t="shared" si="17"/>
        <v>526112100025</v>
      </c>
      <c r="D81" s="1">
        <v>5</v>
      </c>
      <c r="E81" s="1" t="str">
        <f t="shared" si="18"/>
        <v>261</v>
      </c>
      <c r="F81" s="1" t="str">
        <f t="shared" si="19"/>
        <v>1</v>
      </c>
      <c r="G81" s="1" t="str">
        <f t="shared" si="20"/>
        <v>2</v>
      </c>
      <c r="H81" s="1" t="str">
        <f t="shared" si="21"/>
        <v>10</v>
      </c>
      <c r="I81" s="1" t="str">
        <f t="shared" si="22"/>
        <v>00</v>
      </c>
      <c r="J81" s="1">
        <v>25</v>
      </c>
      <c r="K81" s="1" t="s">
        <v>1707</v>
      </c>
      <c r="L81" s="1" t="s">
        <v>173</v>
      </c>
      <c r="M81" s="12" t="s">
        <v>881</v>
      </c>
      <c r="N81" s="12" t="s">
        <v>889</v>
      </c>
      <c r="O81" s="12" t="s">
        <v>890</v>
      </c>
      <c r="P81" s="12" t="s">
        <v>891</v>
      </c>
      <c r="Q81" s="12" t="s">
        <v>892</v>
      </c>
      <c r="R81" s="12" t="s">
        <v>893</v>
      </c>
      <c r="S81" s="12" t="s">
        <v>894</v>
      </c>
      <c r="T81" s="12" t="s">
        <v>1722</v>
      </c>
      <c r="U81" t="s">
        <v>2090</v>
      </c>
      <c r="V81" s="12">
        <v>1</v>
      </c>
      <c r="W81" s="12" t="s">
        <v>1732</v>
      </c>
      <c r="X81" s="12" t="s">
        <v>2089</v>
      </c>
      <c r="Y81" s="12">
        <v>2000</v>
      </c>
      <c r="Z81" s="12" t="s">
        <v>1735</v>
      </c>
      <c r="AA81" s="12" t="s">
        <v>1597</v>
      </c>
      <c r="AB81" s="1" t="s">
        <v>1756</v>
      </c>
      <c r="AC81" s="12" t="s">
        <v>1155</v>
      </c>
      <c r="AD81" s="12" t="s">
        <v>1156</v>
      </c>
      <c r="AE81" s="6" t="s">
        <v>1157</v>
      </c>
      <c r="AF81" s="12" t="s">
        <v>1158</v>
      </c>
      <c r="AG81" s="6" t="s">
        <v>1586</v>
      </c>
      <c r="AH81" s="12" t="s">
        <v>1728</v>
      </c>
      <c r="AI81">
        <v>2611</v>
      </c>
      <c r="AJ81" s="1" t="s">
        <v>68</v>
      </c>
      <c r="AK81" s="1" t="s">
        <v>154</v>
      </c>
      <c r="AL81" s="1" t="s">
        <v>155</v>
      </c>
      <c r="AM81" s="1" t="s">
        <v>156</v>
      </c>
      <c r="AN81" s="1" t="s">
        <v>174</v>
      </c>
      <c r="AO81" s="5">
        <v>20300000</v>
      </c>
      <c r="AP81" s="5">
        <v>8400000</v>
      </c>
      <c r="AQ81" s="5">
        <v>28700000</v>
      </c>
      <c r="AR81" s="5">
        <v>9968572.1099999994</v>
      </c>
      <c r="AS81" s="5">
        <v>8243007.79</v>
      </c>
      <c r="AT81" s="5">
        <v>0</v>
      </c>
      <c r="AU81" s="5">
        <v>0</v>
      </c>
      <c r="AV81" s="5">
        <v>0</v>
      </c>
      <c r="AW81" s="5">
        <v>18731427.890000001</v>
      </c>
      <c r="AX81" s="5">
        <v>0</v>
      </c>
      <c r="AY81" s="5">
        <f t="shared" si="23"/>
        <v>28700000</v>
      </c>
      <c r="AZ81" s="5"/>
    </row>
    <row r="82" spans="1:52" hidden="1" x14ac:dyDescent="0.3">
      <c r="A82" s="1" t="s">
        <v>175</v>
      </c>
      <c r="B82" s="6">
        <f t="shared" si="16"/>
        <v>0</v>
      </c>
      <c r="C82" s="1" t="str">
        <f t="shared" si="17"/>
        <v>529110090011</v>
      </c>
      <c r="D82" s="1">
        <v>5</v>
      </c>
      <c r="E82" s="1" t="str">
        <f t="shared" si="18"/>
        <v>291</v>
      </c>
      <c r="F82" s="1" t="str">
        <f t="shared" si="19"/>
        <v>1</v>
      </c>
      <c r="G82" s="1" t="str">
        <f t="shared" si="20"/>
        <v>0</v>
      </c>
      <c r="H82" s="1" t="str">
        <f t="shared" si="21"/>
        <v>09</v>
      </c>
      <c r="I82" s="1" t="str">
        <f t="shared" si="22"/>
        <v>00</v>
      </c>
      <c r="J82" s="1">
        <v>11</v>
      </c>
      <c r="K82" s="1" t="s">
        <v>1760</v>
      </c>
      <c r="L82" s="1" t="s">
        <v>175</v>
      </c>
      <c r="M82" s="12" t="s">
        <v>878</v>
      </c>
      <c r="N82" s="12" t="s">
        <v>889</v>
      </c>
      <c r="O82" s="12" t="s">
        <v>890</v>
      </c>
      <c r="P82" s="12" t="s">
        <v>891</v>
      </c>
      <c r="Q82" s="12" t="s">
        <v>892</v>
      </c>
      <c r="R82" s="12" t="s">
        <v>893</v>
      </c>
      <c r="S82" s="12" t="s">
        <v>894</v>
      </c>
      <c r="T82" s="12" t="s">
        <v>1722</v>
      </c>
      <c r="U82" t="s">
        <v>2090</v>
      </c>
      <c r="V82" s="12">
        <v>4</v>
      </c>
      <c r="W82" s="12" t="s">
        <v>1714</v>
      </c>
      <c r="X82" s="12" t="s">
        <v>2089</v>
      </c>
      <c r="Y82" s="12">
        <v>2000</v>
      </c>
      <c r="Z82" s="12" t="s">
        <v>1735</v>
      </c>
      <c r="AA82" s="12" t="s">
        <v>1592</v>
      </c>
      <c r="AB82" s="1" t="s">
        <v>1758</v>
      </c>
      <c r="AC82" s="12" t="s">
        <v>1180</v>
      </c>
      <c r="AD82" s="12" t="s">
        <v>1181</v>
      </c>
      <c r="AE82" s="6" t="s">
        <v>1182</v>
      </c>
      <c r="AF82" s="12" t="s">
        <v>1183</v>
      </c>
      <c r="AG82" s="6" t="s">
        <v>1586</v>
      </c>
      <c r="AH82" s="12" t="s">
        <v>1728</v>
      </c>
      <c r="AI82">
        <v>2911</v>
      </c>
      <c r="AJ82" s="1" t="s">
        <v>68</v>
      </c>
      <c r="AK82" s="1" t="s">
        <v>154</v>
      </c>
      <c r="AL82" s="1" t="s">
        <v>155</v>
      </c>
      <c r="AM82" s="1" t="s">
        <v>156</v>
      </c>
      <c r="AN82" s="1" t="s">
        <v>86</v>
      </c>
      <c r="AO82" s="5">
        <v>100000</v>
      </c>
      <c r="AP82" s="5">
        <v>-5025</v>
      </c>
      <c r="AQ82" s="5">
        <v>94975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94975</v>
      </c>
      <c r="AX82" s="5">
        <v>0</v>
      </c>
      <c r="AY82" s="5">
        <f t="shared" si="23"/>
        <v>94975</v>
      </c>
      <c r="AZ82" s="5"/>
    </row>
    <row r="83" spans="1:52" hidden="1" x14ac:dyDescent="0.3">
      <c r="A83" s="1" t="s">
        <v>176</v>
      </c>
      <c r="B83" s="6">
        <f t="shared" si="16"/>
        <v>0</v>
      </c>
      <c r="C83" s="1" t="str">
        <f t="shared" si="17"/>
        <v>529210090011</v>
      </c>
      <c r="D83" s="1">
        <v>5</v>
      </c>
      <c r="E83" s="1" t="str">
        <f t="shared" si="18"/>
        <v>292</v>
      </c>
      <c r="F83" s="1" t="str">
        <f t="shared" si="19"/>
        <v>1</v>
      </c>
      <c r="G83" s="1" t="str">
        <f t="shared" si="20"/>
        <v>0</v>
      </c>
      <c r="H83" s="1" t="str">
        <f t="shared" si="21"/>
        <v>09</v>
      </c>
      <c r="I83" s="1" t="str">
        <f t="shared" si="22"/>
        <v>00</v>
      </c>
      <c r="J83" s="1">
        <v>11</v>
      </c>
      <c r="K83" s="1" t="s">
        <v>1760</v>
      </c>
      <c r="L83" s="1" t="s">
        <v>176</v>
      </c>
      <c r="M83" s="12" t="s">
        <v>878</v>
      </c>
      <c r="N83" s="12" t="s">
        <v>889</v>
      </c>
      <c r="O83" s="12" t="s">
        <v>890</v>
      </c>
      <c r="P83" s="12" t="s">
        <v>891</v>
      </c>
      <c r="Q83" s="12" t="s">
        <v>892</v>
      </c>
      <c r="R83" s="12" t="s">
        <v>893</v>
      </c>
      <c r="S83" s="12" t="s">
        <v>894</v>
      </c>
      <c r="T83" s="12" t="s">
        <v>1722</v>
      </c>
      <c r="U83" t="s">
        <v>2090</v>
      </c>
      <c r="V83" s="12">
        <v>4</v>
      </c>
      <c r="W83" s="12" t="s">
        <v>1714</v>
      </c>
      <c r="X83" s="12" t="s">
        <v>2089</v>
      </c>
      <c r="Y83" s="12">
        <v>2000</v>
      </c>
      <c r="Z83" s="12" t="s">
        <v>1735</v>
      </c>
      <c r="AA83" s="12" t="s">
        <v>1592</v>
      </c>
      <c r="AB83" s="1" t="s">
        <v>1758</v>
      </c>
      <c r="AC83" s="12" t="s">
        <v>1184</v>
      </c>
      <c r="AD83" s="12" t="s">
        <v>1185</v>
      </c>
      <c r="AE83" s="6" t="s">
        <v>1186</v>
      </c>
      <c r="AF83" s="12" t="s">
        <v>1187</v>
      </c>
      <c r="AG83" s="6" t="s">
        <v>1586</v>
      </c>
      <c r="AH83" s="12" t="s">
        <v>1728</v>
      </c>
      <c r="AI83">
        <v>2921</v>
      </c>
      <c r="AJ83" s="1" t="s">
        <v>68</v>
      </c>
      <c r="AK83" s="1" t="s">
        <v>154</v>
      </c>
      <c r="AL83" s="1" t="s">
        <v>155</v>
      </c>
      <c r="AM83" s="1" t="s">
        <v>156</v>
      </c>
      <c r="AN83" s="1" t="s">
        <v>88</v>
      </c>
      <c r="AO83" s="5">
        <v>120000</v>
      </c>
      <c r="AP83" s="5">
        <v>0</v>
      </c>
      <c r="AQ83" s="5">
        <v>120000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120000</v>
      </c>
      <c r="AX83" s="5">
        <v>0</v>
      </c>
      <c r="AY83" s="5">
        <f t="shared" si="23"/>
        <v>120000</v>
      </c>
      <c r="AZ83" s="5"/>
    </row>
    <row r="84" spans="1:52" hidden="1" x14ac:dyDescent="0.3">
      <c r="A84" s="1" t="s">
        <v>177</v>
      </c>
      <c r="B84" s="6">
        <f t="shared" si="16"/>
        <v>0</v>
      </c>
      <c r="C84" s="1" t="str">
        <f t="shared" si="17"/>
        <v>529610090011</v>
      </c>
      <c r="D84" s="1">
        <v>5</v>
      </c>
      <c r="E84" s="1" t="str">
        <f t="shared" si="18"/>
        <v>296</v>
      </c>
      <c r="F84" s="1" t="str">
        <f t="shared" si="19"/>
        <v>1</v>
      </c>
      <c r="G84" s="1" t="str">
        <f t="shared" si="20"/>
        <v>0</v>
      </c>
      <c r="H84" s="1" t="str">
        <f t="shared" si="21"/>
        <v>09</v>
      </c>
      <c r="I84" s="1" t="str">
        <f t="shared" si="22"/>
        <v>00</v>
      </c>
      <c r="J84" s="1">
        <v>11</v>
      </c>
      <c r="K84" s="1" t="s">
        <v>1760</v>
      </c>
      <c r="L84" s="1" t="s">
        <v>177</v>
      </c>
      <c r="M84" s="12" t="s">
        <v>878</v>
      </c>
      <c r="N84" s="12" t="s">
        <v>889</v>
      </c>
      <c r="O84" s="12" t="s">
        <v>890</v>
      </c>
      <c r="P84" s="12" t="s">
        <v>891</v>
      </c>
      <c r="Q84" s="12" t="s">
        <v>892</v>
      </c>
      <c r="R84" s="12" t="s">
        <v>893</v>
      </c>
      <c r="S84" s="12" t="s">
        <v>894</v>
      </c>
      <c r="T84" s="12" t="s">
        <v>1722</v>
      </c>
      <c r="U84" t="s">
        <v>2090</v>
      </c>
      <c r="V84" s="12">
        <v>4</v>
      </c>
      <c r="W84" s="12" t="s">
        <v>1714</v>
      </c>
      <c r="X84" s="12" t="s">
        <v>2089</v>
      </c>
      <c r="Y84" s="12">
        <v>2000</v>
      </c>
      <c r="Z84" s="12" t="s">
        <v>1735</v>
      </c>
      <c r="AA84" s="12" t="s">
        <v>1592</v>
      </c>
      <c r="AB84" s="1" t="s">
        <v>1758</v>
      </c>
      <c r="AC84" s="12" t="s">
        <v>1192</v>
      </c>
      <c r="AD84" s="12" t="s">
        <v>1193</v>
      </c>
      <c r="AE84" s="6" t="s">
        <v>1194</v>
      </c>
      <c r="AF84" s="12" t="s">
        <v>1195</v>
      </c>
      <c r="AG84" s="6" t="s">
        <v>1586</v>
      </c>
      <c r="AH84" s="12" t="s">
        <v>1728</v>
      </c>
      <c r="AI84">
        <v>2961</v>
      </c>
      <c r="AJ84" s="1" t="s">
        <v>68</v>
      </c>
      <c r="AK84" s="1" t="s">
        <v>154</v>
      </c>
      <c r="AL84" s="1" t="s">
        <v>155</v>
      </c>
      <c r="AM84" s="1" t="s">
        <v>156</v>
      </c>
      <c r="AN84" s="1" t="s">
        <v>92</v>
      </c>
      <c r="AO84" s="5">
        <v>1900000</v>
      </c>
      <c r="AP84" s="5">
        <v>0</v>
      </c>
      <c r="AQ84" s="5">
        <v>1900000</v>
      </c>
      <c r="AR84" s="5">
        <v>219038.3</v>
      </c>
      <c r="AS84" s="5">
        <v>503162.95</v>
      </c>
      <c r="AT84" s="5">
        <v>0</v>
      </c>
      <c r="AU84" s="5">
        <v>0</v>
      </c>
      <c r="AV84" s="5">
        <v>0</v>
      </c>
      <c r="AW84" s="5">
        <v>1680961.7</v>
      </c>
      <c r="AX84" s="5">
        <v>0</v>
      </c>
      <c r="AY84" s="5">
        <f t="shared" si="23"/>
        <v>1900000</v>
      </c>
      <c r="AZ84" s="5"/>
    </row>
    <row r="85" spans="1:52" hidden="1" x14ac:dyDescent="0.3">
      <c r="A85" s="1" t="s">
        <v>178</v>
      </c>
      <c r="B85" s="6">
        <f t="shared" si="16"/>
        <v>0</v>
      </c>
      <c r="C85" s="1" t="str">
        <f t="shared" si="17"/>
        <v>529810090011</v>
      </c>
      <c r="D85" s="1">
        <v>5</v>
      </c>
      <c r="E85" s="1" t="str">
        <f t="shared" si="18"/>
        <v>298</v>
      </c>
      <c r="F85" s="1" t="str">
        <f t="shared" si="19"/>
        <v>1</v>
      </c>
      <c r="G85" s="1" t="str">
        <f t="shared" si="20"/>
        <v>0</v>
      </c>
      <c r="H85" s="1" t="str">
        <f t="shared" si="21"/>
        <v>09</v>
      </c>
      <c r="I85" s="1" t="str">
        <f t="shared" si="22"/>
        <v>00</v>
      </c>
      <c r="J85" s="1">
        <v>11</v>
      </c>
      <c r="K85" s="1" t="s">
        <v>1760</v>
      </c>
      <c r="L85" s="1" t="s">
        <v>178</v>
      </c>
      <c r="M85" s="12" t="s">
        <v>878</v>
      </c>
      <c r="N85" s="12" t="s">
        <v>889</v>
      </c>
      <c r="O85" s="12" t="s">
        <v>890</v>
      </c>
      <c r="P85" s="12" t="s">
        <v>891</v>
      </c>
      <c r="Q85" s="12" t="s">
        <v>892</v>
      </c>
      <c r="R85" s="12" t="s">
        <v>893</v>
      </c>
      <c r="S85" s="12" t="s">
        <v>894</v>
      </c>
      <c r="T85" s="12" t="s">
        <v>1722</v>
      </c>
      <c r="U85" t="s">
        <v>2090</v>
      </c>
      <c r="V85" s="12">
        <v>4</v>
      </c>
      <c r="W85" s="12" t="s">
        <v>1714</v>
      </c>
      <c r="X85" s="12" t="s">
        <v>2089</v>
      </c>
      <c r="Y85" s="12">
        <v>2000</v>
      </c>
      <c r="Z85" s="12" t="s">
        <v>1735</v>
      </c>
      <c r="AA85" s="12" t="s">
        <v>1592</v>
      </c>
      <c r="AB85" s="1" t="s">
        <v>1758</v>
      </c>
      <c r="AC85" s="12" t="s">
        <v>1196</v>
      </c>
      <c r="AD85" s="12" t="s">
        <v>1197</v>
      </c>
      <c r="AE85" s="6" t="s">
        <v>1198</v>
      </c>
      <c r="AF85" s="12" t="s">
        <v>1199</v>
      </c>
      <c r="AG85" s="6" t="s">
        <v>1586</v>
      </c>
      <c r="AH85" s="12" t="s">
        <v>1728</v>
      </c>
      <c r="AI85">
        <v>2981</v>
      </c>
      <c r="AJ85" s="1" t="s">
        <v>68</v>
      </c>
      <c r="AK85" s="1" t="s">
        <v>154</v>
      </c>
      <c r="AL85" s="1" t="s">
        <v>155</v>
      </c>
      <c r="AM85" s="1" t="s">
        <v>156</v>
      </c>
      <c r="AN85" s="1" t="s">
        <v>179</v>
      </c>
      <c r="AO85" s="5">
        <v>500000</v>
      </c>
      <c r="AP85" s="5">
        <v>0</v>
      </c>
      <c r="AQ85" s="5">
        <v>500000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500000</v>
      </c>
      <c r="AX85" s="5">
        <v>0</v>
      </c>
      <c r="AY85" s="5">
        <f t="shared" si="23"/>
        <v>500000</v>
      </c>
      <c r="AZ85" s="5"/>
    </row>
    <row r="86" spans="1:52" hidden="1" x14ac:dyDescent="0.3">
      <c r="A86" s="1" t="s">
        <v>180</v>
      </c>
      <c r="B86" s="6">
        <f t="shared" si="16"/>
        <v>0</v>
      </c>
      <c r="C86" s="1" t="str">
        <f t="shared" si="17"/>
        <v>531110090011</v>
      </c>
      <c r="D86" s="1">
        <v>5</v>
      </c>
      <c r="E86" s="1" t="str">
        <f t="shared" si="18"/>
        <v>311</v>
      </c>
      <c r="F86" s="1" t="str">
        <f t="shared" si="19"/>
        <v>1</v>
      </c>
      <c r="G86" s="1" t="str">
        <f t="shared" si="20"/>
        <v>0</v>
      </c>
      <c r="H86" s="1" t="str">
        <f t="shared" si="21"/>
        <v>09</v>
      </c>
      <c r="I86" s="1" t="str">
        <f t="shared" si="22"/>
        <v>00</v>
      </c>
      <c r="J86" s="1">
        <v>11</v>
      </c>
      <c r="K86" s="1" t="s">
        <v>1760</v>
      </c>
      <c r="L86" s="1" t="s">
        <v>180</v>
      </c>
      <c r="M86" s="12" t="s">
        <v>878</v>
      </c>
      <c r="N86" s="12" t="s">
        <v>889</v>
      </c>
      <c r="O86" s="12" t="s">
        <v>890</v>
      </c>
      <c r="P86" s="12" t="s">
        <v>891</v>
      </c>
      <c r="Q86" s="12" t="s">
        <v>892</v>
      </c>
      <c r="R86" s="12" t="s">
        <v>893</v>
      </c>
      <c r="S86" s="12" t="s">
        <v>894</v>
      </c>
      <c r="T86" s="12" t="s">
        <v>1722</v>
      </c>
      <c r="U86" t="s">
        <v>2090</v>
      </c>
      <c r="V86" s="12">
        <v>4</v>
      </c>
      <c r="W86" s="12" t="s">
        <v>1714</v>
      </c>
      <c r="X86" s="12" t="s">
        <v>2089</v>
      </c>
      <c r="Y86" s="12">
        <v>3000</v>
      </c>
      <c r="Z86" s="12" t="s">
        <v>1717</v>
      </c>
      <c r="AA86" s="12" t="s">
        <v>1592</v>
      </c>
      <c r="AB86" s="1" t="s">
        <v>1758</v>
      </c>
      <c r="AC86" s="12" t="s">
        <v>1204</v>
      </c>
      <c r="AD86" s="12" t="s">
        <v>1205</v>
      </c>
      <c r="AE86" s="6" t="s">
        <v>1206</v>
      </c>
      <c r="AF86" s="12" t="s">
        <v>1780</v>
      </c>
      <c r="AG86" s="6" t="s">
        <v>1586</v>
      </c>
      <c r="AH86" s="12" t="s">
        <v>1728</v>
      </c>
      <c r="AI86">
        <v>3111</v>
      </c>
      <c r="AJ86" s="1" t="s">
        <v>68</v>
      </c>
      <c r="AK86" s="1" t="s">
        <v>154</v>
      </c>
      <c r="AL86" s="1" t="s">
        <v>155</v>
      </c>
      <c r="AM86" s="1" t="s">
        <v>156</v>
      </c>
      <c r="AN86" s="1" t="s">
        <v>181</v>
      </c>
      <c r="AO86" s="5">
        <v>9000000</v>
      </c>
      <c r="AP86" s="5">
        <v>0</v>
      </c>
      <c r="AQ86" s="5">
        <v>9000000</v>
      </c>
      <c r="AR86" s="5">
        <v>2418044.81</v>
      </c>
      <c r="AS86" s="5">
        <v>2575519.2000000002</v>
      </c>
      <c r="AT86" s="5">
        <v>1500849</v>
      </c>
      <c r="AU86" s="5">
        <v>1500849</v>
      </c>
      <c r="AV86" s="5">
        <v>1500849</v>
      </c>
      <c r="AW86" s="5">
        <v>6581955.1899999995</v>
      </c>
      <c r="AX86" s="5">
        <v>0</v>
      </c>
      <c r="AY86" s="5">
        <f t="shared" si="23"/>
        <v>9000000</v>
      </c>
      <c r="AZ86" s="5"/>
    </row>
    <row r="87" spans="1:52" hidden="1" x14ac:dyDescent="0.3">
      <c r="A87" s="1" t="s">
        <v>182</v>
      </c>
      <c r="B87" s="6">
        <f t="shared" si="16"/>
        <v>0</v>
      </c>
      <c r="C87" s="1" t="str">
        <f t="shared" si="17"/>
        <v>531410090011</v>
      </c>
      <c r="D87" s="1">
        <v>5</v>
      </c>
      <c r="E87" s="1" t="str">
        <f t="shared" si="18"/>
        <v>314</v>
      </c>
      <c r="F87" s="1" t="str">
        <f t="shared" si="19"/>
        <v>1</v>
      </c>
      <c r="G87" s="1" t="str">
        <f t="shared" si="20"/>
        <v>0</v>
      </c>
      <c r="H87" s="1" t="str">
        <f t="shared" si="21"/>
        <v>09</v>
      </c>
      <c r="I87" s="1" t="str">
        <f t="shared" si="22"/>
        <v>00</v>
      </c>
      <c r="J87" s="1">
        <v>11</v>
      </c>
      <c r="K87" s="1" t="s">
        <v>1760</v>
      </c>
      <c r="L87" s="1" t="s">
        <v>182</v>
      </c>
      <c r="M87" s="12" t="s">
        <v>878</v>
      </c>
      <c r="N87" s="12" t="s">
        <v>889</v>
      </c>
      <c r="O87" s="12" t="s">
        <v>890</v>
      </c>
      <c r="P87" s="12" t="s">
        <v>891</v>
      </c>
      <c r="Q87" s="12" t="s">
        <v>892</v>
      </c>
      <c r="R87" s="12" t="s">
        <v>893</v>
      </c>
      <c r="S87" s="12" t="s">
        <v>894</v>
      </c>
      <c r="T87" s="12" t="s">
        <v>1722</v>
      </c>
      <c r="U87" t="s">
        <v>2090</v>
      </c>
      <c r="V87" s="12">
        <v>4</v>
      </c>
      <c r="W87" s="12" t="s">
        <v>1714</v>
      </c>
      <c r="X87" s="12" t="s">
        <v>2089</v>
      </c>
      <c r="Y87" s="12">
        <v>3000</v>
      </c>
      <c r="Z87" s="12" t="s">
        <v>1717</v>
      </c>
      <c r="AA87" s="12" t="s">
        <v>1592</v>
      </c>
      <c r="AB87" s="1" t="s">
        <v>1758</v>
      </c>
      <c r="AC87" s="12" t="s">
        <v>1208</v>
      </c>
      <c r="AD87" s="12" t="s">
        <v>1209</v>
      </c>
      <c r="AE87" s="6" t="s">
        <v>1210</v>
      </c>
      <c r="AF87" s="12" t="s">
        <v>1802</v>
      </c>
      <c r="AG87" s="6" t="s">
        <v>1586</v>
      </c>
      <c r="AH87" s="12" t="s">
        <v>1728</v>
      </c>
      <c r="AI87">
        <v>3141</v>
      </c>
      <c r="AJ87" s="1" t="s">
        <v>68</v>
      </c>
      <c r="AK87" s="1" t="s">
        <v>154</v>
      </c>
      <c r="AL87" s="1" t="s">
        <v>155</v>
      </c>
      <c r="AM87" s="1" t="s">
        <v>156</v>
      </c>
      <c r="AN87" s="1" t="s">
        <v>183</v>
      </c>
      <c r="AO87" s="5">
        <v>700000</v>
      </c>
      <c r="AP87" s="5">
        <v>0</v>
      </c>
      <c r="AQ87" s="5">
        <v>700000</v>
      </c>
      <c r="AR87" s="5">
        <v>524610</v>
      </c>
      <c r="AS87" s="5">
        <v>0</v>
      </c>
      <c r="AT87" s="5">
        <v>0</v>
      </c>
      <c r="AU87" s="5">
        <v>0</v>
      </c>
      <c r="AV87" s="5">
        <v>0</v>
      </c>
      <c r="AW87" s="5">
        <v>175390</v>
      </c>
      <c r="AX87" s="5">
        <v>0</v>
      </c>
      <c r="AY87" s="5">
        <f t="shared" si="23"/>
        <v>700000</v>
      </c>
      <c r="AZ87" s="5"/>
    </row>
    <row r="88" spans="1:52" hidden="1" x14ac:dyDescent="0.3">
      <c r="A88" s="1" t="s">
        <v>184</v>
      </c>
      <c r="B88" s="6">
        <f t="shared" si="16"/>
        <v>0</v>
      </c>
      <c r="C88" s="1" t="str">
        <f t="shared" si="17"/>
        <v>531610090011</v>
      </c>
      <c r="D88" s="1">
        <v>5</v>
      </c>
      <c r="E88" s="1" t="str">
        <f t="shared" si="18"/>
        <v>316</v>
      </c>
      <c r="F88" s="1" t="str">
        <f t="shared" si="19"/>
        <v>1</v>
      </c>
      <c r="G88" s="1" t="str">
        <f t="shared" si="20"/>
        <v>0</v>
      </c>
      <c r="H88" s="1" t="str">
        <f t="shared" si="21"/>
        <v>09</v>
      </c>
      <c r="I88" s="1" t="str">
        <f t="shared" si="22"/>
        <v>00</v>
      </c>
      <c r="J88" s="1">
        <v>11</v>
      </c>
      <c r="K88" s="1" t="s">
        <v>1760</v>
      </c>
      <c r="L88" s="1" t="s">
        <v>184</v>
      </c>
      <c r="M88" s="12" t="s">
        <v>878</v>
      </c>
      <c r="N88" s="12" t="s">
        <v>889</v>
      </c>
      <c r="O88" s="12" t="s">
        <v>890</v>
      </c>
      <c r="P88" s="12" t="s">
        <v>891</v>
      </c>
      <c r="Q88" s="12" t="s">
        <v>892</v>
      </c>
      <c r="R88" s="12" t="s">
        <v>893</v>
      </c>
      <c r="S88" s="12" t="s">
        <v>894</v>
      </c>
      <c r="T88" s="12" t="s">
        <v>1722</v>
      </c>
      <c r="U88" t="s">
        <v>2090</v>
      </c>
      <c r="V88" s="12">
        <v>4</v>
      </c>
      <c r="W88" s="12" t="s">
        <v>1714</v>
      </c>
      <c r="X88" s="12" t="s">
        <v>2089</v>
      </c>
      <c r="Y88" s="12">
        <v>3000</v>
      </c>
      <c r="Z88" s="12" t="s">
        <v>1717</v>
      </c>
      <c r="AA88" s="12" t="s">
        <v>1592</v>
      </c>
      <c r="AB88" s="1" t="s">
        <v>1758</v>
      </c>
      <c r="AC88" s="12" t="s">
        <v>1212</v>
      </c>
      <c r="AD88" s="12" t="s">
        <v>1213</v>
      </c>
      <c r="AE88" s="6" t="s">
        <v>1214</v>
      </c>
      <c r="AF88" s="12" t="s">
        <v>1215</v>
      </c>
      <c r="AG88" s="6" t="s">
        <v>1586</v>
      </c>
      <c r="AH88" s="12" t="s">
        <v>1728</v>
      </c>
      <c r="AI88">
        <v>3161</v>
      </c>
      <c r="AJ88" s="1" t="s">
        <v>68</v>
      </c>
      <c r="AK88" s="1" t="s">
        <v>154</v>
      </c>
      <c r="AL88" s="1" t="s">
        <v>155</v>
      </c>
      <c r="AM88" s="1" t="s">
        <v>156</v>
      </c>
      <c r="AN88" s="1" t="s">
        <v>185</v>
      </c>
      <c r="AO88" s="5">
        <v>2800000</v>
      </c>
      <c r="AP88" s="5">
        <v>81314.740000000005</v>
      </c>
      <c r="AQ88" s="5">
        <v>2881314.74</v>
      </c>
      <c r="AR88" s="5">
        <v>0</v>
      </c>
      <c r="AS88" s="5">
        <v>2881314.72</v>
      </c>
      <c r="AT88" s="5">
        <v>0</v>
      </c>
      <c r="AU88" s="5">
        <v>0</v>
      </c>
      <c r="AV88" s="5">
        <v>0</v>
      </c>
      <c r="AW88" s="5">
        <v>2881314.74</v>
      </c>
      <c r="AX88" s="5">
        <v>0</v>
      </c>
      <c r="AY88" s="5">
        <f t="shared" si="23"/>
        <v>2881314.74</v>
      </c>
      <c r="AZ88" s="5"/>
    </row>
    <row r="89" spans="1:52" hidden="1" x14ac:dyDescent="0.3">
      <c r="A89" s="1" t="s">
        <v>186</v>
      </c>
      <c r="B89" s="6">
        <f t="shared" si="16"/>
        <v>0</v>
      </c>
      <c r="C89" s="1" t="str">
        <f t="shared" si="17"/>
        <v>532210090011</v>
      </c>
      <c r="D89" s="1">
        <v>5</v>
      </c>
      <c r="E89" s="1" t="str">
        <f t="shared" si="18"/>
        <v>322</v>
      </c>
      <c r="F89" s="1" t="str">
        <f t="shared" si="19"/>
        <v>1</v>
      </c>
      <c r="G89" s="1" t="str">
        <f t="shared" si="20"/>
        <v>0</v>
      </c>
      <c r="H89" s="1" t="str">
        <f t="shared" si="21"/>
        <v>09</v>
      </c>
      <c r="I89" s="1" t="str">
        <f t="shared" si="22"/>
        <v>00</v>
      </c>
      <c r="J89" s="1">
        <v>11</v>
      </c>
      <c r="K89" s="1" t="s">
        <v>1760</v>
      </c>
      <c r="L89" s="1" t="s">
        <v>186</v>
      </c>
      <c r="M89" s="12" t="s">
        <v>878</v>
      </c>
      <c r="N89" s="12" t="s">
        <v>889</v>
      </c>
      <c r="O89" s="12" t="s">
        <v>890</v>
      </c>
      <c r="P89" s="12" t="s">
        <v>891</v>
      </c>
      <c r="Q89" s="12" t="s">
        <v>892</v>
      </c>
      <c r="R89" s="12" t="s">
        <v>893</v>
      </c>
      <c r="S89" s="12" t="s">
        <v>894</v>
      </c>
      <c r="T89" s="12" t="s">
        <v>1722</v>
      </c>
      <c r="U89" t="s">
        <v>2090</v>
      </c>
      <c r="V89" s="12">
        <v>4</v>
      </c>
      <c r="W89" s="12" t="s">
        <v>1714</v>
      </c>
      <c r="X89" s="12" t="s">
        <v>2089</v>
      </c>
      <c r="Y89" s="12">
        <v>3000</v>
      </c>
      <c r="Z89" s="12" t="s">
        <v>1717</v>
      </c>
      <c r="AA89" s="12" t="s">
        <v>1592</v>
      </c>
      <c r="AB89" s="1" t="s">
        <v>1758</v>
      </c>
      <c r="AC89" s="12" t="s">
        <v>1226</v>
      </c>
      <c r="AD89" s="12" t="s">
        <v>1227</v>
      </c>
      <c r="AE89" s="6" t="s">
        <v>1228</v>
      </c>
      <c r="AF89" s="12" t="s">
        <v>1229</v>
      </c>
      <c r="AG89" s="6" t="s">
        <v>1586</v>
      </c>
      <c r="AH89" s="12" t="s">
        <v>1728</v>
      </c>
      <c r="AI89">
        <v>3221</v>
      </c>
      <c r="AJ89" s="1" t="s">
        <v>68</v>
      </c>
      <c r="AK89" s="1" t="s">
        <v>154</v>
      </c>
      <c r="AL89" s="1" t="s">
        <v>155</v>
      </c>
      <c r="AM89" s="1" t="s">
        <v>156</v>
      </c>
      <c r="AN89" s="1" t="s">
        <v>187</v>
      </c>
      <c r="AO89" s="5">
        <v>5820000</v>
      </c>
      <c r="AP89" s="5">
        <v>700000</v>
      </c>
      <c r="AQ89" s="5">
        <v>6520000</v>
      </c>
      <c r="AR89" s="5">
        <v>642938.4</v>
      </c>
      <c r="AS89" s="5">
        <v>5691830.0899999999</v>
      </c>
      <c r="AT89" s="5">
        <v>0</v>
      </c>
      <c r="AU89" s="5">
        <v>0</v>
      </c>
      <c r="AV89" s="5">
        <v>0</v>
      </c>
      <c r="AW89" s="5">
        <v>5877061.5999999996</v>
      </c>
      <c r="AX89" s="5">
        <v>0</v>
      </c>
      <c r="AY89" s="5">
        <f t="shared" si="23"/>
        <v>6520000</v>
      </c>
      <c r="AZ89" s="5"/>
    </row>
    <row r="90" spans="1:52" hidden="1" x14ac:dyDescent="0.3">
      <c r="A90" s="1" t="s">
        <v>188</v>
      </c>
      <c r="B90" s="6">
        <f t="shared" si="16"/>
        <v>0</v>
      </c>
      <c r="C90" s="1" t="str">
        <f t="shared" si="17"/>
        <v>532512090025</v>
      </c>
      <c r="D90" s="1">
        <v>5</v>
      </c>
      <c r="E90" s="1" t="str">
        <f t="shared" si="18"/>
        <v>325</v>
      </c>
      <c r="F90" s="1" t="str">
        <f t="shared" si="19"/>
        <v>1</v>
      </c>
      <c r="G90" s="1" t="str">
        <f t="shared" si="20"/>
        <v>2</v>
      </c>
      <c r="H90" s="1" t="str">
        <f t="shared" si="21"/>
        <v>09</v>
      </c>
      <c r="I90" s="1" t="str">
        <f t="shared" si="22"/>
        <v>00</v>
      </c>
      <c r="J90" s="1">
        <v>25</v>
      </c>
      <c r="K90" s="1" t="s">
        <v>1707</v>
      </c>
      <c r="L90" s="1" t="s">
        <v>188</v>
      </c>
      <c r="M90" s="12" t="s">
        <v>881</v>
      </c>
      <c r="N90" s="12" t="s">
        <v>889</v>
      </c>
      <c r="O90" s="12" t="s">
        <v>890</v>
      </c>
      <c r="P90" s="12" t="s">
        <v>891</v>
      </c>
      <c r="Q90" s="12" t="s">
        <v>892</v>
      </c>
      <c r="R90" s="12" t="s">
        <v>893</v>
      </c>
      <c r="S90" s="12" t="s">
        <v>894</v>
      </c>
      <c r="T90" s="12" t="s">
        <v>1722</v>
      </c>
      <c r="U90" t="s">
        <v>2090</v>
      </c>
      <c r="V90" s="12">
        <v>4</v>
      </c>
      <c r="W90" s="12" t="s">
        <v>1714</v>
      </c>
      <c r="X90" s="12" t="s">
        <v>2089</v>
      </c>
      <c r="Y90" s="12">
        <v>3000</v>
      </c>
      <c r="Z90" s="12" t="s">
        <v>1717</v>
      </c>
      <c r="AA90" s="12" t="s">
        <v>1592</v>
      </c>
      <c r="AB90" s="1" t="s">
        <v>1758</v>
      </c>
      <c r="AC90" s="12" t="s">
        <v>1234</v>
      </c>
      <c r="AD90" s="12" t="s">
        <v>1235</v>
      </c>
      <c r="AE90" s="6" t="s">
        <v>1236</v>
      </c>
      <c r="AF90" s="12" t="s">
        <v>1237</v>
      </c>
      <c r="AG90" s="6" t="s">
        <v>1586</v>
      </c>
      <c r="AH90" s="12" t="s">
        <v>1728</v>
      </c>
      <c r="AI90">
        <v>3251</v>
      </c>
      <c r="AJ90" s="1" t="s">
        <v>68</v>
      </c>
      <c r="AK90" s="1" t="s">
        <v>154</v>
      </c>
      <c r="AL90" s="1" t="s">
        <v>155</v>
      </c>
      <c r="AM90" s="1" t="s">
        <v>156</v>
      </c>
      <c r="AN90" s="1" t="s">
        <v>189</v>
      </c>
      <c r="AO90" s="5">
        <v>44329640</v>
      </c>
      <c r="AP90" s="5">
        <v>7150771.9199999999</v>
      </c>
      <c r="AQ90" s="5">
        <v>51480411.920000002</v>
      </c>
      <c r="AR90" s="5">
        <v>0</v>
      </c>
      <c r="AS90" s="5">
        <v>44680411.82</v>
      </c>
      <c r="AT90" s="5">
        <v>0</v>
      </c>
      <c r="AU90" s="5">
        <v>0</v>
      </c>
      <c r="AV90" s="5">
        <v>0</v>
      </c>
      <c r="AW90" s="5">
        <v>51480411.920000002</v>
      </c>
      <c r="AX90" s="5">
        <v>0</v>
      </c>
      <c r="AY90" s="5">
        <f t="shared" si="23"/>
        <v>51480411.920000002</v>
      </c>
      <c r="AZ90" s="5"/>
    </row>
    <row r="91" spans="1:52" hidden="1" x14ac:dyDescent="0.3">
      <c r="A91" s="1" t="s">
        <v>190</v>
      </c>
      <c r="B91" s="6">
        <f t="shared" si="16"/>
        <v>0</v>
      </c>
      <c r="C91" s="1" t="str">
        <f t="shared" si="17"/>
        <v>532512100025</v>
      </c>
      <c r="D91" s="1">
        <v>5</v>
      </c>
      <c r="E91" s="1" t="str">
        <f t="shared" si="18"/>
        <v>325</v>
      </c>
      <c r="F91" s="1" t="str">
        <f t="shared" si="19"/>
        <v>1</v>
      </c>
      <c r="G91" s="1" t="str">
        <f t="shared" si="20"/>
        <v>2</v>
      </c>
      <c r="H91" s="1" t="str">
        <f t="shared" si="21"/>
        <v>10</v>
      </c>
      <c r="I91" s="1" t="str">
        <f t="shared" si="22"/>
        <v>00</v>
      </c>
      <c r="J91" s="1">
        <v>25</v>
      </c>
      <c r="K91" s="1" t="s">
        <v>1707</v>
      </c>
      <c r="L91" s="1" t="s">
        <v>190</v>
      </c>
      <c r="M91" s="12" t="s">
        <v>881</v>
      </c>
      <c r="N91" s="12" t="s">
        <v>889</v>
      </c>
      <c r="O91" s="12" t="s">
        <v>890</v>
      </c>
      <c r="P91" s="12" t="s">
        <v>891</v>
      </c>
      <c r="Q91" s="12" t="s">
        <v>892</v>
      </c>
      <c r="R91" s="12" t="s">
        <v>893</v>
      </c>
      <c r="S91" s="12" t="s">
        <v>894</v>
      </c>
      <c r="T91" s="12" t="s">
        <v>1722</v>
      </c>
      <c r="U91" t="s">
        <v>2090</v>
      </c>
      <c r="V91" s="12">
        <v>1</v>
      </c>
      <c r="W91" s="12" t="s">
        <v>1732</v>
      </c>
      <c r="X91" s="12" t="s">
        <v>2089</v>
      </c>
      <c r="Y91" s="12">
        <v>3000</v>
      </c>
      <c r="Z91" s="12" t="s">
        <v>1717</v>
      </c>
      <c r="AA91" s="12" t="s">
        <v>1597</v>
      </c>
      <c r="AB91" s="1" t="s">
        <v>1756</v>
      </c>
      <c r="AC91" s="12" t="s">
        <v>1234</v>
      </c>
      <c r="AD91" s="12" t="s">
        <v>1235</v>
      </c>
      <c r="AE91" s="6" t="s">
        <v>1236</v>
      </c>
      <c r="AF91" s="12" t="s">
        <v>1237</v>
      </c>
      <c r="AG91" s="6" t="s">
        <v>1586</v>
      </c>
      <c r="AH91" s="12" t="s">
        <v>1728</v>
      </c>
      <c r="AI91">
        <v>3251</v>
      </c>
      <c r="AJ91" s="1" t="s">
        <v>68</v>
      </c>
      <c r="AK91" s="1" t="s">
        <v>154</v>
      </c>
      <c r="AL91" s="1" t="s">
        <v>155</v>
      </c>
      <c r="AM91" s="1" t="s">
        <v>156</v>
      </c>
      <c r="AN91" s="1" t="s">
        <v>189</v>
      </c>
      <c r="AO91" s="5">
        <v>68958396.959999993</v>
      </c>
      <c r="AP91" s="5">
        <v>0</v>
      </c>
      <c r="AQ91" s="5">
        <v>68958396.959999993</v>
      </c>
      <c r="AR91" s="5">
        <v>0</v>
      </c>
      <c r="AS91" s="5">
        <v>75729036.700000003</v>
      </c>
      <c r="AT91" s="5">
        <v>0</v>
      </c>
      <c r="AU91" s="5">
        <v>0</v>
      </c>
      <c r="AV91" s="5">
        <v>0</v>
      </c>
      <c r="AW91" s="5">
        <v>68958396.959999993</v>
      </c>
      <c r="AX91" s="5">
        <v>0</v>
      </c>
      <c r="AY91" s="5">
        <f t="shared" si="23"/>
        <v>68958396.959999993</v>
      </c>
      <c r="AZ91" s="5"/>
    </row>
    <row r="92" spans="1:52" hidden="1" x14ac:dyDescent="0.3">
      <c r="A92" s="1" t="s">
        <v>435</v>
      </c>
      <c r="B92" s="6">
        <f t="shared" si="16"/>
        <v>0</v>
      </c>
      <c r="C92" s="1" t="str">
        <f t="shared" si="17"/>
        <v>527110730011</v>
      </c>
      <c r="D92" s="1">
        <v>5</v>
      </c>
      <c r="E92" s="1" t="str">
        <f t="shared" si="18"/>
        <v>271</v>
      </c>
      <c r="F92" s="1" t="str">
        <f t="shared" si="19"/>
        <v>1</v>
      </c>
      <c r="G92" s="1" t="str">
        <f t="shared" si="20"/>
        <v>0</v>
      </c>
      <c r="H92" s="1" t="str">
        <f t="shared" si="21"/>
        <v>73</v>
      </c>
      <c r="I92" s="1" t="str">
        <f t="shared" si="22"/>
        <v>00</v>
      </c>
      <c r="J92" s="1">
        <v>11</v>
      </c>
      <c r="K92" s="1" t="s">
        <v>1760</v>
      </c>
      <c r="L92" s="1" t="s">
        <v>435</v>
      </c>
      <c r="M92" s="12" t="s">
        <v>878</v>
      </c>
      <c r="N92" s="12" t="s">
        <v>903</v>
      </c>
      <c r="O92" s="12" t="s">
        <v>904</v>
      </c>
      <c r="P92" s="12" t="s">
        <v>905</v>
      </c>
      <c r="Q92" s="12" t="s">
        <v>906</v>
      </c>
      <c r="R92" s="12" t="s">
        <v>909</v>
      </c>
      <c r="S92" s="12" t="s">
        <v>910</v>
      </c>
      <c r="T92" s="12" t="s">
        <v>1722</v>
      </c>
      <c r="U92" t="s">
        <v>2090</v>
      </c>
      <c r="V92" s="12">
        <v>6</v>
      </c>
      <c r="W92" s="12" t="s">
        <v>1744</v>
      </c>
      <c r="X92" s="12" t="s">
        <v>2089</v>
      </c>
      <c r="Y92" s="12">
        <v>2000</v>
      </c>
      <c r="Z92" s="12" t="s">
        <v>1735</v>
      </c>
      <c r="AA92" s="12" t="s">
        <v>1595</v>
      </c>
      <c r="AB92" s="1" t="s">
        <v>1783</v>
      </c>
      <c r="AC92" s="12" t="s">
        <v>1161</v>
      </c>
      <c r="AD92" s="12" t="s">
        <v>1162</v>
      </c>
      <c r="AE92" s="6" t="s">
        <v>1163</v>
      </c>
      <c r="AF92" s="12" t="s">
        <v>1164</v>
      </c>
      <c r="AG92" s="6" t="s">
        <v>1586</v>
      </c>
      <c r="AH92" s="12" t="s">
        <v>1728</v>
      </c>
      <c r="AI92">
        <v>2711</v>
      </c>
      <c r="AJ92" s="1" t="s">
        <v>155</v>
      </c>
      <c r="AK92" s="1" t="s">
        <v>364</v>
      </c>
      <c r="AL92" s="1" t="s">
        <v>432</v>
      </c>
      <c r="AM92" s="1" t="s">
        <v>1584</v>
      </c>
      <c r="AN92" s="1" t="s">
        <v>336</v>
      </c>
      <c r="AO92" s="5">
        <v>0</v>
      </c>
      <c r="AP92" s="5">
        <v>1500000</v>
      </c>
      <c r="AQ92" s="5">
        <v>1500000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1500000</v>
      </c>
      <c r="AX92" s="5">
        <v>-1500000</v>
      </c>
      <c r="AY92" s="5">
        <f t="shared" si="23"/>
        <v>0</v>
      </c>
      <c r="AZ92" s="5"/>
    </row>
    <row r="93" spans="1:52" hidden="1" x14ac:dyDescent="0.3">
      <c r="A93" s="1" t="s">
        <v>193</v>
      </c>
      <c r="B93" s="6">
        <f t="shared" si="16"/>
        <v>0</v>
      </c>
      <c r="C93" s="1" t="str">
        <f t="shared" si="17"/>
        <v>532910090011</v>
      </c>
      <c r="D93" s="1">
        <v>5</v>
      </c>
      <c r="E93" s="1" t="str">
        <f t="shared" si="18"/>
        <v>329</v>
      </c>
      <c r="F93" s="1" t="str">
        <f t="shared" si="19"/>
        <v>1</v>
      </c>
      <c r="G93" s="1" t="str">
        <f t="shared" si="20"/>
        <v>0</v>
      </c>
      <c r="H93" s="1" t="str">
        <f t="shared" si="21"/>
        <v>09</v>
      </c>
      <c r="I93" s="1" t="str">
        <f t="shared" si="22"/>
        <v>00</v>
      </c>
      <c r="J93" s="1">
        <v>11</v>
      </c>
      <c r="K93" s="1" t="s">
        <v>1760</v>
      </c>
      <c r="L93" s="1" t="s">
        <v>193</v>
      </c>
      <c r="M93" s="12" t="s">
        <v>878</v>
      </c>
      <c r="N93" s="12" t="s">
        <v>889</v>
      </c>
      <c r="O93" s="12" t="s">
        <v>890</v>
      </c>
      <c r="P93" s="12" t="s">
        <v>891</v>
      </c>
      <c r="Q93" s="12" t="s">
        <v>892</v>
      </c>
      <c r="R93" s="12" t="s">
        <v>893</v>
      </c>
      <c r="S93" s="12" t="s">
        <v>894</v>
      </c>
      <c r="T93" s="12" t="s">
        <v>1722</v>
      </c>
      <c r="U93" t="s">
        <v>2090</v>
      </c>
      <c r="V93" s="12">
        <v>4</v>
      </c>
      <c r="W93" s="12" t="s">
        <v>1714</v>
      </c>
      <c r="X93" s="12" t="s">
        <v>2089</v>
      </c>
      <c r="Y93" s="12">
        <v>3000</v>
      </c>
      <c r="Z93" s="12" t="s">
        <v>1717</v>
      </c>
      <c r="AA93" s="12" t="s">
        <v>1592</v>
      </c>
      <c r="AB93" s="1" t="s">
        <v>1758</v>
      </c>
      <c r="AC93" s="12" t="s">
        <v>1242</v>
      </c>
      <c r="AD93" s="12" t="s">
        <v>1243</v>
      </c>
      <c r="AE93" s="6" t="s">
        <v>1244</v>
      </c>
      <c r="AF93" s="12" t="s">
        <v>1245</v>
      </c>
      <c r="AG93" s="6" t="s">
        <v>1586</v>
      </c>
      <c r="AH93" s="12" t="s">
        <v>1728</v>
      </c>
      <c r="AI93">
        <v>3291</v>
      </c>
      <c r="AJ93" s="1" t="s">
        <v>68</v>
      </c>
      <c r="AK93" s="1" t="s">
        <v>154</v>
      </c>
      <c r="AL93" s="1" t="s">
        <v>155</v>
      </c>
      <c r="AM93" s="1" t="s">
        <v>156</v>
      </c>
      <c r="AN93" s="1" t="s">
        <v>194</v>
      </c>
      <c r="AO93" s="5">
        <v>25000</v>
      </c>
      <c r="AP93" s="5">
        <v>0</v>
      </c>
      <c r="AQ93" s="5">
        <v>25000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25000</v>
      </c>
      <c r="AX93" s="5">
        <v>0</v>
      </c>
      <c r="AY93" s="5">
        <f t="shared" si="23"/>
        <v>25000</v>
      </c>
      <c r="AZ93" s="5"/>
    </row>
    <row r="94" spans="1:52" hidden="1" x14ac:dyDescent="0.3">
      <c r="A94" s="1" t="s">
        <v>195</v>
      </c>
      <c r="B94" s="6">
        <f t="shared" si="16"/>
        <v>0</v>
      </c>
      <c r="C94" s="1" t="str">
        <f t="shared" si="17"/>
        <v>533110090011</v>
      </c>
      <c r="D94" s="1">
        <v>5</v>
      </c>
      <c r="E94" s="1" t="str">
        <f t="shared" si="18"/>
        <v>331</v>
      </c>
      <c r="F94" s="1" t="str">
        <f t="shared" si="19"/>
        <v>1</v>
      </c>
      <c r="G94" s="1" t="str">
        <f t="shared" si="20"/>
        <v>0</v>
      </c>
      <c r="H94" s="1" t="str">
        <f t="shared" si="21"/>
        <v>09</v>
      </c>
      <c r="I94" s="1" t="str">
        <f t="shared" si="22"/>
        <v>00</v>
      </c>
      <c r="J94" s="1">
        <v>11</v>
      </c>
      <c r="K94" s="1" t="s">
        <v>1760</v>
      </c>
      <c r="L94" s="1" t="s">
        <v>195</v>
      </c>
      <c r="M94" s="12" t="s">
        <v>878</v>
      </c>
      <c r="N94" s="12" t="s">
        <v>889</v>
      </c>
      <c r="O94" s="12" t="s">
        <v>890</v>
      </c>
      <c r="P94" s="12" t="s">
        <v>891</v>
      </c>
      <c r="Q94" s="12" t="s">
        <v>892</v>
      </c>
      <c r="R94" s="12" t="s">
        <v>893</v>
      </c>
      <c r="S94" s="12" t="s">
        <v>894</v>
      </c>
      <c r="T94" s="12" t="s">
        <v>1722</v>
      </c>
      <c r="U94" t="s">
        <v>2090</v>
      </c>
      <c r="V94" s="12">
        <v>4</v>
      </c>
      <c r="W94" s="12" t="s">
        <v>1714</v>
      </c>
      <c r="X94" s="12" t="s">
        <v>2089</v>
      </c>
      <c r="Y94" s="12">
        <v>3000</v>
      </c>
      <c r="Z94" s="12" t="s">
        <v>1717</v>
      </c>
      <c r="AA94" s="12" t="s">
        <v>1592</v>
      </c>
      <c r="AB94" s="1" t="s">
        <v>1758</v>
      </c>
      <c r="AC94" s="12" t="s">
        <v>1248</v>
      </c>
      <c r="AD94" s="12" t="s">
        <v>1249</v>
      </c>
      <c r="AE94" s="6" t="s">
        <v>1250</v>
      </c>
      <c r="AF94" s="12" t="s">
        <v>1798</v>
      </c>
      <c r="AG94" s="6" t="s">
        <v>1586</v>
      </c>
      <c r="AH94" s="12" t="s">
        <v>1728</v>
      </c>
      <c r="AI94">
        <v>3311</v>
      </c>
      <c r="AJ94" s="1" t="s">
        <v>68</v>
      </c>
      <c r="AK94" s="1" t="s">
        <v>154</v>
      </c>
      <c r="AL94" s="1" t="s">
        <v>155</v>
      </c>
      <c r="AM94" s="1" t="s">
        <v>156</v>
      </c>
      <c r="AN94" s="1" t="s">
        <v>40</v>
      </c>
      <c r="AO94" s="5">
        <v>1800000</v>
      </c>
      <c r="AP94" s="5">
        <v>0</v>
      </c>
      <c r="AQ94" s="5">
        <v>1800000</v>
      </c>
      <c r="AR94" s="5">
        <v>284200</v>
      </c>
      <c r="AS94" s="5">
        <v>0</v>
      </c>
      <c r="AT94" s="5">
        <v>0</v>
      </c>
      <c r="AU94" s="5">
        <v>0</v>
      </c>
      <c r="AV94" s="5">
        <v>0</v>
      </c>
      <c r="AW94" s="5">
        <v>1515800</v>
      </c>
      <c r="AX94" s="5">
        <v>0</v>
      </c>
      <c r="AY94" s="5">
        <f t="shared" si="23"/>
        <v>1800000</v>
      </c>
      <c r="AZ94" s="5"/>
    </row>
    <row r="95" spans="1:52" hidden="1" x14ac:dyDescent="0.3">
      <c r="A95" s="1" t="s">
        <v>196</v>
      </c>
      <c r="B95" s="6">
        <f t="shared" si="16"/>
        <v>0</v>
      </c>
      <c r="C95" s="1" t="str">
        <f t="shared" si="17"/>
        <v>533310090011</v>
      </c>
      <c r="D95" s="1">
        <v>5</v>
      </c>
      <c r="E95" s="1" t="str">
        <f t="shared" si="18"/>
        <v>333</v>
      </c>
      <c r="F95" s="1" t="str">
        <f t="shared" si="19"/>
        <v>1</v>
      </c>
      <c r="G95" s="1" t="str">
        <f t="shared" si="20"/>
        <v>0</v>
      </c>
      <c r="H95" s="1" t="str">
        <f t="shared" si="21"/>
        <v>09</v>
      </c>
      <c r="I95" s="1" t="str">
        <f t="shared" si="22"/>
        <v>00</v>
      </c>
      <c r="J95" s="1">
        <v>11</v>
      </c>
      <c r="K95" s="1" t="s">
        <v>1760</v>
      </c>
      <c r="L95" s="1" t="s">
        <v>196</v>
      </c>
      <c r="M95" s="12" t="s">
        <v>878</v>
      </c>
      <c r="N95" s="12" t="s">
        <v>889</v>
      </c>
      <c r="O95" s="12" t="s">
        <v>890</v>
      </c>
      <c r="P95" s="12" t="s">
        <v>891</v>
      </c>
      <c r="Q95" s="12" t="s">
        <v>892</v>
      </c>
      <c r="R95" s="12" t="s">
        <v>893</v>
      </c>
      <c r="S95" s="12" t="s">
        <v>894</v>
      </c>
      <c r="T95" s="12" t="s">
        <v>1722</v>
      </c>
      <c r="U95" t="s">
        <v>2090</v>
      </c>
      <c r="V95" s="12">
        <v>4</v>
      </c>
      <c r="W95" s="12" t="s">
        <v>1714</v>
      </c>
      <c r="X95" s="12" t="s">
        <v>2089</v>
      </c>
      <c r="Y95" s="12">
        <v>3000</v>
      </c>
      <c r="Z95" s="12" t="s">
        <v>1717</v>
      </c>
      <c r="AA95" s="12" t="s">
        <v>1592</v>
      </c>
      <c r="AB95" s="1" t="s">
        <v>1758</v>
      </c>
      <c r="AC95" s="12" t="s">
        <v>1256</v>
      </c>
      <c r="AD95" s="12" t="s">
        <v>1257</v>
      </c>
      <c r="AE95" s="6" t="s">
        <v>1258</v>
      </c>
      <c r="AF95" s="12" t="s">
        <v>1806</v>
      </c>
      <c r="AG95" s="6" t="s">
        <v>1586</v>
      </c>
      <c r="AH95" s="12" t="s">
        <v>1728</v>
      </c>
      <c r="AI95">
        <v>3331</v>
      </c>
      <c r="AJ95" s="1" t="s">
        <v>68</v>
      </c>
      <c r="AK95" s="1" t="s">
        <v>154</v>
      </c>
      <c r="AL95" s="1" t="s">
        <v>155</v>
      </c>
      <c r="AM95" s="1" t="s">
        <v>156</v>
      </c>
      <c r="AN95" s="1" t="s">
        <v>97</v>
      </c>
      <c r="AO95" s="5">
        <v>950000</v>
      </c>
      <c r="AP95" s="5">
        <v>0</v>
      </c>
      <c r="AQ95" s="5">
        <v>950000</v>
      </c>
      <c r="AR95" s="5">
        <v>171216</v>
      </c>
      <c r="AS95" s="5">
        <v>0</v>
      </c>
      <c r="AT95" s="5">
        <v>0</v>
      </c>
      <c r="AU95" s="5">
        <v>0</v>
      </c>
      <c r="AV95" s="5">
        <v>0</v>
      </c>
      <c r="AW95" s="5">
        <v>778784</v>
      </c>
      <c r="AX95" s="5">
        <v>0</v>
      </c>
      <c r="AY95" s="5">
        <f t="shared" si="23"/>
        <v>950000</v>
      </c>
      <c r="AZ95" s="5"/>
    </row>
    <row r="96" spans="1:52" hidden="1" x14ac:dyDescent="0.3">
      <c r="A96" s="1" t="s">
        <v>460</v>
      </c>
      <c r="B96" s="6">
        <f t="shared" si="16"/>
        <v>0</v>
      </c>
      <c r="C96" s="1" t="str">
        <f t="shared" si="17"/>
        <v>524610262511</v>
      </c>
      <c r="D96" s="1">
        <v>5</v>
      </c>
      <c r="E96" s="1" t="str">
        <f t="shared" si="18"/>
        <v>246</v>
      </c>
      <c r="F96" s="1" t="str">
        <f t="shared" si="19"/>
        <v>1</v>
      </c>
      <c r="G96" s="1" t="str">
        <f t="shared" si="20"/>
        <v>0</v>
      </c>
      <c r="H96" s="1" t="str">
        <f t="shared" si="21"/>
        <v>26</v>
      </c>
      <c r="I96" s="1" t="str">
        <f t="shared" si="22"/>
        <v>25</v>
      </c>
      <c r="J96" s="1">
        <v>11</v>
      </c>
      <c r="K96" s="1" t="s">
        <v>1760</v>
      </c>
      <c r="L96" s="1" t="s">
        <v>460</v>
      </c>
      <c r="M96" s="12" t="s">
        <v>878</v>
      </c>
      <c r="N96" s="12" t="s">
        <v>903</v>
      </c>
      <c r="O96" s="12" t="s">
        <v>904</v>
      </c>
      <c r="P96" s="12" t="s">
        <v>911</v>
      </c>
      <c r="Q96" s="12" t="s">
        <v>912</v>
      </c>
      <c r="R96" s="12" t="s">
        <v>915</v>
      </c>
      <c r="S96" s="12" t="s">
        <v>916</v>
      </c>
      <c r="T96" s="12" t="s">
        <v>1722</v>
      </c>
      <c r="U96" t="s">
        <v>2090</v>
      </c>
      <c r="V96" s="12">
        <v>3</v>
      </c>
      <c r="W96" s="12" t="s">
        <v>1725</v>
      </c>
      <c r="X96" s="12" t="s">
        <v>2089</v>
      </c>
      <c r="Y96" s="12">
        <v>2000</v>
      </c>
      <c r="Z96" s="12" t="s">
        <v>1735</v>
      </c>
      <c r="AA96" s="12" t="s">
        <v>1625</v>
      </c>
      <c r="AB96" s="1" t="s">
        <v>1778</v>
      </c>
      <c r="AC96" s="12" t="s">
        <v>1115</v>
      </c>
      <c r="AD96" s="12" t="s">
        <v>1116</v>
      </c>
      <c r="AE96" s="6" t="s">
        <v>1117</v>
      </c>
      <c r="AF96" s="12" t="s">
        <v>1800</v>
      </c>
      <c r="AG96" s="6" t="s">
        <v>1621</v>
      </c>
      <c r="AH96" s="12" t="s">
        <v>2017</v>
      </c>
      <c r="AI96">
        <v>2461</v>
      </c>
      <c r="AJ96" s="1" t="s">
        <v>236</v>
      </c>
      <c r="AK96" s="1" t="s">
        <v>436</v>
      </c>
      <c r="AL96" s="1" t="s">
        <v>455</v>
      </c>
      <c r="AM96" s="1" t="s">
        <v>456</v>
      </c>
      <c r="AN96" s="1" t="s">
        <v>461</v>
      </c>
      <c r="AO96" s="5">
        <v>1000000</v>
      </c>
      <c r="AP96" s="5">
        <v>0</v>
      </c>
      <c r="AQ96" s="5">
        <v>1000000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1000000</v>
      </c>
      <c r="AX96" s="5">
        <v>-1000000</v>
      </c>
      <c r="AY96" s="5">
        <f t="shared" si="23"/>
        <v>0</v>
      </c>
      <c r="AZ96" s="5"/>
    </row>
    <row r="97" spans="1:52" hidden="1" x14ac:dyDescent="0.3">
      <c r="A97" s="1" t="s">
        <v>457</v>
      </c>
      <c r="B97" s="6">
        <f t="shared" si="16"/>
        <v>0</v>
      </c>
      <c r="C97" s="1" t="str">
        <f t="shared" si="17"/>
        <v>524610260011</v>
      </c>
      <c r="D97" s="1">
        <v>5</v>
      </c>
      <c r="E97" s="1" t="str">
        <f t="shared" si="18"/>
        <v>246</v>
      </c>
      <c r="F97" s="1" t="str">
        <f t="shared" si="19"/>
        <v>1</v>
      </c>
      <c r="G97" s="1" t="str">
        <f t="shared" si="20"/>
        <v>0</v>
      </c>
      <c r="H97" s="1" t="str">
        <f t="shared" si="21"/>
        <v>26</v>
      </c>
      <c r="I97" s="1" t="str">
        <f t="shared" si="22"/>
        <v>00</v>
      </c>
      <c r="J97" s="1">
        <v>11</v>
      </c>
      <c r="K97" s="1" t="s">
        <v>1760</v>
      </c>
      <c r="L97" s="1" t="s">
        <v>457</v>
      </c>
      <c r="M97" s="12" t="s">
        <v>878</v>
      </c>
      <c r="N97" s="12" t="s">
        <v>903</v>
      </c>
      <c r="O97" s="12" t="s">
        <v>904</v>
      </c>
      <c r="P97" s="12" t="s">
        <v>911</v>
      </c>
      <c r="Q97" s="12" t="s">
        <v>912</v>
      </c>
      <c r="R97" s="12" t="s">
        <v>915</v>
      </c>
      <c r="S97" s="12" t="s">
        <v>916</v>
      </c>
      <c r="T97" s="12" t="s">
        <v>1722</v>
      </c>
      <c r="U97" t="s">
        <v>2090</v>
      </c>
      <c r="V97" s="12">
        <v>3</v>
      </c>
      <c r="W97" s="12" t="s">
        <v>1725</v>
      </c>
      <c r="X97" s="12" t="s">
        <v>2089</v>
      </c>
      <c r="Y97" s="12">
        <v>2000</v>
      </c>
      <c r="Z97" s="12" t="s">
        <v>1735</v>
      </c>
      <c r="AA97" s="12" t="s">
        <v>1625</v>
      </c>
      <c r="AB97" s="1" t="s">
        <v>1778</v>
      </c>
      <c r="AC97" s="12" t="s">
        <v>1115</v>
      </c>
      <c r="AD97" s="12" t="s">
        <v>1116</v>
      </c>
      <c r="AE97" s="6" t="s">
        <v>1117</v>
      </c>
      <c r="AF97" s="12" t="s">
        <v>1800</v>
      </c>
      <c r="AG97" s="6" t="s">
        <v>1586</v>
      </c>
      <c r="AH97" s="12" t="s">
        <v>1728</v>
      </c>
      <c r="AI97">
        <v>2461</v>
      </c>
      <c r="AJ97" s="1" t="s">
        <v>236</v>
      </c>
      <c r="AK97" s="1" t="s">
        <v>436</v>
      </c>
      <c r="AL97" s="1" t="s">
        <v>455</v>
      </c>
      <c r="AM97" s="1" t="s">
        <v>456</v>
      </c>
      <c r="AN97" s="1" t="s">
        <v>80</v>
      </c>
      <c r="AO97" s="5">
        <v>10000000</v>
      </c>
      <c r="AP97" s="5">
        <v>0</v>
      </c>
      <c r="AQ97" s="5">
        <v>10000000</v>
      </c>
      <c r="AR97" s="5">
        <v>9201208.1899999995</v>
      </c>
      <c r="AS97" s="5">
        <v>0</v>
      </c>
      <c r="AT97" s="5">
        <v>0</v>
      </c>
      <c r="AU97" s="5">
        <v>0</v>
      </c>
      <c r="AV97" s="5">
        <v>0</v>
      </c>
      <c r="AW97" s="5">
        <v>798791.81000000052</v>
      </c>
      <c r="AX97" s="5">
        <v>-798791.81</v>
      </c>
      <c r="AY97" s="5">
        <f t="shared" si="23"/>
        <v>9201208.1899999995</v>
      </c>
      <c r="AZ97" s="5"/>
    </row>
    <row r="98" spans="1:52" hidden="1" x14ac:dyDescent="0.3">
      <c r="A98" s="1" t="s">
        <v>201</v>
      </c>
      <c r="B98" s="6">
        <f t="shared" si="16"/>
        <v>0</v>
      </c>
      <c r="C98" s="1" t="str">
        <f t="shared" si="17"/>
        <v>534410090011</v>
      </c>
      <c r="D98" s="1">
        <v>5</v>
      </c>
      <c r="E98" s="1" t="str">
        <f t="shared" si="18"/>
        <v>344</v>
      </c>
      <c r="F98" s="1" t="str">
        <f t="shared" si="19"/>
        <v>1</v>
      </c>
      <c r="G98" s="1" t="str">
        <f t="shared" si="20"/>
        <v>0</v>
      </c>
      <c r="H98" s="1" t="str">
        <f t="shared" si="21"/>
        <v>09</v>
      </c>
      <c r="I98" s="1" t="str">
        <f t="shared" si="22"/>
        <v>00</v>
      </c>
      <c r="J98" s="1">
        <v>11</v>
      </c>
      <c r="K98" s="1" t="s">
        <v>1760</v>
      </c>
      <c r="L98" s="1" t="s">
        <v>201</v>
      </c>
      <c r="M98" s="12" t="s">
        <v>878</v>
      </c>
      <c r="N98" s="12" t="s">
        <v>889</v>
      </c>
      <c r="O98" s="12" t="s">
        <v>890</v>
      </c>
      <c r="P98" s="12" t="s">
        <v>891</v>
      </c>
      <c r="Q98" s="12" t="s">
        <v>892</v>
      </c>
      <c r="R98" s="12" t="s">
        <v>893</v>
      </c>
      <c r="S98" s="12" t="s">
        <v>894</v>
      </c>
      <c r="T98" s="12" t="s">
        <v>1722</v>
      </c>
      <c r="U98" t="s">
        <v>2090</v>
      </c>
      <c r="V98" s="12">
        <v>4</v>
      </c>
      <c r="W98" s="12" t="s">
        <v>1714</v>
      </c>
      <c r="X98" s="12" t="s">
        <v>2089</v>
      </c>
      <c r="Y98" s="12">
        <v>3000</v>
      </c>
      <c r="Z98" s="12" t="s">
        <v>1717</v>
      </c>
      <c r="AA98" s="12" t="s">
        <v>1592</v>
      </c>
      <c r="AB98" s="1" t="s">
        <v>1758</v>
      </c>
      <c r="AC98" s="12" t="s">
        <v>1289</v>
      </c>
      <c r="AD98" s="12" t="s">
        <v>1290</v>
      </c>
      <c r="AE98" s="6" t="s">
        <v>1291</v>
      </c>
      <c r="AF98" s="12" t="s">
        <v>1292</v>
      </c>
      <c r="AG98" s="6" t="s">
        <v>1586</v>
      </c>
      <c r="AH98" s="12" t="s">
        <v>1728</v>
      </c>
      <c r="AI98">
        <v>3441</v>
      </c>
      <c r="AJ98" s="1" t="s">
        <v>68</v>
      </c>
      <c r="AK98" s="1" t="s">
        <v>154</v>
      </c>
      <c r="AL98" s="1" t="s">
        <v>155</v>
      </c>
      <c r="AM98" s="1" t="s">
        <v>156</v>
      </c>
      <c r="AN98" s="1" t="s">
        <v>59</v>
      </c>
      <c r="AO98" s="5">
        <v>300000</v>
      </c>
      <c r="AP98" s="5">
        <v>0</v>
      </c>
      <c r="AQ98" s="5">
        <v>300000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300000</v>
      </c>
      <c r="AX98" s="5">
        <v>0</v>
      </c>
      <c r="AY98" s="5">
        <f t="shared" si="23"/>
        <v>300000</v>
      </c>
      <c r="AZ98" s="5"/>
    </row>
    <row r="99" spans="1:52" hidden="1" x14ac:dyDescent="0.3">
      <c r="A99" s="1" t="s">
        <v>202</v>
      </c>
      <c r="B99" s="6">
        <f t="shared" si="16"/>
        <v>0</v>
      </c>
      <c r="C99" s="1" t="str">
        <f t="shared" si="17"/>
        <v>534510090011</v>
      </c>
      <c r="D99" s="1">
        <v>5</v>
      </c>
      <c r="E99" s="1" t="str">
        <f t="shared" si="18"/>
        <v>345</v>
      </c>
      <c r="F99" s="1" t="str">
        <f t="shared" si="19"/>
        <v>1</v>
      </c>
      <c r="G99" s="1" t="str">
        <f t="shared" si="20"/>
        <v>0</v>
      </c>
      <c r="H99" s="1" t="str">
        <f t="shared" si="21"/>
        <v>09</v>
      </c>
      <c r="I99" s="1" t="str">
        <f t="shared" si="22"/>
        <v>00</v>
      </c>
      <c r="J99" s="1">
        <v>11</v>
      </c>
      <c r="K99" s="1" t="s">
        <v>1760</v>
      </c>
      <c r="L99" s="1" t="s">
        <v>202</v>
      </c>
      <c r="M99" s="12" t="s">
        <v>878</v>
      </c>
      <c r="N99" s="12" t="s">
        <v>889</v>
      </c>
      <c r="O99" s="12" t="s">
        <v>890</v>
      </c>
      <c r="P99" s="12" t="s">
        <v>891</v>
      </c>
      <c r="Q99" s="12" t="s">
        <v>892</v>
      </c>
      <c r="R99" s="12" t="s">
        <v>893</v>
      </c>
      <c r="S99" s="12" t="s">
        <v>894</v>
      </c>
      <c r="T99" s="12" t="s">
        <v>1722</v>
      </c>
      <c r="U99" t="s">
        <v>2090</v>
      </c>
      <c r="V99" s="12">
        <v>4</v>
      </c>
      <c r="W99" s="12" t="s">
        <v>1714</v>
      </c>
      <c r="X99" s="12" t="s">
        <v>2089</v>
      </c>
      <c r="Y99" s="12">
        <v>3000</v>
      </c>
      <c r="Z99" s="12" t="s">
        <v>1717</v>
      </c>
      <c r="AA99" s="12" t="s">
        <v>1592</v>
      </c>
      <c r="AB99" s="1" t="s">
        <v>1758</v>
      </c>
      <c r="AC99" s="12" t="s">
        <v>1293</v>
      </c>
      <c r="AD99" s="12" t="s">
        <v>1294</v>
      </c>
      <c r="AE99" s="6" t="s">
        <v>1295</v>
      </c>
      <c r="AF99" s="12" t="s">
        <v>1296</v>
      </c>
      <c r="AG99" s="6" t="s">
        <v>1586</v>
      </c>
      <c r="AH99" s="12" t="s">
        <v>1728</v>
      </c>
      <c r="AI99">
        <v>3451</v>
      </c>
      <c r="AJ99" s="1" t="s">
        <v>68</v>
      </c>
      <c r="AK99" s="1" t="s">
        <v>154</v>
      </c>
      <c r="AL99" s="1" t="s">
        <v>155</v>
      </c>
      <c r="AM99" s="1" t="s">
        <v>156</v>
      </c>
      <c r="AN99" s="1" t="s">
        <v>203</v>
      </c>
      <c r="AO99" s="5">
        <v>8732945.1600000001</v>
      </c>
      <c r="AP99" s="5">
        <v>0</v>
      </c>
      <c r="AQ99" s="5">
        <v>8732945.1600000001</v>
      </c>
      <c r="AR99" s="5">
        <v>8732945.1600000001</v>
      </c>
      <c r="AS99" s="5">
        <v>17465890.32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f t="shared" si="23"/>
        <v>8732945.1600000001</v>
      </c>
      <c r="AZ99" s="5"/>
    </row>
    <row r="100" spans="1:52" hidden="1" x14ac:dyDescent="0.3">
      <c r="A100" s="1" t="s">
        <v>204</v>
      </c>
      <c r="B100" s="6">
        <f t="shared" si="16"/>
        <v>0</v>
      </c>
      <c r="C100" s="1" t="str">
        <f t="shared" si="17"/>
        <v>534810090011</v>
      </c>
      <c r="D100" s="1">
        <v>5</v>
      </c>
      <c r="E100" s="1" t="str">
        <f t="shared" si="18"/>
        <v>348</v>
      </c>
      <c r="F100" s="1" t="str">
        <f t="shared" si="19"/>
        <v>1</v>
      </c>
      <c r="G100" s="1" t="str">
        <f t="shared" si="20"/>
        <v>0</v>
      </c>
      <c r="H100" s="1" t="str">
        <f t="shared" si="21"/>
        <v>09</v>
      </c>
      <c r="I100" s="1" t="str">
        <f t="shared" si="22"/>
        <v>00</v>
      </c>
      <c r="J100" s="1">
        <v>11</v>
      </c>
      <c r="K100" s="1" t="s">
        <v>1760</v>
      </c>
      <c r="L100" s="1" t="s">
        <v>204</v>
      </c>
      <c r="M100" s="12" t="s">
        <v>878</v>
      </c>
      <c r="N100" s="12" t="s">
        <v>889</v>
      </c>
      <c r="O100" s="12" t="s">
        <v>890</v>
      </c>
      <c r="P100" s="12" t="s">
        <v>891</v>
      </c>
      <c r="Q100" s="12" t="s">
        <v>892</v>
      </c>
      <c r="R100" s="12" t="s">
        <v>893</v>
      </c>
      <c r="S100" s="12" t="s">
        <v>894</v>
      </c>
      <c r="T100" s="12" t="s">
        <v>1722</v>
      </c>
      <c r="U100" t="s">
        <v>2090</v>
      </c>
      <c r="V100" s="12">
        <v>4</v>
      </c>
      <c r="W100" s="12" t="s">
        <v>1714</v>
      </c>
      <c r="X100" s="12" t="s">
        <v>2089</v>
      </c>
      <c r="Y100" s="12">
        <v>3000</v>
      </c>
      <c r="Z100" s="12" t="s">
        <v>1717</v>
      </c>
      <c r="AA100" s="12" t="s">
        <v>1592</v>
      </c>
      <c r="AB100" s="1" t="s">
        <v>1758</v>
      </c>
      <c r="AC100" s="12" t="s">
        <v>1297</v>
      </c>
      <c r="AD100" s="12" t="s">
        <v>1298</v>
      </c>
      <c r="AE100" s="6" t="s">
        <v>1299</v>
      </c>
      <c r="AF100" s="12" t="s">
        <v>1300</v>
      </c>
      <c r="AG100" s="6" t="s">
        <v>1586</v>
      </c>
      <c r="AH100" s="12" t="s">
        <v>1728</v>
      </c>
      <c r="AI100">
        <v>3481</v>
      </c>
      <c r="AJ100" s="1" t="s">
        <v>68</v>
      </c>
      <c r="AK100" s="1" t="s">
        <v>154</v>
      </c>
      <c r="AL100" s="1" t="s">
        <v>155</v>
      </c>
      <c r="AM100" s="1" t="s">
        <v>156</v>
      </c>
      <c r="AN100" s="1" t="s">
        <v>205</v>
      </c>
      <c r="AO100" s="5">
        <v>350000</v>
      </c>
      <c r="AP100" s="5">
        <v>0</v>
      </c>
      <c r="AQ100" s="5">
        <v>350000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350000</v>
      </c>
      <c r="AX100" s="5">
        <v>0</v>
      </c>
      <c r="AY100" s="5">
        <f t="shared" si="23"/>
        <v>350000</v>
      </c>
      <c r="AZ100" s="5"/>
    </row>
    <row r="101" spans="1:52" hidden="1" x14ac:dyDescent="0.3">
      <c r="A101" s="1" t="s">
        <v>206</v>
      </c>
      <c r="B101" s="6">
        <f t="shared" si="16"/>
        <v>0</v>
      </c>
      <c r="C101" s="1" t="str">
        <f t="shared" si="17"/>
        <v>535110090011</v>
      </c>
      <c r="D101" s="1">
        <v>5</v>
      </c>
      <c r="E101" s="1" t="str">
        <f t="shared" si="18"/>
        <v>351</v>
      </c>
      <c r="F101" s="1" t="str">
        <f t="shared" si="19"/>
        <v>1</v>
      </c>
      <c r="G101" s="1" t="str">
        <f t="shared" si="20"/>
        <v>0</v>
      </c>
      <c r="H101" s="1" t="str">
        <f t="shared" si="21"/>
        <v>09</v>
      </c>
      <c r="I101" s="1" t="str">
        <f t="shared" si="22"/>
        <v>00</v>
      </c>
      <c r="J101" s="1">
        <v>11</v>
      </c>
      <c r="K101" s="1" t="s">
        <v>1760</v>
      </c>
      <c r="L101" s="1" t="s">
        <v>206</v>
      </c>
      <c r="M101" s="12" t="s">
        <v>878</v>
      </c>
      <c r="N101" s="12" t="s">
        <v>889</v>
      </c>
      <c r="O101" s="12" t="s">
        <v>890</v>
      </c>
      <c r="P101" s="12" t="s">
        <v>891</v>
      </c>
      <c r="Q101" s="12" t="s">
        <v>892</v>
      </c>
      <c r="R101" s="12" t="s">
        <v>893</v>
      </c>
      <c r="S101" s="12" t="s">
        <v>894</v>
      </c>
      <c r="T101" s="12" t="s">
        <v>1722</v>
      </c>
      <c r="U101" t="s">
        <v>2090</v>
      </c>
      <c r="V101" s="12">
        <v>4</v>
      </c>
      <c r="W101" s="12" t="s">
        <v>1714</v>
      </c>
      <c r="X101" s="12" t="s">
        <v>2089</v>
      </c>
      <c r="Y101" s="12">
        <v>3000</v>
      </c>
      <c r="Z101" s="12" t="s">
        <v>1717</v>
      </c>
      <c r="AA101" s="12" t="s">
        <v>1592</v>
      </c>
      <c r="AB101" s="1" t="s">
        <v>1758</v>
      </c>
      <c r="AC101" s="12" t="s">
        <v>1303</v>
      </c>
      <c r="AD101" s="12" t="s">
        <v>1304</v>
      </c>
      <c r="AE101" s="6" t="s">
        <v>1305</v>
      </c>
      <c r="AF101" s="12" t="s">
        <v>1878</v>
      </c>
      <c r="AG101" s="6" t="s">
        <v>1586</v>
      </c>
      <c r="AH101" s="12" t="s">
        <v>1728</v>
      </c>
      <c r="AI101">
        <v>3511</v>
      </c>
      <c r="AJ101" s="1" t="s">
        <v>68</v>
      </c>
      <c r="AK101" s="1" t="s">
        <v>154</v>
      </c>
      <c r="AL101" s="1" t="s">
        <v>155</v>
      </c>
      <c r="AM101" s="1" t="s">
        <v>156</v>
      </c>
      <c r="AN101" s="1" t="s">
        <v>207</v>
      </c>
      <c r="AO101" s="5">
        <v>8250000</v>
      </c>
      <c r="AP101" s="5">
        <v>-6835000</v>
      </c>
      <c r="AQ101" s="5">
        <v>1415000</v>
      </c>
      <c r="AR101" s="5">
        <v>0</v>
      </c>
      <c r="AS101" s="5">
        <v>131654.81</v>
      </c>
      <c r="AT101" s="5">
        <v>0</v>
      </c>
      <c r="AU101" s="5">
        <v>0</v>
      </c>
      <c r="AV101" s="5">
        <v>0</v>
      </c>
      <c r="AW101" s="5">
        <v>1415000</v>
      </c>
      <c r="AX101" s="5">
        <v>0</v>
      </c>
      <c r="AY101" s="5">
        <f t="shared" si="23"/>
        <v>1415000</v>
      </c>
      <c r="AZ101" s="5"/>
    </row>
    <row r="102" spans="1:52" hidden="1" x14ac:dyDescent="0.3">
      <c r="A102" s="1" t="s">
        <v>208</v>
      </c>
      <c r="B102" s="6">
        <f t="shared" si="16"/>
        <v>0</v>
      </c>
      <c r="C102" s="1" t="str">
        <f t="shared" si="17"/>
        <v>535210090011</v>
      </c>
      <c r="D102" s="1">
        <v>5</v>
      </c>
      <c r="E102" s="1" t="str">
        <f t="shared" si="18"/>
        <v>352</v>
      </c>
      <c r="F102" s="1" t="str">
        <f t="shared" si="19"/>
        <v>1</v>
      </c>
      <c r="G102" s="1" t="str">
        <f t="shared" si="20"/>
        <v>0</v>
      </c>
      <c r="H102" s="1" t="str">
        <f t="shared" si="21"/>
        <v>09</v>
      </c>
      <c r="I102" s="1" t="str">
        <f t="shared" si="22"/>
        <v>00</v>
      </c>
      <c r="J102" s="1">
        <v>11</v>
      </c>
      <c r="K102" s="1" t="s">
        <v>1760</v>
      </c>
      <c r="L102" s="1" t="s">
        <v>208</v>
      </c>
      <c r="M102" s="12" t="s">
        <v>878</v>
      </c>
      <c r="N102" s="12" t="s">
        <v>889</v>
      </c>
      <c r="O102" s="12" t="s">
        <v>890</v>
      </c>
      <c r="P102" s="12" t="s">
        <v>891</v>
      </c>
      <c r="Q102" s="12" t="s">
        <v>892</v>
      </c>
      <c r="R102" s="12" t="s">
        <v>893</v>
      </c>
      <c r="S102" s="12" t="s">
        <v>894</v>
      </c>
      <c r="T102" s="12" t="s">
        <v>1722</v>
      </c>
      <c r="U102" t="s">
        <v>2090</v>
      </c>
      <c r="V102" s="12">
        <v>4</v>
      </c>
      <c r="W102" s="12" t="s">
        <v>1714</v>
      </c>
      <c r="X102" s="12" t="s">
        <v>2089</v>
      </c>
      <c r="Y102" s="12">
        <v>3000</v>
      </c>
      <c r="Z102" s="12" t="s">
        <v>1717</v>
      </c>
      <c r="AA102" s="12" t="s">
        <v>1592</v>
      </c>
      <c r="AB102" s="1" t="s">
        <v>1758</v>
      </c>
      <c r="AC102" s="12" t="s">
        <v>1307</v>
      </c>
      <c r="AD102" s="12" t="s">
        <v>1308</v>
      </c>
      <c r="AE102" s="6" t="s">
        <v>1309</v>
      </c>
      <c r="AF102" s="12" t="s">
        <v>1808</v>
      </c>
      <c r="AG102" s="6" t="s">
        <v>1586</v>
      </c>
      <c r="AH102" s="12" t="s">
        <v>1728</v>
      </c>
      <c r="AI102">
        <v>3521</v>
      </c>
      <c r="AJ102" s="1" t="s">
        <v>68</v>
      </c>
      <c r="AK102" s="1" t="s">
        <v>154</v>
      </c>
      <c r="AL102" s="1" t="s">
        <v>155</v>
      </c>
      <c r="AM102" s="1" t="s">
        <v>156</v>
      </c>
      <c r="AN102" s="1" t="s">
        <v>209</v>
      </c>
      <c r="AO102" s="5">
        <v>40000</v>
      </c>
      <c r="AP102" s="5">
        <v>0</v>
      </c>
      <c r="AQ102" s="5">
        <v>40000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40000</v>
      </c>
      <c r="AX102" s="5">
        <v>0</v>
      </c>
      <c r="AY102" s="5">
        <f t="shared" si="23"/>
        <v>40000</v>
      </c>
      <c r="AZ102" s="5"/>
    </row>
    <row r="103" spans="1:52" hidden="1" x14ac:dyDescent="0.3">
      <c r="A103" s="1" t="s">
        <v>210</v>
      </c>
      <c r="B103" s="6">
        <f t="shared" si="16"/>
        <v>0</v>
      </c>
      <c r="C103" s="1" t="str">
        <f t="shared" si="17"/>
        <v>535510090011</v>
      </c>
      <c r="D103" s="1">
        <v>5</v>
      </c>
      <c r="E103" s="1" t="str">
        <f t="shared" si="18"/>
        <v>355</v>
      </c>
      <c r="F103" s="1" t="str">
        <f t="shared" si="19"/>
        <v>1</v>
      </c>
      <c r="G103" s="1" t="str">
        <f t="shared" si="20"/>
        <v>0</v>
      </c>
      <c r="H103" s="1" t="str">
        <f t="shared" si="21"/>
        <v>09</v>
      </c>
      <c r="I103" s="1" t="str">
        <f t="shared" si="22"/>
        <v>00</v>
      </c>
      <c r="J103" s="1">
        <v>11</v>
      </c>
      <c r="K103" s="1" t="s">
        <v>1760</v>
      </c>
      <c r="L103" s="1" t="s">
        <v>210</v>
      </c>
      <c r="M103" s="12" t="s">
        <v>878</v>
      </c>
      <c r="N103" s="12" t="s">
        <v>889</v>
      </c>
      <c r="O103" s="12" t="s">
        <v>890</v>
      </c>
      <c r="P103" s="12" t="s">
        <v>891</v>
      </c>
      <c r="Q103" s="12" t="s">
        <v>892</v>
      </c>
      <c r="R103" s="12" t="s">
        <v>893</v>
      </c>
      <c r="S103" s="12" t="s">
        <v>894</v>
      </c>
      <c r="T103" s="12" t="s">
        <v>1722</v>
      </c>
      <c r="U103" t="s">
        <v>2090</v>
      </c>
      <c r="V103" s="12">
        <v>4</v>
      </c>
      <c r="W103" s="12" t="s">
        <v>1714</v>
      </c>
      <c r="X103" s="12" t="s">
        <v>2089</v>
      </c>
      <c r="Y103" s="12">
        <v>3000</v>
      </c>
      <c r="Z103" s="12" t="s">
        <v>1717</v>
      </c>
      <c r="AA103" s="12" t="s">
        <v>1592</v>
      </c>
      <c r="AB103" s="1" t="s">
        <v>1758</v>
      </c>
      <c r="AC103" s="12" t="s">
        <v>1319</v>
      </c>
      <c r="AD103" s="12" t="s">
        <v>1320</v>
      </c>
      <c r="AE103" s="6" t="s">
        <v>1321</v>
      </c>
      <c r="AF103" s="12" t="s">
        <v>1890</v>
      </c>
      <c r="AG103" s="6" t="s">
        <v>1586</v>
      </c>
      <c r="AH103" s="12" t="s">
        <v>1728</v>
      </c>
      <c r="AI103">
        <v>3551</v>
      </c>
      <c r="AJ103" s="1" t="s">
        <v>68</v>
      </c>
      <c r="AK103" s="1" t="s">
        <v>154</v>
      </c>
      <c r="AL103" s="1" t="s">
        <v>155</v>
      </c>
      <c r="AM103" s="1" t="s">
        <v>156</v>
      </c>
      <c r="AN103" s="1" t="s">
        <v>211</v>
      </c>
      <c r="AO103" s="5">
        <v>20000000</v>
      </c>
      <c r="AP103" s="5">
        <v>2000000</v>
      </c>
      <c r="AQ103" s="5">
        <v>22000000</v>
      </c>
      <c r="AR103" s="5">
        <v>-308610.46000000002</v>
      </c>
      <c r="AS103" s="5">
        <v>0</v>
      </c>
      <c r="AT103" s="5">
        <v>0</v>
      </c>
      <c r="AU103" s="5">
        <v>0</v>
      </c>
      <c r="AV103" s="5">
        <v>0</v>
      </c>
      <c r="AW103" s="5">
        <v>22308610.460000001</v>
      </c>
      <c r="AX103" s="5">
        <v>0</v>
      </c>
      <c r="AY103" s="5">
        <f t="shared" si="23"/>
        <v>22000000</v>
      </c>
      <c r="AZ103" s="5"/>
    </row>
    <row r="104" spans="1:52" hidden="1" x14ac:dyDescent="0.3">
      <c r="A104" s="1" t="s">
        <v>212</v>
      </c>
      <c r="B104" s="6">
        <f t="shared" si="16"/>
        <v>0</v>
      </c>
      <c r="C104" s="1" t="str">
        <f t="shared" si="17"/>
        <v>535710090011</v>
      </c>
      <c r="D104" s="1">
        <v>5</v>
      </c>
      <c r="E104" s="1" t="str">
        <f t="shared" si="18"/>
        <v>357</v>
      </c>
      <c r="F104" s="1" t="str">
        <f t="shared" si="19"/>
        <v>1</v>
      </c>
      <c r="G104" s="1" t="str">
        <f t="shared" si="20"/>
        <v>0</v>
      </c>
      <c r="H104" s="1" t="str">
        <f t="shared" si="21"/>
        <v>09</v>
      </c>
      <c r="I104" s="1" t="str">
        <f t="shared" si="22"/>
        <v>00</v>
      </c>
      <c r="J104" s="1">
        <v>11</v>
      </c>
      <c r="K104" s="1" t="s">
        <v>1760</v>
      </c>
      <c r="L104" s="1" t="s">
        <v>212</v>
      </c>
      <c r="M104" s="12" t="s">
        <v>878</v>
      </c>
      <c r="N104" s="12" t="s">
        <v>889</v>
      </c>
      <c r="O104" s="12" t="s">
        <v>890</v>
      </c>
      <c r="P104" s="12" t="s">
        <v>891</v>
      </c>
      <c r="Q104" s="12" t="s">
        <v>892</v>
      </c>
      <c r="R104" s="12" t="s">
        <v>893</v>
      </c>
      <c r="S104" s="12" t="s">
        <v>894</v>
      </c>
      <c r="T104" s="12" t="s">
        <v>1722</v>
      </c>
      <c r="U104" t="s">
        <v>2090</v>
      </c>
      <c r="V104" s="12">
        <v>4</v>
      </c>
      <c r="W104" s="12" t="s">
        <v>1714</v>
      </c>
      <c r="X104" s="12" t="s">
        <v>2089</v>
      </c>
      <c r="Y104" s="12">
        <v>3000</v>
      </c>
      <c r="Z104" s="12" t="s">
        <v>1717</v>
      </c>
      <c r="AA104" s="12" t="s">
        <v>1592</v>
      </c>
      <c r="AB104" s="1" t="s">
        <v>1758</v>
      </c>
      <c r="AC104" s="12" t="s">
        <v>1323</v>
      </c>
      <c r="AD104" s="12" t="s">
        <v>1324</v>
      </c>
      <c r="AE104" s="6" t="s">
        <v>1325</v>
      </c>
      <c r="AF104" s="12" t="s">
        <v>1835</v>
      </c>
      <c r="AG104" s="6" t="s">
        <v>1586</v>
      </c>
      <c r="AH104" s="12" t="s">
        <v>1728</v>
      </c>
      <c r="AI104">
        <v>3571</v>
      </c>
      <c r="AJ104" s="1" t="s">
        <v>68</v>
      </c>
      <c r="AK104" s="1" t="s">
        <v>154</v>
      </c>
      <c r="AL104" s="1" t="s">
        <v>155</v>
      </c>
      <c r="AM104" s="1" t="s">
        <v>156</v>
      </c>
      <c r="AN104" s="1" t="s">
        <v>213</v>
      </c>
      <c r="AO104" s="5">
        <v>20000000</v>
      </c>
      <c r="AP104" s="5">
        <v>2000000</v>
      </c>
      <c r="AQ104" s="5">
        <v>22000000</v>
      </c>
      <c r="AR104" s="5">
        <v>337208.86</v>
      </c>
      <c r="AS104" s="5">
        <v>0</v>
      </c>
      <c r="AT104" s="5">
        <v>0</v>
      </c>
      <c r="AU104" s="5">
        <v>0</v>
      </c>
      <c r="AV104" s="5">
        <v>0</v>
      </c>
      <c r="AW104" s="5">
        <v>21662791.140000001</v>
      </c>
      <c r="AX104" s="5">
        <v>0</v>
      </c>
      <c r="AY104" s="5">
        <f t="shared" si="23"/>
        <v>22000000</v>
      </c>
      <c r="AZ104" s="5"/>
    </row>
    <row r="105" spans="1:52" hidden="1" x14ac:dyDescent="0.3">
      <c r="A105" s="1" t="s">
        <v>214</v>
      </c>
      <c r="B105" s="6">
        <f t="shared" si="16"/>
        <v>0</v>
      </c>
      <c r="C105" s="1" t="str">
        <f t="shared" si="17"/>
        <v>535810090011</v>
      </c>
      <c r="D105" s="1">
        <v>5</v>
      </c>
      <c r="E105" s="1" t="str">
        <f t="shared" si="18"/>
        <v>358</v>
      </c>
      <c r="F105" s="1" t="str">
        <f t="shared" si="19"/>
        <v>1</v>
      </c>
      <c r="G105" s="1" t="str">
        <f t="shared" si="20"/>
        <v>0</v>
      </c>
      <c r="H105" s="1" t="str">
        <f t="shared" si="21"/>
        <v>09</v>
      </c>
      <c r="I105" s="1" t="str">
        <f t="shared" si="22"/>
        <v>00</v>
      </c>
      <c r="J105" s="1">
        <v>11</v>
      </c>
      <c r="K105" s="1" t="s">
        <v>1760</v>
      </c>
      <c r="L105" s="1" t="s">
        <v>214</v>
      </c>
      <c r="M105" s="12" t="s">
        <v>878</v>
      </c>
      <c r="N105" s="12" t="s">
        <v>889</v>
      </c>
      <c r="O105" s="12" t="s">
        <v>890</v>
      </c>
      <c r="P105" s="12" t="s">
        <v>891</v>
      </c>
      <c r="Q105" s="12" t="s">
        <v>892</v>
      </c>
      <c r="R105" s="12" t="s">
        <v>893</v>
      </c>
      <c r="S105" s="12" t="s">
        <v>894</v>
      </c>
      <c r="T105" s="12" t="s">
        <v>1722</v>
      </c>
      <c r="U105" t="s">
        <v>2090</v>
      </c>
      <c r="V105" s="12">
        <v>4</v>
      </c>
      <c r="W105" s="12" t="s">
        <v>1714</v>
      </c>
      <c r="X105" s="12" t="s">
        <v>2089</v>
      </c>
      <c r="Y105" s="12">
        <v>3000</v>
      </c>
      <c r="Z105" s="12" t="s">
        <v>1717</v>
      </c>
      <c r="AA105" s="12" t="s">
        <v>1592</v>
      </c>
      <c r="AB105" s="1" t="s">
        <v>1758</v>
      </c>
      <c r="AC105" s="12" t="s">
        <v>1327</v>
      </c>
      <c r="AD105" s="12" t="s">
        <v>1328</v>
      </c>
      <c r="AE105" s="6" t="s">
        <v>1329</v>
      </c>
      <c r="AF105" s="12" t="s">
        <v>1330</v>
      </c>
      <c r="AG105" s="6" t="s">
        <v>1586</v>
      </c>
      <c r="AH105" s="12" t="s">
        <v>1728</v>
      </c>
      <c r="AI105">
        <v>3581</v>
      </c>
      <c r="AJ105" s="1" t="s">
        <v>68</v>
      </c>
      <c r="AK105" s="1" t="s">
        <v>154</v>
      </c>
      <c r="AL105" s="1" t="s">
        <v>155</v>
      </c>
      <c r="AM105" s="1" t="s">
        <v>156</v>
      </c>
      <c r="AN105" s="1" t="s">
        <v>215</v>
      </c>
      <c r="AO105" s="5">
        <v>0</v>
      </c>
      <c r="AP105" s="5">
        <v>6835000</v>
      </c>
      <c r="AQ105" s="5">
        <v>6835000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6835000</v>
      </c>
      <c r="AX105" s="5">
        <v>0</v>
      </c>
      <c r="AY105" s="5">
        <f t="shared" si="23"/>
        <v>6835000</v>
      </c>
      <c r="AZ105" s="5"/>
    </row>
    <row r="106" spans="1:52" hidden="1" x14ac:dyDescent="0.3">
      <c r="A106" s="1" t="s">
        <v>216</v>
      </c>
      <c r="B106" s="6">
        <f t="shared" si="16"/>
        <v>0</v>
      </c>
      <c r="C106" s="1" t="str">
        <f t="shared" si="17"/>
        <v>538210090011</v>
      </c>
      <c r="D106" s="1">
        <v>5</v>
      </c>
      <c r="E106" s="1" t="str">
        <f t="shared" si="18"/>
        <v>382</v>
      </c>
      <c r="F106" s="1" t="str">
        <f t="shared" si="19"/>
        <v>1</v>
      </c>
      <c r="G106" s="1" t="str">
        <f t="shared" si="20"/>
        <v>0</v>
      </c>
      <c r="H106" s="1" t="str">
        <f t="shared" si="21"/>
        <v>09</v>
      </c>
      <c r="I106" s="1" t="str">
        <f t="shared" si="22"/>
        <v>00</v>
      </c>
      <c r="J106" s="1">
        <v>11</v>
      </c>
      <c r="K106" s="1" t="s">
        <v>1760</v>
      </c>
      <c r="L106" s="1" t="s">
        <v>216</v>
      </c>
      <c r="M106" s="12" t="s">
        <v>878</v>
      </c>
      <c r="N106" s="12" t="s">
        <v>889</v>
      </c>
      <c r="O106" s="12" t="s">
        <v>890</v>
      </c>
      <c r="P106" s="12" t="s">
        <v>891</v>
      </c>
      <c r="Q106" s="12" t="s">
        <v>892</v>
      </c>
      <c r="R106" s="12" t="s">
        <v>893</v>
      </c>
      <c r="S106" s="12" t="s">
        <v>894</v>
      </c>
      <c r="T106" s="12" t="s">
        <v>1722</v>
      </c>
      <c r="U106" t="s">
        <v>2090</v>
      </c>
      <c r="V106" s="12">
        <v>4</v>
      </c>
      <c r="W106" s="12" t="s">
        <v>1714</v>
      </c>
      <c r="X106" s="12" t="s">
        <v>2089</v>
      </c>
      <c r="Y106" s="12">
        <v>3000</v>
      </c>
      <c r="Z106" s="12" t="s">
        <v>1717</v>
      </c>
      <c r="AA106" s="12" t="s">
        <v>1592</v>
      </c>
      <c r="AB106" s="1" t="s">
        <v>1758</v>
      </c>
      <c r="AC106" s="12" t="s">
        <v>1373</v>
      </c>
      <c r="AD106" s="12" t="s">
        <v>1374</v>
      </c>
      <c r="AE106" s="6" t="s">
        <v>1375</v>
      </c>
      <c r="AF106" s="12" t="s">
        <v>1376</v>
      </c>
      <c r="AG106" s="6" t="s">
        <v>1586</v>
      </c>
      <c r="AH106" s="12" t="s">
        <v>1728</v>
      </c>
      <c r="AI106">
        <v>3821</v>
      </c>
      <c r="AJ106" s="1" t="s">
        <v>68</v>
      </c>
      <c r="AK106" s="1" t="s">
        <v>154</v>
      </c>
      <c r="AL106" s="1" t="s">
        <v>155</v>
      </c>
      <c r="AM106" s="1" t="s">
        <v>156</v>
      </c>
      <c r="AN106" s="1" t="s">
        <v>217</v>
      </c>
      <c r="AO106" s="5">
        <v>1000000</v>
      </c>
      <c r="AP106" s="5">
        <v>0</v>
      </c>
      <c r="AQ106" s="5">
        <v>1000000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1000000</v>
      </c>
      <c r="AX106" s="5">
        <v>0</v>
      </c>
      <c r="AY106" s="5">
        <f t="shared" si="23"/>
        <v>1000000</v>
      </c>
      <c r="AZ106" s="5"/>
    </row>
    <row r="107" spans="1:52" hidden="1" x14ac:dyDescent="0.3">
      <c r="A107" s="1" t="s">
        <v>218</v>
      </c>
      <c r="B107" s="6">
        <f t="shared" si="16"/>
        <v>0</v>
      </c>
      <c r="C107" s="1" t="str">
        <f t="shared" si="17"/>
        <v>539220090011</v>
      </c>
      <c r="D107" s="1">
        <v>5</v>
      </c>
      <c r="E107" s="1" t="str">
        <f t="shared" si="18"/>
        <v>392</v>
      </c>
      <c r="F107" s="1" t="str">
        <f t="shared" si="19"/>
        <v>2</v>
      </c>
      <c r="G107" s="1" t="str">
        <f t="shared" si="20"/>
        <v>0</v>
      </c>
      <c r="H107" s="1" t="str">
        <f t="shared" si="21"/>
        <v>09</v>
      </c>
      <c r="I107" s="1" t="str">
        <f t="shared" si="22"/>
        <v>00</v>
      </c>
      <c r="J107" s="1">
        <v>11</v>
      </c>
      <c r="K107" s="1" t="s">
        <v>1760</v>
      </c>
      <c r="L107" s="1" t="s">
        <v>218</v>
      </c>
      <c r="M107" s="12" t="s">
        <v>878</v>
      </c>
      <c r="N107" s="12" t="s">
        <v>889</v>
      </c>
      <c r="O107" s="12" t="s">
        <v>890</v>
      </c>
      <c r="P107" s="12" t="s">
        <v>891</v>
      </c>
      <c r="Q107" s="12" t="s">
        <v>892</v>
      </c>
      <c r="R107" s="12" t="s">
        <v>893</v>
      </c>
      <c r="S107" s="12" t="s">
        <v>894</v>
      </c>
      <c r="T107" s="12" t="s">
        <v>1722</v>
      </c>
      <c r="U107" t="s">
        <v>2090</v>
      </c>
      <c r="V107" s="12">
        <v>4</v>
      </c>
      <c r="W107" s="12" t="s">
        <v>1714</v>
      </c>
      <c r="X107" s="12" t="s">
        <v>2089</v>
      </c>
      <c r="Y107" s="12">
        <v>3000</v>
      </c>
      <c r="Z107" s="12" t="s">
        <v>1717</v>
      </c>
      <c r="AA107" s="12" t="s">
        <v>1592</v>
      </c>
      <c r="AB107" s="1" t="s">
        <v>1758</v>
      </c>
      <c r="AC107" s="12" t="s">
        <v>1387</v>
      </c>
      <c r="AD107" s="12" t="s">
        <v>1388</v>
      </c>
      <c r="AE107" s="6" t="s">
        <v>1389</v>
      </c>
      <c r="AF107" s="12" t="s">
        <v>1390</v>
      </c>
      <c r="AG107" s="6" t="s">
        <v>1586</v>
      </c>
      <c r="AH107" s="12" t="s">
        <v>1728</v>
      </c>
      <c r="AI107">
        <v>3922</v>
      </c>
      <c r="AJ107" s="1" t="s">
        <v>68</v>
      </c>
      <c r="AK107" s="1" t="s">
        <v>154</v>
      </c>
      <c r="AL107" s="1" t="s">
        <v>155</v>
      </c>
      <c r="AM107" s="1" t="s">
        <v>156</v>
      </c>
      <c r="AN107" s="1" t="s">
        <v>219</v>
      </c>
      <c r="AO107" s="5">
        <v>500000</v>
      </c>
      <c r="AP107" s="5">
        <v>100000</v>
      </c>
      <c r="AQ107" s="5">
        <v>600000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600000</v>
      </c>
      <c r="AX107" s="5">
        <v>0</v>
      </c>
      <c r="AY107" s="5">
        <f t="shared" si="23"/>
        <v>600000</v>
      </c>
      <c r="AZ107" s="5"/>
    </row>
    <row r="108" spans="1:52" hidden="1" x14ac:dyDescent="0.3">
      <c r="A108" s="1" t="s">
        <v>220</v>
      </c>
      <c r="B108" s="6">
        <f t="shared" si="16"/>
        <v>0</v>
      </c>
      <c r="C108" s="1" t="str">
        <f t="shared" si="17"/>
        <v>539620090011</v>
      </c>
      <c r="D108" s="1">
        <v>5</v>
      </c>
      <c r="E108" s="1" t="str">
        <f t="shared" si="18"/>
        <v>396</v>
      </c>
      <c r="F108" s="1" t="str">
        <f t="shared" si="19"/>
        <v>2</v>
      </c>
      <c r="G108" s="1" t="str">
        <f t="shared" si="20"/>
        <v>0</v>
      </c>
      <c r="H108" s="1" t="str">
        <f t="shared" si="21"/>
        <v>09</v>
      </c>
      <c r="I108" s="1" t="str">
        <f t="shared" si="22"/>
        <v>00</v>
      </c>
      <c r="J108" s="1">
        <v>11</v>
      </c>
      <c r="K108" s="1" t="s">
        <v>1760</v>
      </c>
      <c r="L108" s="1" t="s">
        <v>220</v>
      </c>
      <c r="M108" s="12" t="s">
        <v>878</v>
      </c>
      <c r="N108" s="12" t="s">
        <v>889</v>
      </c>
      <c r="O108" s="12" t="s">
        <v>890</v>
      </c>
      <c r="P108" s="12" t="s">
        <v>891</v>
      </c>
      <c r="Q108" s="12" t="s">
        <v>892</v>
      </c>
      <c r="R108" s="12" t="s">
        <v>893</v>
      </c>
      <c r="S108" s="12" t="s">
        <v>894</v>
      </c>
      <c r="T108" s="12" t="s">
        <v>1722</v>
      </c>
      <c r="U108" t="s">
        <v>2090</v>
      </c>
      <c r="V108" s="12">
        <v>4</v>
      </c>
      <c r="W108" s="12" t="s">
        <v>1714</v>
      </c>
      <c r="X108" s="12" t="s">
        <v>2089</v>
      </c>
      <c r="Y108" s="12">
        <v>3000</v>
      </c>
      <c r="Z108" s="12" t="s">
        <v>1717</v>
      </c>
      <c r="AA108" s="12" t="s">
        <v>1592</v>
      </c>
      <c r="AB108" s="1" t="s">
        <v>1758</v>
      </c>
      <c r="AC108" s="12" t="s">
        <v>1397</v>
      </c>
      <c r="AD108" s="12" t="s">
        <v>1398</v>
      </c>
      <c r="AE108" s="6" t="s">
        <v>1401</v>
      </c>
      <c r="AF108" s="12" t="s">
        <v>1402</v>
      </c>
      <c r="AG108" s="6" t="s">
        <v>1586</v>
      </c>
      <c r="AH108" s="12" t="s">
        <v>1728</v>
      </c>
      <c r="AI108">
        <v>3962</v>
      </c>
      <c r="AJ108" s="1" t="s">
        <v>68</v>
      </c>
      <c r="AK108" s="1" t="s">
        <v>154</v>
      </c>
      <c r="AL108" s="1" t="s">
        <v>155</v>
      </c>
      <c r="AM108" s="1" t="s">
        <v>156</v>
      </c>
      <c r="AN108" s="1" t="s">
        <v>119</v>
      </c>
      <c r="AO108" s="5">
        <v>25000</v>
      </c>
      <c r="AP108" s="5">
        <v>0</v>
      </c>
      <c r="AQ108" s="5">
        <v>25000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25000</v>
      </c>
      <c r="AX108" s="5">
        <v>0</v>
      </c>
      <c r="AY108" s="5">
        <f t="shared" si="23"/>
        <v>25000</v>
      </c>
      <c r="AZ108" s="5"/>
    </row>
    <row r="109" spans="1:52" hidden="1" x14ac:dyDescent="0.3">
      <c r="A109" s="1" t="s">
        <v>221</v>
      </c>
      <c r="B109" s="6">
        <f t="shared" si="16"/>
        <v>0</v>
      </c>
      <c r="C109" s="1" t="str">
        <f t="shared" si="17"/>
        <v>551110090011</v>
      </c>
      <c r="D109" s="1">
        <v>5</v>
      </c>
      <c r="E109" s="1" t="str">
        <f t="shared" si="18"/>
        <v>511</v>
      </c>
      <c r="F109" s="1" t="str">
        <f t="shared" si="19"/>
        <v>1</v>
      </c>
      <c r="G109" s="1" t="str">
        <f t="shared" si="20"/>
        <v>0</v>
      </c>
      <c r="H109" s="1" t="str">
        <f t="shared" si="21"/>
        <v>09</v>
      </c>
      <c r="I109" s="1" t="str">
        <f t="shared" si="22"/>
        <v>00</v>
      </c>
      <c r="J109" s="1">
        <v>11</v>
      </c>
      <c r="K109" s="1" t="s">
        <v>1760</v>
      </c>
      <c r="L109" s="1" t="s">
        <v>221</v>
      </c>
      <c r="M109" s="12" t="s">
        <v>878</v>
      </c>
      <c r="N109" s="12" t="s">
        <v>889</v>
      </c>
      <c r="O109" s="12" t="s">
        <v>890</v>
      </c>
      <c r="P109" s="12" t="s">
        <v>891</v>
      </c>
      <c r="Q109" s="12" t="s">
        <v>892</v>
      </c>
      <c r="R109" s="12" t="s">
        <v>893</v>
      </c>
      <c r="S109" s="12" t="s">
        <v>894</v>
      </c>
      <c r="T109" s="12" t="s">
        <v>1722</v>
      </c>
      <c r="U109" t="s">
        <v>2090</v>
      </c>
      <c r="V109" s="12">
        <v>4</v>
      </c>
      <c r="W109" s="12" t="s">
        <v>1714</v>
      </c>
      <c r="X109" s="12" t="s">
        <v>2243</v>
      </c>
      <c r="Y109" s="12">
        <v>5000</v>
      </c>
      <c r="Z109" s="12" t="s">
        <v>1739</v>
      </c>
      <c r="AA109" s="12" t="s">
        <v>1592</v>
      </c>
      <c r="AB109" s="1" t="s">
        <v>1758</v>
      </c>
      <c r="AC109" s="12" t="s">
        <v>1451</v>
      </c>
      <c r="AD109" s="12" t="s">
        <v>1452</v>
      </c>
      <c r="AE109" s="6" t="s">
        <v>1453</v>
      </c>
      <c r="AF109" s="12" t="s">
        <v>1761</v>
      </c>
      <c r="AG109" s="6" t="s">
        <v>1586</v>
      </c>
      <c r="AH109" s="12" t="s">
        <v>1728</v>
      </c>
      <c r="AI109">
        <v>5111</v>
      </c>
      <c r="AJ109" s="1" t="s">
        <v>68</v>
      </c>
      <c r="AK109" s="1" t="s">
        <v>154</v>
      </c>
      <c r="AL109" s="1" t="s">
        <v>155</v>
      </c>
      <c r="AM109" s="1" t="s">
        <v>156</v>
      </c>
      <c r="AN109" s="1" t="s">
        <v>222</v>
      </c>
      <c r="AO109" s="5">
        <v>40000000</v>
      </c>
      <c r="AP109" s="5">
        <v>-8121178.75</v>
      </c>
      <c r="AQ109" s="5">
        <v>31878821.25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31878821.25</v>
      </c>
      <c r="AX109" s="5">
        <v>0</v>
      </c>
      <c r="AY109" s="5">
        <f t="shared" si="23"/>
        <v>31878821.25</v>
      </c>
      <c r="AZ109" s="5"/>
    </row>
    <row r="110" spans="1:52" hidden="1" x14ac:dyDescent="0.3">
      <c r="A110" s="1" t="s">
        <v>223</v>
      </c>
      <c r="B110" s="6">
        <f t="shared" si="16"/>
        <v>0</v>
      </c>
      <c r="C110" s="1" t="str">
        <f t="shared" si="17"/>
        <v>551112097625</v>
      </c>
      <c r="D110" s="1">
        <v>5</v>
      </c>
      <c r="E110" s="1" t="str">
        <f t="shared" si="18"/>
        <v>511</v>
      </c>
      <c r="F110" s="1" t="str">
        <f t="shared" si="19"/>
        <v>1</v>
      </c>
      <c r="G110" s="1" t="str">
        <f t="shared" si="20"/>
        <v>2</v>
      </c>
      <c r="H110" s="1" t="str">
        <f t="shared" si="21"/>
        <v>09</v>
      </c>
      <c r="I110" s="1" t="str">
        <f t="shared" si="22"/>
        <v>76</v>
      </c>
      <c r="J110" s="1">
        <v>25</v>
      </c>
      <c r="K110" s="1" t="s">
        <v>1707</v>
      </c>
      <c r="L110" s="1" t="s">
        <v>223</v>
      </c>
      <c r="M110" s="12" t="s">
        <v>881</v>
      </c>
      <c r="N110" s="12" t="s">
        <v>889</v>
      </c>
      <c r="O110" s="12" t="s">
        <v>890</v>
      </c>
      <c r="P110" s="12" t="s">
        <v>891</v>
      </c>
      <c r="Q110" s="12" t="s">
        <v>892</v>
      </c>
      <c r="R110" s="12" t="s">
        <v>893</v>
      </c>
      <c r="S110" s="12" t="s">
        <v>894</v>
      </c>
      <c r="T110" s="12" t="s">
        <v>1722</v>
      </c>
      <c r="U110" t="s">
        <v>2090</v>
      </c>
      <c r="V110" s="12">
        <v>4</v>
      </c>
      <c r="W110" s="12" t="s">
        <v>1714</v>
      </c>
      <c r="X110" s="12" t="s">
        <v>2243</v>
      </c>
      <c r="Y110" s="12">
        <v>5000</v>
      </c>
      <c r="Z110" s="12" t="s">
        <v>1739</v>
      </c>
      <c r="AA110" s="12" t="s">
        <v>1592</v>
      </c>
      <c r="AB110" s="1" t="s">
        <v>1758</v>
      </c>
      <c r="AC110" s="12">
        <v>511</v>
      </c>
      <c r="AD110" s="12" t="s">
        <v>2082</v>
      </c>
      <c r="AE110" s="6">
        <v>51101</v>
      </c>
      <c r="AF110" s="12" t="s">
        <v>1761</v>
      </c>
      <c r="AG110" s="6" t="s">
        <v>1602</v>
      </c>
      <c r="AH110" s="12" t="s">
        <v>1668</v>
      </c>
      <c r="AI110">
        <v>5111</v>
      </c>
      <c r="AJ110" s="1" t="s">
        <v>68</v>
      </c>
      <c r="AK110" s="1" t="s">
        <v>154</v>
      </c>
      <c r="AL110" s="1" t="s">
        <v>155</v>
      </c>
      <c r="AM110" s="1" t="s">
        <v>156</v>
      </c>
      <c r="AN110" s="1" t="s">
        <v>224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f t="shared" si="23"/>
        <v>0</v>
      </c>
      <c r="AZ110" s="5"/>
    </row>
    <row r="111" spans="1:52" hidden="1" x14ac:dyDescent="0.3">
      <c r="A111" s="1" t="s">
        <v>225</v>
      </c>
      <c r="B111" s="6">
        <f t="shared" si="16"/>
        <v>0</v>
      </c>
      <c r="C111" s="1" t="str">
        <f t="shared" si="17"/>
        <v>551210090011</v>
      </c>
      <c r="D111" s="1">
        <v>5</v>
      </c>
      <c r="E111" s="1" t="str">
        <f t="shared" si="18"/>
        <v>512</v>
      </c>
      <c r="F111" s="1" t="str">
        <f t="shared" si="19"/>
        <v>1</v>
      </c>
      <c r="G111" s="1" t="str">
        <f t="shared" si="20"/>
        <v>0</v>
      </c>
      <c r="H111" s="1" t="str">
        <f t="shared" si="21"/>
        <v>09</v>
      </c>
      <c r="I111" s="1" t="str">
        <f t="shared" si="22"/>
        <v>00</v>
      </c>
      <c r="J111" s="1">
        <v>11</v>
      </c>
      <c r="K111" s="1" t="s">
        <v>1760</v>
      </c>
      <c r="L111" s="1" t="s">
        <v>225</v>
      </c>
      <c r="M111" s="12" t="s">
        <v>878</v>
      </c>
      <c r="N111" s="12" t="s">
        <v>889</v>
      </c>
      <c r="O111" s="12" t="s">
        <v>890</v>
      </c>
      <c r="P111" s="12" t="s">
        <v>891</v>
      </c>
      <c r="Q111" s="12" t="s">
        <v>892</v>
      </c>
      <c r="R111" s="12" t="s">
        <v>893</v>
      </c>
      <c r="S111" s="12" t="s">
        <v>894</v>
      </c>
      <c r="T111" s="12" t="s">
        <v>1722</v>
      </c>
      <c r="U111" t="s">
        <v>2090</v>
      </c>
      <c r="V111" s="12">
        <v>4</v>
      </c>
      <c r="W111" s="12" t="s">
        <v>1714</v>
      </c>
      <c r="X111" s="12" t="s">
        <v>2243</v>
      </c>
      <c r="Y111" s="12">
        <v>5000</v>
      </c>
      <c r="Z111" s="12" t="s">
        <v>1739</v>
      </c>
      <c r="AA111" s="12" t="s">
        <v>1592</v>
      </c>
      <c r="AB111" s="1" t="s">
        <v>1758</v>
      </c>
      <c r="AC111" s="12" t="s">
        <v>1455</v>
      </c>
      <c r="AD111" s="12" t="s">
        <v>1456</v>
      </c>
      <c r="AE111" s="6" t="s">
        <v>1457</v>
      </c>
      <c r="AF111" s="12" t="s">
        <v>1891</v>
      </c>
      <c r="AG111" s="6" t="s">
        <v>1586</v>
      </c>
      <c r="AH111" s="12" t="s">
        <v>1728</v>
      </c>
      <c r="AI111">
        <v>5121</v>
      </c>
      <c r="AJ111" s="1" t="s">
        <v>68</v>
      </c>
      <c r="AK111" s="1" t="s">
        <v>154</v>
      </c>
      <c r="AL111" s="1" t="s">
        <v>155</v>
      </c>
      <c r="AM111" s="1" t="s">
        <v>156</v>
      </c>
      <c r="AN111" s="1" t="s">
        <v>226</v>
      </c>
      <c r="AO111" s="5">
        <v>0</v>
      </c>
      <c r="AP111" s="5">
        <v>828438.75</v>
      </c>
      <c r="AQ111" s="5">
        <v>828438.75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828438.75</v>
      </c>
      <c r="AX111" s="5">
        <v>0</v>
      </c>
      <c r="AY111" s="5">
        <f t="shared" si="23"/>
        <v>828438.75</v>
      </c>
      <c r="AZ111" s="5"/>
    </row>
    <row r="112" spans="1:52" hidden="1" x14ac:dyDescent="0.3">
      <c r="A112" s="1" t="s">
        <v>227</v>
      </c>
      <c r="B112" s="6">
        <f t="shared" si="16"/>
        <v>0</v>
      </c>
      <c r="C112" s="1" t="str">
        <f t="shared" si="17"/>
        <v>551910090011</v>
      </c>
      <c r="D112" s="1">
        <v>5</v>
      </c>
      <c r="E112" s="1" t="str">
        <f t="shared" si="18"/>
        <v>519</v>
      </c>
      <c r="F112" s="1" t="str">
        <f t="shared" si="19"/>
        <v>1</v>
      </c>
      <c r="G112" s="1" t="str">
        <f t="shared" si="20"/>
        <v>0</v>
      </c>
      <c r="H112" s="1" t="str">
        <f t="shared" si="21"/>
        <v>09</v>
      </c>
      <c r="I112" s="1" t="str">
        <f t="shared" si="22"/>
        <v>00</v>
      </c>
      <c r="J112" s="1">
        <v>11</v>
      </c>
      <c r="K112" s="1" t="s">
        <v>1760</v>
      </c>
      <c r="L112" s="1" t="s">
        <v>227</v>
      </c>
      <c r="M112" s="12" t="s">
        <v>878</v>
      </c>
      <c r="N112" s="12" t="s">
        <v>889</v>
      </c>
      <c r="O112" s="12" t="s">
        <v>890</v>
      </c>
      <c r="P112" s="12" t="s">
        <v>891</v>
      </c>
      <c r="Q112" s="12" t="s">
        <v>892</v>
      </c>
      <c r="R112" s="12" t="s">
        <v>893</v>
      </c>
      <c r="S112" s="12" t="s">
        <v>894</v>
      </c>
      <c r="T112" s="12" t="s">
        <v>1722</v>
      </c>
      <c r="U112" t="s">
        <v>2090</v>
      </c>
      <c r="V112" s="12">
        <v>4</v>
      </c>
      <c r="W112" s="12" t="s">
        <v>1714</v>
      </c>
      <c r="X112" s="12" t="s">
        <v>2243</v>
      </c>
      <c r="Y112" s="12">
        <v>5000</v>
      </c>
      <c r="Z112" s="12" t="s">
        <v>1739</v>
      </c>
      <c r="AA112" s="12" t="s">
        <v>1592</v>
      </c>
      <c r="AB112" s="1" t="s">
        <v>1758</v>
      </c>
      <c r="AC112" s="12" t="s">
        <v>1463</v>
      </c>
      <c r="AD112" s="12" t="s">
        <v>1464</v>
      </c>
      <c r="AE112" s="6" t="s">
        <v>1465</v>
      </c>
      <c r="AF112" s="12" t="s">
        <v>1883</v>
      </c>
      <c r="AG112" s="6" t="s">
        <v>1586</v>
      </c>
      <c r="AH112" s="12" t="s">
        <v>1728</v>
      </c>
      <c r="AI112">
        <v>5191</v>
      </c>
      <c r="AJ112" s="1" t="s">
        <v>68</v>
      </c>
      <c r="AK112" s="1" t="s">
        <v>154</v>
      </c>
      <c r="AL112" s="1" t="s">
        <v>155</v>
      </c>
      <c r="AM112" s="1" t="s">
        <v>156</v>
      </c>
      <c r="AN112" s="1" t="s">
        <v>123</v>
      </c>
      <c r="AO112" s="5">
        <v>5000</v>
      </c>
      <c r="AP112" s="5">
        <v>292740</v>
      </c>
      <c r="AQ112" s="5">
        <v>297740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297740</v>
      </c>
      <c r="AX112" s="5">
        <v>0</v>
      </c>
      <c r="AY112" s="5">
        <f t="shared" si="23"/>
        <v>297740</v>
      </c>
      <c r="AZ112" s="5"/>
    </row>
    <row r="113" spans="1:54" hidden="1" x14ac:dyDescent="0.3">
      <c r="A113" s="1" t="s">
        <v>228</v>
      </c>
      <c r="B113" s="6">
        <f t="shared" si="16"/>
        <v>0</v>
      </c>
      <c r="C113" s="1" t="str">
        <f t="shared" si="17"/>
        <v>554112097625</v>
      </c>
      <c r="D113" s="1">
        <v>5</v>
      </c>
      <c r="E113" s="1" t="str">
        <f t="shared" si="18"/>
        <v>541</v>
      </c>
      <c r="F113" s="1" t="str">
        <f t="shared" si="19"/>
        <v>1</v>
      </c>
      <c r="G113" s="1" t="str">
        <f t="shared" si="20"/>
        <v>2</v>
      </c>
      <c r="H113" s="1" t="str">
        <f t="shared" si="21"/>
        <v>09</v>
      </c>
      <c r="I113" s="1" t="str">
        <f t="shared" si="22"/>
        <v>76</v>
      </c>
      <c r="J113" s="1">
        <v>25</v>
      </c>
      <c r="K113" s="1" t="s">
        <v>1707</v>
      </c>
      <c r="L113" s="1" t="s">
        <v>228</v>
      </c>
      <c r="M113" s="12" t="s">
        <v>881</v>
      </c>
      <c r="N113" s="12" t="s">
        <v>889</v>
      </c>
      <c r="O113" s="12" t="s">
        <v>890</v>
      </c>
      <c r="P113" s="12" t="s">
        <v>891</v>
      </c>
      <c r="Q113" s="12" t="s">
        <v>892</v>
      </c>
      <c r="R113" s="12" t="s">
        <v>893</v>
      </c>
      <c r="S113" s="12" t="s">
        <v>894</v>
      </c>
      <c r="T113" s="12" t="s">
        <v>1722</v>
      </c>
      <c r="U113" t="s">
        <v>2090</v>
      </c>
      <c r="V113" s="12">
        <v>4</v>
      </c>
      <c r="W113" s="12" t="s">
        <v>1714</v>
      </c>
      <c r="X113" s="12" t="s">
        <v>2243</v>
      </c>
      <c r="Y113" s="12">
        <v>5000</v>
      </c>
      <c r="Z113" s="12" t="s">
        <v>1739</v>
      </c>
      <c r="AA113" s="12" t="s">
        <v>1592</v>
      </c>
      <c r="AB113" s="1" t="s">
        <v>1758</v>
      </c>
      <c r="AC113" s="12" t="s">
        <v>1485</v>
      </c>
      <c r="AD113" s="12" t="s">
        <v>1486</v>
      </c>
      <c r="AE113" s="6" t="s">
        <v>1487</v>
      </c>
      <c r="AF113" s="12" t="s">
        <v>1488</v>
      </c>
      <c r="AG113" s="6" t="s">
        <v>1602</v>
      </c>
      <c r="AH113" s="12" t="s">
        <v>1668</v>
      </c>
      <c r="AI113">
        <v>5411</v>
      </c>
      <c r="AJ113" s="1" t="s">
        <v>68</v>
      </c>
      <c r="AK113" s="1" t="s">
        <v>154</v>
      </c>
      <c r="AL113" s="1" t="s">
        <v>155</v>
      </c>
      <c r="AM113" s="1" t="s">
        <v>156</v>
      </c>
      <c r="AN113" s="1" t="s">
        <v>229</v>
      </c>
      <c r="AO113" s="5">
        <v>0</v>
      </c>
      <c r="AP113" s="5">
        <v>1700000</v>
      </c>
      <c r="AQ113" s="5">
        <v>1700000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1700000</v>
      </c>
      <c r="AX113" s="5">
        <v>0</v>
      </c>
      <c r="AY113" s="5">
        <f t="shared" si="23"/>
        <v>1700000</v>
      </c>
      <c r="AZ113" s="5"/>
    </row>
    <row r="114" spans="1:54" hidden="1" x14ac:dyDescent="0.3">
      <c r="A114" s="1" t="s">
        <v>230</v>
      </c>
      <c r="B114" s="6">
        <f t="shared" si="16"/>
        <v>0</v>
      </c>
      <c r="C114" s="1" t="str">
        <f t="shared" si="17"/>
        <v>554112097725</v>
      </c>
      <c r="D114" s="1">
        <v>5</v>
      </c>
      <c r="E114" s="1" t="str">
        <f t="shared" si="18"/>
        <v>541</v>
      </c>
      <c r="F114" s="1" t="str">
        <f t="shared" si="19"/>
        <v>1</v>
      </c>
      <c r="G114" s="1" t="str">
        <f t="shared" si="20"/>
        <v>2</v>
      </c>
      <c r="H114" s="1" t="str">
        <f t="shared" si="21"/>
        <v>09</v>
      </c>
      <c r="I114" s="1" t="str">
        <f t="shared" si="22"/>
        <v>77</v>
      </c>
      <c r="J114" s="1">
        <v>25</v>
      </c>
      <c r="K114" s="1" t="s">
        <v>1707</v>
      </c>
      <c r="L114" s="1" t="s">
        <v>230</v>
      </c>
      <c r="M114" s="12" t="s">
        <v>881</v>
      </c>
      <c r="N114" s="12" t="s">
        <v>889</v>
      </c>
      <c r="O114" s="12" t="s">
        <v>890</v>
      </c>
      <c r="P114" s="12" t="s">
        <v>891</v>
      </c>
      <c r="Q114" s="12" t="s">
        <v>892</v>
      </c>
      <c r="R114" s="12" t="s">
        <v>893</v>
      </c>
      <c r="S114" s="12" t="s">
        <v>894</v>
      </c>
      <c r="T114" s="12" t="s">
        <v>1722</v>
      </c>
      <c r="U114" t="s">
        <v>2090</v>
      </c>
      <c r="V114" s="12">
        <v>4</v>
      </c>
      <c r="W114" s="12" t="s">
        <v>1714</v>
      </c>
      <c r="X114" s="12" t="s">
        <v>2243</v>
      </c>
      <c r="Y114" s="12">
        <v>5000</v>
      </c>
      <c r="Z114" s="12" t="s">
        <v>1739</v>
      </c>
      <c r="AA114" s="12" t="s">
        <v>1592</v>
      </c>
      <c r="AB114" s="1" t="s">
        <v>1758</v>
      </c>
      <c r="AC114" s="12" t="s">
        <v>1485</v>
      </c>
      <c r="AD114" s="12" t="s">
        <v>1486</v>
      </c>
      <c r="AE114" s="6" t="s">
        <v>1487</v>
      </c>
      <c r="AF114" s="12" t="s">
        <v>1488</v>
      </c>
      <c r="AG114" s="6" t="s">
        <v>1603</v>
      </c>
      <c r="AH114" s="12" t="s">
        <v>1669</v>
      </c>
      <c r="AI114">
        <v>5411</v>
      </c>
      <c r="AJ114" s="1" t="s">
        <v>68</v>
      </c>
      <c r="AK114" s="1" t="s">
        <v>154</v>
      </c>
      <c r="AL114" s="1" t="s">
        <v>155</v>
      </c>
      <c r="AM114" s="1" t="s">
        <v>156</v>
      </c>
      <c r="AN114" s="1" t="s">
        <v>231</v>
      </c>
      <c r="AO114" s="5">
        <v>0</v>
      </c>
      <c r="AP114" s="5">
        <v>30000000</v>
      </c>
      <c r="AQ114" s="5">
        <v>30000000</v>
      </c>
      <c r="AR114" s="5">
        <v>29977846.09</v>
      </c>
      <c r="AS114" s="5">
        <v>0</v>
      </c>
      <c r="AT114" s="5">
        <v>0</v>
      </c>
      <c r="AU114" s="5">
        <v>0</v>
      </c>
      <c r="AV114" s="5">
        <v>0</v>
      </c>
      <c r="AW114" s="5">
        <v>22153.910000000149</v>
      </c>
      <c r="AX114" s="5">
        <v>0</v>
      </c>
      <c r="AY114" s="5">
        <f t="shared" si="23"/>
        <v>30000000</v>
      </c>
      <c r="AZ114" s="5"/>
    </row>
    <row r="115" spans="1:54" hidden="1" x14ac:dyDescent="0.3">
      <c r="A115" s="1" t="s">
        <v>232</v>
      </c>
      <c r="B115" s="6">
        <f t="shared" si="16"/>
        <v>0</v>
      </c>
      <c r="C115" s="1" t="str">
        <f t="shared" si="17"/>
        <v>556410090011</v>
      </c>
      <c r="D115" s="1">
        <v>5</v>
      </c>
      <c r="E115" s="1" t="str">
        <f t="shared" si="18"/>
        <v>564</v>
      </c>
      <c r="F115" s="1" t="str">
        <f t="shared" si="19"/>
        <v>1</v>
      </c>
      <c r="G115" s="1" t="str">
        <f t="shared" si="20"/>
        <v>0</v>
      </c>
      <c r="H115" s="1" t="str">
        <f t="shared" si="21"/>
        <v>09</v>
      </c>
      <c r="I115" s="1" t="str">
        <f t="shared" si="22"/>
        <v>00</v>
      </c>
      <c r="J115" s="1">
        <v>11</v>
      </c>
      <c r="K115" s="1" t="s">
        <v>1760</v>
      </c>
      <c r="L115" s="1" t="s">
        <v>232</v>
      </c>
      <c r="M115" s="12" t="s">
        <v>878</v>
      </c>
      <c r="N115" s="12" t="s">
        <v>889</v>
      </c>
      <c r="O115" s="12" t="s">
        <v>890</v>
      </c>
      <c r="P115" s="12" t="s">
        <v>891</v>
      </c>
      <c r="Q115" s="12" t="s">
        <v>892</v>
      </c>
      <c r="R115" s="12" t="s">
        <v>893</v>
      </c>
      <c r="S115" s="12" t="s">
        <v>894</v>
      </c>
      <c r="T115" s="12" t="s">
        <v>1722</v>
      </c>
      <c r="U115" t="s">
        <v>2090</v>
      </c>
      <c r="V115" s="12">
        <v>4</v>
      </c>
      <c r="W115" s="12" t="s">
        <v>1714</v>
      </c>
      <c r="X115" s="12" t="s">
        <v>2243</v>
      </c>
      <c r="Y115" s="12">
        <v>5000</v>
      </c>
      <c r="Z115" s="12" t="s">
        <v>1739</v>
      </c>
      <c r="AA115" s="12" t="s">
        <v>1592</v>
      </c>
      <c r="AB115" s="1" t="s">
        <v>1758</v>
      </c>
      <c r="AC115" s="12" t="s">
        <v>1498</v>
      </c>
      <c r="AD115" s="12" t="s">
        <v>1499</v>
      </c>
      <c r="AE115" s="6" t="s">
        <v>1500</v>
      </c>
      <c r="AF115" s="12" t="s">
        <v>1892</v>
      </c>
      <c r="AG115" s="6" t="s">
        <v>1586</v>
      </c>
      <c r="AH115" s="12" t="s">
        <v>1728</v>
      </c>
      <c r="AI115">
        <v>5641</v>
      </c>
      <c r="AJ115" s="1" t="s">
        <v>68</v>
      </c>
      <c r="AK115" s="1" t="s">
        <v>154</v>
      </c>
      <c r="AL115" s="1" t="s">
        <v>155</v>
      </c>
      <c r="AM115" s="1" t="s">
        <v>156</v>
      </c>
      <c r="AN115" s="1" t="s">
        <v>233</v>
      </c>
      <c r="AO115" s="5">
        <v>250000</v>
      </c>
      <c r="AP115" s="5">
        <v>3500000</v>
      </c>
      <c r="AQ115" s="5">
        <v>3750000</v>
      </c>
      <c r="AR115" s="5">
        <v>534275.43999999994</v>
      </c>
      <c r="AS115" s="5">
        <v>0</v>
      </c>
      <c r="AT115" s="5">
        <v>0</v>
      </c>
      <c r="AU115" s="5">
        <v>0</v>
      </c>
      <c r="AV115" s="5">
        <v>0</v>
      </c>
      <c r="AW115" s="5">
        <v>3215724.56</v>
      </c>
      <c r="AX115" s="5">
        <v>0</v>
      </c>
      <c r="AY115" s="5">
        <f t="shared" si="23"/>
        <v>3750000</v>
      </c>
      <c r="AZ115" s="5"/>
    </row>
    <row r="116" spans="1:54" hidden="1" x14ac:dyDescent="0.3">
      <c r="A116" s="1" t="s">
        <v>234</v>
      </c>
      <c r="B116" s="6">
        <f t="shared" si="16"/>
        <v>0</v>
      </c>
      <c r="C116" s="1" t="str">
        <f t="shared" si="17"/>
        <v>556620090011</v>
      </c>
      <c r="D116" s="1">
        <v>5</v>
      </c>
      <c r="E116" s="1" t="str">
        <f t="shared" si="18"/>
        <v>566</v>
      </c>
      <c r="F116" s="1" t="str">
        <f t="shared" si="19"/>
        <v>2</v>
      </c>
      <c r="G116" s="1" t="str">
        <f t="shared" si="20"/>
        <v>0</v>
      </c>
      <c r="H116" s="1" t="str">
        <f t="shared" si="21"/>
        <v>09</v>
      </c>
      <c r="I116" s="1" t="str">
        <f t="shared" si="22"/>
        <v>00</v>
      </c>
      <c r="J116" s="1">
        <v>11</v>
      </c>
      <c r="K116" s="1" t="s">
        <v>1760</v>
      </c>
      <c r="L116" s="1" t="s">
        <v>234</v>
      </c>
      <c r="M116" s="12" t="s">
        <v>878</v>
      </c>
      <c r="N116" s="12" t="s">
        <v>889</v>
      </c>
      <c r="O116" s="12" t="s">
        <v>890</v>
      </c>
      <c r="P116" s="12" t="s">
        <v>891</v>
      </c>
      <c r="Q116" s="12" t="s">
        <v>892</v>
      </c>
      <c r="R116" s="12" t="s">
        <v>893</v>
      </c>
      <c r="S116" s="12" t="s">
        <v>894</v>
      </c>
      <c r="T116" s="12" t="s">
        <v>1722</v>
      </c>
      <c r="U116" t="s">
        <v>2090</v>
      </c>
      <c r="V116" s="12">
        <v>4</v>
      </c>
      <c r="W116" s="12" t="s">
        <v>1714</v>
      </c>
      <c r="X116" s="12" t="s">
        <v>2243</v>
      </c>
      <c r="Y116" s="12">
        <v>5000</v>
      </c>
      <c r="Z116" s="12" t="s">
        <v>1739</v>
      </c>
      <c r="AA116" s="12" t="s">
        <v>1592</v>
      </c>
      <c r="AB116" s="1" t="s">
        <v>1758</v>
      </c>
      <c r="AC116" s="12" t="s">
        <v>1506</v>
      </c>
      <c r="AD116" s="12" t="s">
        <v>1507</v>
      </c>
      <c r="AE116" s="6" t="s">
        <v>1510</v>
      </c>
      <c r="AF116" s="12" t="s">
        <v>1828</v>
      </c>
      <c r="AG116" s="6" t="s">
        <v>1586</v>
      </c>
      <c r="AH116" s="12" t="s">
        <v>1728</v>
      </c>
      <c r="AI116">
        <v>5662</v>
      </c>
      <c r="AJ116" s="1" t="s">
        <v>68</v>
      </c>
      <c r="AK116" s="1" t="s">
        <v>154</v>
      </c>
      <c r="AL116" s="1" t="s">
        <v>155</v>
      </c>
      <c r="AM116" s="1" t="s">
        <v>156</v>
      </c>
      <c r="AN116" s="1" t="s">
        <v>235</v>
      </c>
      <c r="AO116" s="5">
        <v>5000000</v>
      </c>
      <c r="AP116" s="5">
        <v>0</v>
      </c>
      <c r="AQ116" s="5">
        <v>5000000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5000000</v>
      </c>
      <c r="AX116" s="5">
        <v>0</v>
      </c>
      <c r="AY116" s="5">
        <f t="shared" si="23"/>
        <v>5000000</v>
      </c>
      <c r="AZ116" s="5"/>
    </row>
    <row r="117" spans="1:54" hidden="1" x14ac:dyDescent="0.3">
      <c r="A117" s="1" t="s">
        <v>238</v>
      </c>
      <c r="B117" s="6">
        <f t="shared" si="16"/>
        <v>0</v>
      </c>
      <c r="C117" s="1" t="str">
        <f t="shared" si="17"/>
        <v>511111120115</v>
      </c>
      <c r="D117" s="1">
        <v>5</v>
      </c>
      <c r="E117" s="1" t="str">
        <f t="shared" si="18"/>
        <v>111</v>
      </c>
      <c r="F117" s="1" t="str">
        <f t="shared" si="19"/>
        <v>1</v>
      </c>
      <c r="G117" s="1" t="str">
        <f t="shared" si="20"/>
        <v>1</v>
      </c>
      <c r="H117" s="1" t="str">
        <f t="shared" si="21"/>
        <v>12</v>
      </c>
      <c r="I117" s="1" t="str">
        <f t="shared" si="22"/>
        <v>01</v>
      </c>
      <c r="J117" s="1">
        <v>15</v>
      </c>
      <c r="K117" s="1" t="s">
        <v>2054</v>
      </c>
      <c r="L117" s="1" t="s">
        <v>238</v>
      </c>
      <c r="M117" s="12" t="s">
        <v>2055</v>
      </c>
      <c r="N117" s="12" t="s">
        <v>889</v>
      </c>
      <c r="O117" s="12" t="s">
        <v>890</v>
      </c>
      <c r="P117" s="12" t="s">
        <v>891</v>
      </c>
      <c r="Q117" s="12" t="s">
        <v>892</v>
      </c>
      <c r="R117" s="12" t="s">
        <v>893</v>
      </c>
      <c r="S117" s="12" t="s">
        <v>894</v>
      </c>
      <c r="T117" s="12" t="s">
        <v>1974</v>
      </c>
      <c r="U117" s="12" t="s">
        <v>2088</v>
      </c>
      <c r="V117" s="12">
        <v>4</v>
      </c>
      <c r="W117" s="12" t="s">
        <v>1714</v>
      </c>
      <c r="X117" s="12" t="s">
        <v>2089</v>
      </c>
      <c r="Y117" s="12">
        <v>1000</v>
      </c>
      <c r="Z117" s="12" t="s">
        <v>1977</v>
      </c>
      <c r="AA117" s="12" t="s">
        <v>1594</v>
      </c>
      <c r="AB117" s="1" t="s">
        <v>1977</v>
      </c>
      <c r="AC117" s="12" t="s">
        <v>970</v>
      </c>
      <c r="AD117" s="12" t="s">
        <v>971</v>
      </c>
      <c r="AE117" s="6" t="s">
        <v>972</v>
      </c>
      <c r="AF117" s="12" t="s">
        <v>973</v>
      </c>
      <c r="AG117" s="6" t="s">
        <v>889</v>
      </c>
      <c r="AH117" s="12" t="s">
        <v>2050</v>
      </c>
      <c r="AI117">
        <v>1111</v>
      </c>
      <c r="AJ117" s="1" t="s">
        <v>68</v>
      </c>
      <c r="AK117" s="1" t="s">
        <v>154</v>
      </c>
      <c r="AL117" s="1" t="s">
        <v>236</v>
      </c>
      <c r="AM117" s="1" t="s">
        <v>237</v>
      </c>
      <c r="AN117" s="1" t="s">
        <v>239</v>
      </c>
      <c r="AO117" s="5">
        <v>14346960</v>
      </c>
      <c r="AP117" s="5">
        <v>0</v>
      </c>
      <c r="AQ117" s="88">
        <v>14346960</v>
      </c>
      <c r="AR117" s="5">
        <v>0</v>
      </c>
      <c r="AS117" s="5">
        <v>0</v>
      </c>
      <c r="AT117" s="5">
        <v>5977891.5</v>
      </c>
      <c r="AU117" s="5">
        <v>5977891.5</v>
      </c>
      <c r="AV117" s="5">
        <v>5977891.5</v>
      </c>
      <c r="AW117" s="5">
        <v>14346960</v>
      </c>
      <c r="AX117" s="5">
        <v>0</v>
      </c>
      <c r="AY117" s="5">
        <f t="shared" si="23"/>
        <v>14346960</v>
      </c>
      <c r="AZ117" s="5"/>
      <c r="BA117" s="5">
        <v>14346960</v>
      </c>
      <c r="BB117" s="5">
        <f>BA117-AY117</f>
        <v>0</v>
      </c>
    </row>
    <row r="118" spans="1:54" hidden="1" x14ac:dyDescent="0.3">
      <c r="A118" s="1" t="s">
        <v>256</v>
      </c>
      <c r="B118" s="6">
        <f t="shared" si="16"/>
        <v>0</v>
      </c>
      <c r="C118" s="1" t="str">
        <f t="shared" si="17"/>
        <v>513221120115</v>
      </c>
      <c r="D118" s="1">
        <v>5</v>
      </c>
      <c r="E118" s="1" t="str">
        <f t="shared" si="18"/>
        <v>132</v>
      </c>
      <c r="F118" s="1" t="str">
        <f t="shared" si="19"/>
        <v>2</v>
      </c>
      <c r="G118" s="1" t="str">
        <f t="shared" si="20"/>
        <v>1</v>
      </c>
      <c r="H118" s="1" t="str">
        <f t="shared" si="21"/>
        <v>12</v>
      </c>
      <c r="I118" s="1" t="str">
        <f t="shared" si="22"/>
        <v>01</v>
      </c>
      <c r="J118" s="1">
        <v>15</v>
      </c>
      <c r="K118" s="1" t="s">
        <v>2054</v>
      </c>
      <c r="L118" s="1" t="s">
        <v>256</v>
      </c>
      <c r="M118" s="131" t="s">
        <v>2055</v>
      </c>
      <c r="N118" s="12" t="s">
        <v>889</v>
      </c>
      <c r="O118" s="12" t="s">
        <v>890</v>
      </c>
      <c r="P118" s="12" t="s">
        <v>891</v>
      </c>
      <c r="Q118" s="12" t="s">
        <v>892</v>
      </c>
      <c r="R118" s="12" t="s">
        <v>893</v>
      </c>
      <c r="S118" s="12" t="s">
        <v>894</v>
      </c>
      <c r="T118" s="12" t="s">
        <v>1974</v>
      </c>
      <c r="U118" s="12" t="s">
        <v>2088</v>
      </c>
      <c r="V118" s="12">
        <v>4</v>
      </c>
      <c r="W118" s="12" t="s">
        <v>1714</v>
      </c>
      <c r="X118" s="12" t="s">
        <v>2089</v>
      </c>
      <c r="Y118" s="12">
        <v>1000</v>
      </c>
      <c r="Z118" s="12" t="s">
        <v>1977</v>
      </c>
      <c r="AA118" s="12" t="s">
        <v>1594</v>
      </c>
      <c r="AB118" s="1" t="s">
        <v>1977</v>
      </c>
      <c r="AC118" s="12" t="s">
        <v>994</v>
      </c>
      <c r="AD118" s="12" t="s">
        <v>995</v>
      </c>
      <c r="AE118" s="6" t="s">
        <v>998</v>
      </c>
      <c r="AF118" s="12" t="s">
        <v>2048</v>
      </c>
      <c r="AG118" s="6" t="s">
        <v>889</v>
      </c>
      <c r="AH118" s="12" t="s">
        <v>2050</v>
      </c>
      <c r="AI118">
        <v>1322</v>
      </c>
      <c r="AJ118" s="1" t="s">
        <v>68</v>
      </c>
      <c r="AK118" s="1" t="s">
        <v>154</v>
      </c>
      <c r="AL118" s="1" t="s">
        <v>236</v>
      </c>
      <c r="AM118" s="1" t="s">
        <v>237</v>
      </c>
      <c r="AN118" s="1" t="s">
        <v>251</v>
      </c>
      <c r="AO118" s="5">
        <v>99931733.510000005</v>
      </c>
      <c r="AP118" s="5">
        <v>1699518.86</v>
      </c>
      <c r="AQ118" s="88">
        <v>101631252.37</v>
      </c>
      <c r="AR118" s="5">
        <v>0</v>
      </c>
      <c r="AS118" s="5">
        <v>0</v>
      </c>
      <c r="AT118" s="5">
        <v>57015.5</v>
      </c>
      <c r="AU118" s="5">
        <v>57015.5</v>
      </c>
      <c r="AV118" s="5">
        <v>57015.5</v>
      </c>
      <c r="AW118" s="5">
        <v>101631252.37</v>
      </c>
      <c r="AX118" s="5">
        <v>-13583352.109999999</v>
      </c>
      <c r="AY118" s="5">
        <f t="shared" si="23"/>
        <v>88047900.260000005</v>
      </c>
      <c r="AZ118" s="5"/>
      <c r="BA118" s="5">
        <v>674091666.94535959</v>
      </c>
      <c r="BB118" s="5">
        <f>BA118-AY118</f>
        <v>586043766.6853596</v>
      </c>
    </row>
    <row r="119" spans="1:54" hidden="1" x14ac:dyDescent="0.3">
      <c r="A119" s="1" t="s">
        <v>283</v>
      </c>
      <c r="B119" s="6">
        <f t="shared" si="16"/>
        <v>0</v>
      </c>
      <c r="C119" s="1" t="str">
        <f t="shared" si="17"/>
        <v>514321120115</v>
      </c>
      <c r="D119" s="1">
        <v>5</v>
      </c>
      <c r="E119" s="1" t="str">
        <f t="shared" si="18"/>
        <v>143</v>
      </c>
      <c r="F119" s="1" t="str">
        <f t="shared" si="19"/>
        <v>2</v>
      </c>
      <c r="G119" s="1" t="str">
        <f t="shared" si="20"/>
        <v>1</v>
      </c>
      <c r="H119" s="1" t="str">
        <f t="shared" si="21"/>
        <v>12</v>
      </c>
      <c r="I119" s="1" t="str">
        <f t="shared" si="22"/>
        <v>01</v>
      </c>
      <c r="J119" s="1">
        <v>15</v>
      </c>
      <c r="K119" s="1" t="s">
        <v>2054</v>
      </c>
      <c r="L119" s="1" t="s">
        <v>283</v>
      </c>
      <c r="M119" s="131" t="s">
        <v>2055</v>
      </c>
      <c r="N119" s="12" t="s">
        <v>889</v>
      </c>
      <c r="O119" s="12" t="s">
        <v>890</v>
      </c>
      <c r="P119" s="12" t="s">
        <v>891</v>
      </c>
      <c r="Q119" s="12" t="s">
        <v>892</v>
      </c>
      <c r="R119" s="12" t="s">
        <v>893</v>
      </c>
      <c r="S119" s="12" t="s">
        <v>894</v>
      </c>
      <c r="T119" s="12" t="s">
        <v>1974</v>
      </c>
      <c r="U119" s="12" t="s">
        <v>2088</v>
      </c>
      <c r="V119" s="12">
        <v>4</v>
      </c>
      <c r="W119" s="12" t="s">
        <v>1714</v>
      </c>
      <c r="X119" s="12" t="s">
        <v>2089</v>
      </c>
      <c r="Y119" s="12">
        <v>1000</v>
      </c>
      <c r="Z119" s="12" t="s">
        <v>1977</v>
      </c>
      <c r="AA119" s="12" t="s">
        <v>1594</v>
      </c>
      <c r="AB119" s="1" t="s">
        <v>1977</v>
      </c>
      <c r="AC119" s="12" t="s">
        <v>1018</v>
      </c>
      <c r="AD119" s="12" t="s">
        <v>1019</v>
      </c>
      <c r="AE119" s="6" t="s">
        <v>1022</v>
      </c>
      <c r="AF119" s="12" t="s">
        <v>1023</v>
      </c>
      <c r="AG119" s="6" t="s">
        <v>889</v>
      </c>
      <c r="AH119" s="12" t="s">
        <v>2050</v>
      </c>
      <c r="AI119">
        <v>1432</v>
      </c>
      <c r="AJ119" s="1" t="s">
        <v>68</v>
      </c>
      <c r="AK119" s="1" t="s">
        <v>154</v>
      </c>
      <c r="AL119" s="1" t="s">
        <v>236</v>
      </c>
      <c r="AM119" s="1" t="s">
        <v>237</v>
      </c>
      <c r="AN119" s="1" t="s">
        <v>278</v>
      </c>
      <c r="AO119" s="5">
        <v>125913984.22</v>
      </c>
      <c r="AP119" s="5">
        <v>2141393.77</v>
      </c>
      <c r="AQ119" s="88">
        <v>128055377.98999999</v>
      </c>
      <c r="AR119" s="5">
        <v>0</v>
      </c>
      <c r="AS119" s="5">
        <v>0</v>
      </c>
      <c r="AT119" s="5">
        <v>51048812.259999998</v>
      </c>
      <c r="AU119" s="5">
        <v>51048812.259999998</v>
      </c>
      <c r="AV119" s="5">
        <v>51048812.259999998</v>
      </c>
      <c r="AW119" s="5">
        <v>128055377.98999999</v>
      </c>
      <c r="AX119" s="5">
        <v>-7578618.2699999996</v>
      </c>
      <c r="AY119" s="5">
        <f t="shared" si="23"/>
        <v>120476759.72</v>
      </c>
      <c r="AZ119" s="5"/>
      <c r="BA119" s="5">
        <v>206326140</v>
      </c>
      <c r="BB119" s="5">
        <f>BA119-AY119</f>
        <v>85849380.280000001</v>
      </c>
    </row>
    <row r="120" spans="1:54" hidden="1" x14ac:dyDescent="0.3">
      <c r="A120" s="1" t="s">
        <v>244</v>
      </c>
      <c r="B120" s="6">
        <f t="shared" si="16"/>
        <v>0</v>
      </c>
      <c r="C120" s="1" t="str">
        <f t="shared" si="17"/>
        <v>512110120011</v>
      </c>
      <c r="D120" s="1">
        <v>5</v>
      </c>
      <c r="E120" s="1" t="str">
        <f t="shared" si="18"/>
        <v>121</v>
      </c>
      <c r="F120" s="1" t="str">
        <f t="shared" si="19"/>
        <v>1</v>
      </c>
      <c r="G120" s="1" t="str">
        <f t="shared" si="20"/>
        <v>0</v>
      </c>
      <c r="H120" s="1" t="str">
        <f t="shared" si="21"/>
        <v>12</v>
      </c>
      <c r="I120" s="1" t="str">
        <f t="shared" si="22"/>
        <v>00</v>
      </c>
      <c r="J120" s="1">
        <v>11</v>
      </c>
      <c r="K120" s="1" t="s">
        <v>1760</v>
      </c>
      <c r="L120" s="1" t="s">
        <v>244</v>
      </c>
      <c r="M120" s="12" t="s">
        <v>878</v>
      </c>
      <c r="N120" s="12" t="s">
        <v>889</v>
      </c>
      <c r="O120" s="12" t="s">
        <v>890</v>
      </c>
      <c r="P120" s="12" t="s">
        <v>891</v>
      </c>
      <c r="Q120" s="12" t="s">
        <v>892</v>
      </c>
      <c r="R120" s="12" t="s">
        <v>893</v>
      </c>
      <c r="S120" s="12" t="s">
        <v>894</v>
      </c>
      <c r="T120" s="12" t="s">
        <v>1974</v>
      </c>
      <c r="U120" s="12" t="s">
        <v>2088</v>
      </c>
      <c r="V120" s="12">
        <v>4</v>
      </c>
      <c r="W120" s="12" t="s">
        <v>1714</v>
      </c>
      <c r="X120" s="12" t="s">
        <v>2089</v>
      </c>
      <c r="Y120" s="12">
        <v>1000</v>
      </c>
      <c r="Z120" s="12" t="s">
        <v>1977</v>
      </c>
      <c r="AA120" s="12" t="s">
        <v>1594</v>
      </c>
      <c r="AB120" s="1" t="s">
        <v>1977</v>
      </c>
      <c r="AC120" s="12" t="s">
        <v>980</v>
      </c>
      <c r="AD120" s="12" t="s">
        <v>981</v>
      </c>
      <c r="AE120" s="6" t="s">
        <v>982</v>
      </c>
      <c r="AF120" s="12" t="s">
        <v>983</v>
      </c>
      <c r="AG120" s="6" t="s">
        <v>1586</v>
      </c>
      <c r="AH120" s="12" t="s">
        <v>1728</v>
      </c>
      <c r="AI120">
        <v>1211</v>
      </c>
      <c r="AJ120" s="1" t="s">
        <v>68</v>
      </c>
      <c r="AK120" s="1" t="s">
        <v>154</v>
      </c>
      <c r="AL120" s="1" t="s">
        <v>236</v>
      </c>
      <c r="AM120" s="1" t="s">
        <v>237</v>
      </c>
      <c r="AN120" s="1" t="s">
        <v>245</v>
      </c>
      <c r="AO120" s="5">
        <v>10000000</v>
      </c>
      <c r="AP120" s="5">
        <v>0</v>
      </c>
      <c r="AQ120" s="5">
        <v>10000000</v>
      </c>
      <c r="AR120" s="5">
        <v>0</v>
      </c>
      <c r="AS120" s="5">
        <v>0</v>
      </c>
      <c r="AT120" s="5">
        <v>1574926.62</v>
      </c>
      <c r="AU120" s="5">
        <v>1574926.62</v>
      </c>
      <c r="AV120" s="5">
        <v>1574926.62</v>
      </c>
      <c r="AW120" s="5">
        <v>10000000</v>
      </c>
      <c r="AX120" s="5">
        <v>0</v>
      </c>
      <c r="AY120" s="5">
        <f t="shared" si="23"/>
        <v>10000000</v>
      </c>
      <c r="AZ120" s="5"/>
      <c r="BA120" s="5">
        <v>10000000</v>
      </c>
    </row>
    <row r="121" spans="1:54" hidden="1" x14ac:dyDescent="0.3">
      <c r="A121" s="1" t="s">
        <v>246</v>
      </c>
      <c r="B121" s="6">
        <f t="shared" si="16"/>
        <v>0</v>
      </c>
      <c r="C121" s="1" t="str">
        <f t="shared" si="17"/>
        <v>512211120216</v>
      </c>
      <c r="D121" s="1">
        <v>5</v>
      </c>
      <c r="E121" s="1" t="str">
        <f t="shared" si="18"/>
        <v>122</v>
      </c>
      <c r="F121" s="1" t="str">
        <f t="shared" si="19"/>
        <v>1</v>
      </c>
      <c r="G121" s="1" t="str">
        <f t="shared" si="20"/>
        <v>1</v>
      </c>
      <c r="H121" s="1" t="str">
        <f t="shared" si="21"/>
        <v>12</v>
      </c>
      <c r="I121" s="1" t="str">
        <f t="shared" si="22"/>
        <v>02</v>
      </c>
      <c r="J121" s="1">
        <v>16</v>
      </c>
      <c r="K121" s="1" t="s">
        <v>2044</v>
      </c>
      <c r="L121" s="1" t="s">
        <v>246</v>
      </c>
      <c r="M121" s="131" t="s">
        <v>2045</v>
      </c>
      <c r="N121" s="12" t="s">
        <v>889</v>
      </c>
      <c r="O121" s="12" t="s">
        <v>890</v>
      </c>
      <c r="P121" s="12" t="s">
        <v>891</v>
      </c>
      <c r="Q121" s="12" t="s">
        <v>892</v>
      </c>
      <c r="R121" s="12" t="s">
        <v>893</v>
      </c>
      <c r="S121" s="12" t="s">
        <v>894</v>
      </c>
      <c r="T121" s="12" t="s">
        <v>1974</v>
      </c>
      <c r="U121" s="12" t="s">
        <v>2088</v>
      </c>
      <c r="V121" s="12">
        <v>4</v>
      </c>
      <c r="W121" s="12" t="s">
        <v>1714</v>
      </c>
      <c r="X121" s="12" t="s">
        <v>2089</v>
      </c>
      <c r="Y121" s="12">
        <v>1000</v>
      </c>
      <c r="Z121" s="12" t="s">
        <v>1977</v>
      </c>
      <c r="AA121" s="12" t="s">
        <v>1594</v>
      </c>
      <c r="AB121" s="1" t="s">
        <v>1977</v>
      </c>
      <c r="AC121" s="12" t="s">
        <v>984</v>
      </c>
      <c r="AD121" s="12" t="s">
        <v>985</v>
      </c>
      <c r="AE121" s="6" t="s">
        <v>986</v>
      </c>
      <c r="AF121" s="12" t="s">
        <v>987</v>
      </c>
      <c r="AG121" s="6" t="s">
        <v>903</v>
      </c>
      <c r="AH121" s="12" t="s">
        <v>2046</v>
      </c>
      <c r="AI121">
        <v>1221</v>
      </c>
      <c r="AJ121" s="1" t="s">
        <v>68</v>
      </c>
      <c r="AK121" s="1" t="s">
        <v>154</v>
      </c>
      <c r="AL121" s="1" t="s">
        <v>236</v>
      </c>
      <c r="AM121" s="1" t="s">
        <v>237</v>
      </c>
      <c r="AN121" s="1" t="s">
        <v>247</v>
      </c>
      <c r="AO121" s="5">
        <v>76813145.879999995</v>
      </c>
      <c r="AP121" s="5">
        <v>20798755</v>
      </c>
      <c r="AQ121" s="86">
        <v>97611900.879999995</v>
      </c>
      <c r="AR121" s="5">
        <v>0</v>
      </c>
      <c r="AS121" s="5">
        <v>0</v>
      </c>
      <c r="AT121" s="5">
        <v>35340599.18</v>
      </c>
      <c r="AU121" s="5">
        <v>35340599.18</v>
      </c>
      <c r="AV121" s="5">
        <v>35340599.18</v>
      </c>
      <c r="AW121" s="5">
        <v>97611900.879999995</v>
      </c>
      <c r="AX121" s="5">
        <v>7315444.4199999999</v>
      </c>
      <c r="AY121" s="5">
        <f t="shared" si="23"/>
        <v>104927345.3</v>
      </c>
      <c r="AZ121" s="5"/>
      <c r="BA121">
        <v>174115612.82545042</v>
      </c>
      <c r="BB121" s="5">
        <f>BA121-AY121</f>
        <v>69188267.525450423</v>
      </c>
    </row>
    <row r="122" spans="1:54" hidden="1" x14ac:dyDescent="0.3">
      <c r="A122" s="1" t="s">
        <v>248</v>
      </c>
      <c r="B122" s="6">
        <f t="shared" si="16"/>
        <v>0</v>
      </c>
      <c r="C122" s="1" t="str">
        <f t="shared" si="17"/>
        <v>512311120016</v>
      </c>
      <c r="D122" s="1">
        <v>5</v>
      </c>
      <c r="E122" s="1" t="str">
        <f t="shared" si="18"/>
        <v>123</v>
      </c>
      <c r="F122" s="1" t="str">
        <f t="shared" si="19"/>
        <v>1</v>
      </c>
      <c r="G122" s="1" t="str">
        <f t="shared" si="20"/>
        <v>1</v>
      </c>
      <c r="H122" s="1" t="str">
        <f t="shared" si="21"/>
        <v>12</v>
      </c>
      <c r="I122" s="1" t="str">
        <f t="shared" si="22"/>
        <v>00</v>
      </c>
      <c r="J122" s="1">
        <v>16</v>
      </c>
      <c r="K122" s="1" t="s">
        <v>2044</v>
      </c>
      <c r="L122" s="1" t="s">
        <v>248</v>
      </c>
      <c r="M122" s="12" t="s">
        <v>2045</v>
      </c>
      <c r="N122" s="12" t="s">
        <v>889</v>
      </c>
      <c r="O122" s="12" t="s">
        <v>890</v>
      </c>
      <c r="P122" s="12" t="s">
        <v>891</v>
      </c>
      <c r="Q122" s="12" t="s">
        <v>892</v>
      </c>
      <c r="R122" s="12" t="s">
        <v>893</v>
      </c>
      <c r="S122" s="12" t="s">
        <v>894</v>
      </c>
      <c r="T122" s="12" t="s">
        <v>1974</v>
      </c>
      <c r="U122" s="12" t="s">
        <v>2088</v>
      </c>
      <c r="V122" s="12">
        <v>4</v>
      </c>
      <c r="W122" s="12" t="s">
        <v>1714</v>
      </c>
      <c r="X122" s="12" t="s">
        <v>2089</v>
      </c>
      <c r="Y122" s="12">
        <v>1000</v>
      </c>
      <c r="Z122" s="12" t="s">
        <v>1977</v>
      </c>
      <c r="AA122" s="12" t="s">
        <v>1594</v>
      </c>
      <c r="AB122" s="1" t="s">
        <v>1977</v>
      </c>
      <c r="AC122" s="12" t="s">
        <v>988</v>
      </c>
      <c r="AD122" s="12" t="s">
        <v>989</v>
      </c>
      <c r="AE122" s="6" t="s">
        <v>990</v>
      </c>
      <c r="AF122" s="12" t="s">
        <v>2237</v>
      </c>
      <c r="AG122" s="6" t="s">
        <v>1586</v>
      </c>
      <c r="AH122" s="12" t="s">
        <v>1728</v>
      </c>
      <c r="AI122">
        <v>1231</v>
      </c>
      <c r="AJ122" s="1" t="s">
        <v>68</v>
      </c>
      <c r="AK122" s="1" t="s">
        <v>154</v>
      </c>
      <c r="AL122" s="1" t="s">
        <v>236</v>
      </c>
      <c r="AM122" s="1" t="s">
        <v>237</v>
      </c>
      <c r="AN122" s="1" t="s">
        <v>249</v>
      </c>
      <c r="AO122" s="5">
        <v>26400</v>
      </c>
      <c r="AP122" s="5">
        <v>0</v>
      </c>
      <c r="AQ122" s="86">
        <v>26400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26400</v>
      </c>
      <c r="AX122" s="5">
        <v>0</v>
      </c>
      <c r="AY122" s="5">
        <f t="shared" si="23"/>
        <v>26400</v>
      </c>
      <c r="AZ122" s="5"/>
      <c r="BA122">
        <v>26400</v>
      </c>
    </row>
    <row r="123" spans="1:54" hidden="1" x14ac:dyDescent="0.3">
      <c r="A123" s="1" t="s">
        <v>265</v>
      </c>
      <c r="B123" s="6">
        <f t="shared" si="16"/>
        <v>0</v>
      </c>
      <c r="C123" s="1" t="str">
        <f t="shared" si="17"/>
        <v>514111120115</v>
      </c>
      <c r="D123" s="1">
        <v>5</v>
      </c>
      <c r="E123" s="1" t="str">
        <f t="shared" si="18"/>
        <v>141</v>
      </c>
      <c r="F123" s="1" t="str">
        <f t="shared" si="19"/>
        <v>1</v>
      </c>
      <c r="G123" s="1" t="str">
        <f t="shared" si="20"/>
        <v>1</v>
      </c>
      <c r="H123" s="1" t="str">
        <f t="shared" si="21"/>
        <v>12</v>
      </c>
      <c r="I123" s="1" t="str">
        <f t="shared" si="22"/>
        <v>01</v>
      </c>
      <c r="J123" s="1">
        <v>15</v>
      </c>
      <c r="K123" s="1" t="s">
        <v>2054</v>
      </c>
      <c r="L123" s="1" t="s">
        <v>265</v>
      </c>
      <c r="M123" s="131" t="s">
        <v>2055</v>
      </c>
      <c r="N123" s="12" t="s">
        <v>889</v>
      </c>
      <c r="O123" s="12" t="s">
        <v>890</v>
      </c>
      <c r="P123" s="12" t="s">
        <v>891</v>
      </c>
      <c r="Q123" s="12" t="s">
        <v>892</v>
      </c>
      <c r="R123" s="12" t="s">
        <v>893</v>
      </c>
      <c r="S123" s="12" t="s">
        <v>894</v>
      </c>
      <c r="T123" s="12" t="s">
        <v>1974</v>
      </c>
      <c r="U123" s="12" t="s">
        <v>2088</v>
      </c>
      <c r="V123" s="12">
        <v>4</v>
      </c>
      <c r="W123" s="12" t="s">
        <v>1714</v>
      </c>
      <c r="X123" s="12" t="s">
        <v>2089</v>
      </c>
      <c r="Y123" s="12">
        <v>1000</v>
      </c>
      <c r="Z123" s="12" t="s">
        <v>1977</v>
      </c>
      <c r="AA123" s="12" t="s">
        <v>1594</v>
      </c>
      <c r="AB123" s="1" t="s">
        <v>1977</v>
      </c>
      <c r="AC123" s="12" t="s">
        <v>1010</v>
      </c>
      <c r="AD123" s="12" t="s">
        <v>1011</v>
      </c>
      <c r="AE123" s="6" t="s">
        <v>1012</v>
      </c>
      <c r="AF123" s="12" t="s">
        <v>1013</v>
      </c>
      <c r="AG123" s="6" t="s">
        <v>889</v>
      </c>
      <c r="AH123" s="12" t="s">
        <v>2050</v>
      </c>
      <c r="AI123">
        <v>1411</v>
      </c>
      <c r="AJ123" s="1" t="s">
        <v>68</v>
      </c>
      <c r="AK123" s="1" t="s">
        <v>154</v>
      </c>
      <c r="AL123" s="1" t="s">
        <v>236</v>
      </c>
      <c r="AM123" s="1" t="s">
        <v>237</v>
      </c>
      <c r="AN123" s="1" t="s">
        <v>266</v>
      </c>
      <c r="AO123" s="5">
        <v>43170508.880000003</v>
      </c>
      <c r="AP123" s="5">
        <v>734192.14</v>
      </c>
      <c r="AQ123" s="88">
        <v>43904701.020000003</v>
      </c>
      <c r="AR123" s="5">
        <v>0</v>
      </c>
      <c r="AS123" s="5">
        <v>0</v>
      </c>
      <c r="AT123" s="5">
        <v>4245469</v>
      </c>
      <c r="AU123" s="5">
        <v>8488462.6699999999</v>
      </c>
      <c r="AV123" s="5">
        <v>8488462.6699999999</v>
      </c>
      <c r="AW123" s="5">
        <v>43904701.020000003</v>
      </c>
      <c r="AX123" s="5">
        <v>-2598383.4</v>
      </c>
      <c r="AY123" s="5">
        <f t="shared" si="23"/>
        <v>41306317.620000005</v>
      </c>
      <c r="AZ123" s="5"/>
      <c r="BA123" s="5">
        <v>10315405.000153273</v>
      </c>
      <c r="BB123" s="5">
        <f>BA123-AY123</f>
        <v>-30990912.619846731</v>
      </c>
    </row>
    <row r="124" spans="1:54" hidden="1" x14ac:dyDescent="0.3">
      <c r="A124" s="1" t="s">
        <v>252</v>
      </c>
      <c r="B124" s="6">
        <f t="shared" si="16"/>
        <v>0</v>
      </c>
      <c r="C124" s="1" t="str">
        <f t="shared" si="17"/>
        <v>513211120216</v>
      </c>
      <c r="D124" s="1">
        <v>5</v>
      </c>
      <c r="E124" s="1" t="str">
        <f t="shared" si="18"/>
        <v>132</v>
      </c>
      <c r="F124" s="1" t="str">
        <f t="shared" si="19"/>
        <v>1</v>
      </c>
      <c r="G124" s="1" t="str">
        <f t="shared" si="20"/>
        <v>1</v>
      </c>
      <c r="H124" s="1" t="str">
        <f t="shared" si="21"/>
        <v>12</v>
      </c>
      <c r="I124" s="1" t="str">
        <f t="shared" si="22"/>
        <v>02</v>
      </c>
      <c r="J124" s="1">
        <v>16</v>
      </c>
      <c r="K124" s="1" t="s">
        <v>2044</v>
      </c>
      <c r="L124" s="1" t="s">
        <v>252</v>
      </c>
      <c r="M124" s="12" t="s">
        <v>2045</v>
      </c>
      <c r="N124" s="12" t="s">
        <v>889</v>
      </c>
      <c r="O124" s="12" t="s">
        <v>890</v>
      </c>
      <c r="P124" s="12" t="s">
        <v>891</v>
      </c>
      <c r="Q124" s="12" t="s">
        <v>892</v>
      </c>
      <c r="R124" s="12" t="s">
        <v>893</v>
      </c>
      <c r="S124" s="12" t="s">
        <v>894</v>
      </c>
      <c r="T124" s="12" t="s">
        <v>1974</v>
      </c>
      <c r="U124" s="12" t="s">
        <v>2088</v>
      </c>
      <c r="V124" s="12">
        <v>4</v>
      </c>
      <c r="W124" s="12" t="s">
        <v>1714</v>
      </c>
      <c r="X124" s="12" t="s">
        <v>2089</v>
      </c>
      <c r="Y124" s="12">
        <v>1000</v>
      </c>
      <c r="Z124" s="12" t="s">
        <v>1977</v>
      </c>
      <c r="AA124" s="12" t="s">
        <v>1594</v>
      </c>
      <c r="AB124" s="1" t="s">
        <v>1977</v>
      </c>
      <c r="AC124" s="12" t="s">
        <v>994</v>
      </c>
      <c r="AD124" s="12" t="s">
        <v>995</v>
      </c>
      <c r="AE124" s="6" t="s">
        <v>996</v>
      </c>
      <c r="AF124" s="12" t="s">
        <v>997</v>
      </c>
      <c r="AG124" s="6" t="s">
        <v>903</v>
      </c>
      <c r="AH124" s="12" t="s">
        <v>2046</v>
      </c>
      <c r="AI124">
        <v>1321</v>
      </c>
      <c r="AJ124" s="1" t="s">
        <v>68</v>
      </c>
      <c r="AK124" s="1" t="s">
        <v>154</v>
      </c>
      <c r="AL124" s="1" t="s">
        <v>236</v>
      </c>
      <c r="AM124" s="1" t="s">
        <v>237</v>
      </c>
      <c r="AN124" s="1" t="s">
        <v>253</v>
      </c>
      <c r="AO124" s="5">
        <v>1066849.25</v>
      </c>
      <c r="AP124" s="5">
        <v>101308.86</v>
      </c>
      <c r="AQ124" s="86">
        <v>1168158.1100000001</v>
      </c>
      <c r="AR124" s="5">
        <v>0</v>
      </c>
      <c r="AS124" s="5">
        <v>0</v>
      </c>
      <c r="AT124" s="5">
        <v>964085.09</v>
      </c>
      <c r="AU124" s="5">
        <v>964085.09</v>
      </c>
      <c r="AV124" s="5">
        <v>964085.09</v>
      </c>
      <c r="AW124" s="5">
        <v>1168158.1100000001</v>
      </c>
      <c r="AX124" s="5">
        <v>0</v>
      </c>
      <c r="AY124" s="5">
        <f t="shared" si="23"/>
        <v>1168158.1100000001</v>
      </c>
      <c r="AZ124" s="5"/>
      <c r="BA124" s="5">
        <v>1227940.4483333272</v>
      </c>
      <c r="BB124" s="5">
        <f>BA124-AY124</f>
        <v>59782.33833332709</v>
      </c>
    </row>
    <row r="125" spans="1:54" hidden="1" x14ac:dyDescent="0.3">
      <c r="A125" s="1" t="s">
        <v>271</v>
      </c>
      <c r="B125" s="6">
        <f t="shared" si="16"/>
        <v>0</v>
      </c>
      <c r="C125" s="1" t="str">
        <f t="shared" si="17"/>
        <v>514211120115</v>
      </c>
      <c r="D125" s="1">
        <v>5</v>
      </c>
      <c r="E125" s="1" t="str">
        <f t="shared" si="18"/>
        <v>142</v>
      </c>
      <c r="F125" s="1" t="str">
        <f t="shared" si="19"/>
        <v>1</v>
      </c>
      <c r="G125" s="1" t="str">
        <f t="shared" si="20"/>
        <v>1</v>
      </c>
      <c r="H125" s="1" t="str">
        <f t="shared" si="21"/>
        <v>12</v>
      </c>
      <c r="I125" s="1" t="str">
        <f t="shared" si="22"/>
        <v>01</v>
      </c>
      <c r="J125" s="1">
        <v>15</v>
      </c>
      <c r="K125" s="1" t="s">
        <v>2054</v>
      </c>
      <c r="L125" s="1" t="s">
        <v>271</v>
      </c>
      <c r="M125" s="131" t="s">
        <v>2055</v>
      </c>
      <c r="N125" s="12" t="s">
        <v>889</v>
      </c>
      <c r="O125" s="12" t="s">
        <v>890</v>
      </c>
      <c r="P125" s="12" t="s">
        <v>891</v>
      </c>
      <c r="Q125" s="12" t="s">
        <v>892</v>
      </c>
      <c r="R125" s="12" t="s">
        <v>893</v>
      </c>
      <c r="S125" s="12" t="s">
        <v>894</v>
      </c>
      <c r="T125" s="12" t="s">
        <v>1974</v>
      </c>
      <c r="U125" s="12" t="s">
        <v>2088</v>
      </c>
      <c r="V125" s="12">
        <v>4</v>
      </c>
      <c r="W125" s="12" t="s">
        <v>1714</v>
      </c>
      <c r="X125" s="12" t="s">
        <v>2089</v>
      </c>
      <c r="Y125" s="12">
        <v>1000</v>
      </c>
      <c r="Z125" s="12" t="s">
        <v>1977</v>
      </c>
      <c r="AA125" s="12" t="s">
        <v>1594</v>
      </c>
      <c r="AB125" s="1" t="s">
        <v>1977</v>
      </c>
      <c r="AC125" s="12" t="s">
        <v>1014</v>
      </c>
      <c r="AD125" s="12" t="s">
        <v>1015</v>
      </c>
      <c r="AE125" s="6" t="s">
        <v>1016</v>
      </c>
      <c r="AF125" s="12" t="s">
        <v>1017</v>
      </c>
      <c r="AG125" s="6" t="s">
        <v>889</v>
      </c>
      <c r="AH125" s="12" t="s">
        <v>2050</v>
      </c>
      <c r="AI125">
        <v>1421</v>
      </c>
      <c r="AJ125" s="1" t="s">
        <v>68</v>
      </c>
      <c r="AK125" s="1" t="s">
        <v>154</v>
      </c>
      <c r="AL125" s="1" t="s">
        <v>236</v>
      </c>
      <c r="AM125" s="1" t="s">
        <v>237</v>
      </c>
      <c r="AN125" s="1" t="s">
        <v>272</v>
      </c>
      <c r="AO125" s="5">
        <v>21585254.440000001</v>
      </c>
      <c r="AP125" s="5">
        <v>367096.07</v>
      </c>
      <c r="AQ125" s="88">
        <v>21952350.510000002</v>
      </c>
      <c r="AR125" s="5">
        <v>0</v>
      </c>
      <c r="AS125" s="5">
        <v>0</v>
      </c>
      <c r="AT125" s="5">
        <v>8751219.0500000007</v>
      </c>
      <c r="AU125" s="5">
        <v>8751219.0500000007</v>
      </c>
      <c r="AV125" s="5">
        <v>8751219.0500000007</v>
      </c>
      <c r="AW125" s="5">
        <v>21952350.510000002</v>
      </c>
      <c r="AX125" s="5">
        <v>-1299191.7</v>
      </c>
      <c r="AY125" s="5">
        <f t="shared" si="23"/>
        <v>20653158.810000002</v>
      </c>
      <c r="AZ125" s="5"/>
      <c r="BA125" s="5">
        <v>2865640.8333333186</v>
      </c>
      <c r="BB125" s="5">
        <f>BA125-AY125</f>
        <v>-17787517.976666685</v>
      </c>
    </row>
    <row r="126" spans="1:54" hidden="1" x14ac:dyDescent="0.3">
      <c r="A126" s="1" t="s">
        <v>242</v>
      </c>
      <c r="B126" s="6">
        <f t="shared" si="16"/>
        <v>0</v>
      </c>
      <c r="C126" s="1" t="str">
        <f t="shared" si="17"/>
        <v>511311130315</v>
      </c>
      <c r="D126" s="1">
        <v>5</v>
      </c>
      <c r="E126" s="1" t="str">
        <f t="shared" si="18"/>
        <v>113</v>
      </c>
      <c r="F126" s="1" t="str">
        <f t="shared" si="19"/>
        <v>1</v>
      </c>
      <c r="G126" s="1" t="str">
        <f t="shared" si="20"/>
        <v>1</v>
      </c>
      <c r="H126" s="1" t="str">
        <f t="shared" si="21"/>
        <v>13</v>
      </c>
      <c r="I126" s="1" t="str">
        <f t="shared" si="22"/>
        <v>03</v>
      </c>
      <c r="J126" s="1">
        <v>15</v>
      </c>
      <c r="K126" s="1" t="s">
        <v>2054</v>
      </c>
      <c r="L126" s="1" t="s">
        <v>242</v>
      </c>
      <c r="M126" s="131" t="s">
        <v>2055</v>
      </c>
      <c r="N126" s="12" t="s">
        <v>889</v>
      </c>
      <c r="O126" s="12" t="s">
        <v>890</v>
      </c>
      <c r="P126" s="12" t="s">
        <v>891</v>
      </c>
      <c r="Q126" s="12" t="s">
        <v>892</v>
      </c>
      <c r="R126" s="12" t="s">
        <v>893</v>
      </c>
      <c r="S126" s="12" t="s">
        <v>894</v>
      </c>
      <c r="T126" s="12" t="s">
        <v>1974</v>
      </c>
      <c r="U126" s="12" t="s">
        <v>2088</v>
      </c>
      <c r="V126" s="12">
        <v>1</v>
      </c>
      <c r="W126" s="12" t="s">
        <v>1732</v>
      </c>
      <c r="X126" s="12" t="s">
        <v>2089</v>
      </c>
      <c r="Y126" s="12">
        <v>1000</v>
      </c>
      <c r="Z126" s="12" t="s">
        <v>1977</v>
      </c>
      <c r="AA126" s="12" t="s">
        <v>1596</v>
      </c>
      <c r="AB126" s="1" t="s">
        <v>1756</v>
      </c>
      <c r="AC126" s="12" t="s">
        <v>974</v>
      </c>
      <c r="AD126" s="12" t="s">
        <v>975</v>
      </c>
      <c r="AE126" s="6" t="s">
        <v>976</v>
      </c>
      <c r="AF126" s="12" t="s">
        <v>977</v>
      </c>
      <c r="AG126" s="6" t="s">
        <v>935</v>
      </c>
      <c r="AH126" s="12" t="s">
        <v>1979</v>
      </c>
      <c r="AI126">
        <v>1131</v>
      </c>
      <c r="AJ126" s="1" t="s">
        <v>68</v>
      </c>
      <c r="AK126" s="1" t="s">
        <v>154</v>
      </c>
      <c r="AL126" s="1" t="s">
        <v>236</v>
      </c>
      <c r="AM126" s="1" t="s">
        <v>237</v>
      </c>
      <c r="AN126" s="1" t="s">
        <v>243</v>
      </c>
      <c r="AO126" s="5">
        <v>212353767.59999999</v>
      </c>
      <c r="AP126" s="5">
        <v>-5083887.5999999996</v>
      </c>
      <c r="AQ126" s="88">
        <v>207269880</v>
      </c>
      <c r="AR126" s="5">
        <v>0</v>
      </c>
      <c r="AS126" s="5">
        <v>0</v>
      </c>
      <c r="AT126" s="5">
        <v>77633130.400000006</v>
      </c>
      <c r="AU126" s="5">
        <v>77633130.400000006</v>
      </c>
      <c r="AV126" s="5">
        <v>77633130.400000006</v>
      </c>
      <c r="AW126" s="5">
        <v>207269880</v>
      </c>
      <c r="AX126" s="5">
        <v>-943740</v>
      </c>
      <c r="AY126" s="5">
        <f t="shared" si="23"/>
        <v>206326140</v>
      </c>
      <c r="AZ126" s="5"/>
      <c r="BA126" s="5">
        <v>88047900.261066794</v>
      </c>
      <c r="BB126" s="5">
        <f>BA126-AY126</f>
        <v>-118278239.73893321</v>
      </c>
    </row>
    <row r="127" spans="1:54" hidden="1" x14ac:dyDescent="0.3">
      <c r="A127" s="1" t="s">
        <v>257</v>
      </c>
      <c r="B127" s="6">
        <f t="shared" si="16"/>
        <v>0</v>
      </c>
      <c r="C127" s="1" t="str">
        <f t="shared" si="17"/>
        <v>513221120215</v>
      </c>
      <c r="D127" s="1">
        <v>5</v>
      </c>
      <c r="E127" s="1" t="str">
        <f t="shared" si="18"/>
        <v>132</v>
      </c>
      <c r="F127" s="1" t="str">
        <f t="shared" si="19"/>
        <v>2</v>
      </c>
      <c r="G127" s="1" t="str">
        <f t="shared" si="20"/>
        <v>1</v>
      </c>
      <c r="H127" s="1" t="str">
        <f t="shared" si="21"/>
        <v>12</v>
      </c>
      <c r="I127" s="1" t="str">
        <f t="shared" si="22"/>
        <v>02</v>
      </c>
      <c r="J127" s="1">
        <v>15</v>
      </c>
      <c r="K127" s="1" t="s">
        <v>2054</v>
      </c>
      <c r="L127" s="1" t="s">
        <v>257</v>
      </c>
      <c r="M127" s="12" t="s">
        <v>2055</v>
      </c>
      <c r="N127" s="12" t="s">
        <v>889</v>
      </c>
      <c r="O127" s="12" t="s">
        <v>890</v>
      </c>
      <c r="P127" s="12" t="s">
        <v>891</v>
      </c>
      <c r="Q127" s="12" t="s">
        <v>892</v>
      </c>
      <c r="R127" s="12" t="s">
        <v>893</v>
      </c>
      <c r="S127" s="12" t="s">
        <v>894</v>
      </c>
      <c r="T127" s="12" t="s">
        <v>1974</v>
      </c>
      <c r="U127" s="12" t="s">
        <v>2088</v>
      </c>
      <c r="V127" s="12">
        <v>4</v>
      </c>
      <c r="W127" s="12" t="s">
        <v>1714</v>
      </c>
      <c r="X127" s="12" t="s">
        <v>2089</v>
      </c>
      <c r="Y127" s="12">
        <v>1000</v>
      </c>
      <c r="Z127" s="12" t="s">
        <v>1977</v>
      </c>
      <c r="AA127" s="12" t="s">
        <v>1594</v>
      </c>
      <c r="AB127" s="1" t="s">
        <v>1977</v>
      </c>
      <c r="AC127" s="12" t="s">
        <v>994</v>
      </c>
      <c r="AD127" s="12" t="s">
        <v>995</v>
      </c>
      <c r="AE127" s="6" t="s">
        <v>998</v>
      </c>
      <c r="AF127" s="12" t="s">
        <v>2048</v>
      </c>
      <c r="AG127" s="6" t="s">
        <v>903</v>
      </c>
      <c r="AH127" s="12" t="s">
        <v>2046</v>
      </c>
      <c r="AI127">
        <v>1322</v>
      </c>
      <c r="AJ127" s="1" t="s">
        <v>68</v>
      </c>
      <c r="AK127" s="1" t="s">
        <v>154</v>
      </c>
      <c r="AL127" s="1" t="s">
        <v>236</v>
      </c>
      <c r="AM127" s="1" t="s">
        <v>237</v>
      </c>
      <c r="AN127" s="1" t="s">
        <v>258</v>
      </c>
      <c r="AO127" s="5">
        <v>8130775.4900000002</v>
      </c>
      <c r="AP127" s="5">
        <v>-8130775.4800000004</v>
      </c>
      <c r="AQ127" s="88">
        <v>0.01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0.01</v>
      </c>
      <c r="AX127" s="5">
        <v>0</v>
      </c>
      <c r="AY127" s="5">
        <f t="shared" si="23"/>
        <v>0.01</v>
      </c>
      <c r="AZ127" s="5"/>
    </row>
    <row r="128" spans="1:54" hidden="1" x14ac:dyDescent="0.3">
      <c r="A128" s="1" t="s">
        <v>259</v>
      </c>
      <c r="B128" s="6">
        <f t="shared" si="16"/>
        <v>0</v>
      </c>
      <c r="C128" s="1" t="str">
        <f t="shared" si="17"/>
        <v>513221120216</v>
      </c>
      <c r="D128" s="1">
        <v>5</v>
      </c>
      <c r="E128" s="1" t="str">
        <f t="shared" si="18"/>
        <v>132</v>
      </c>
      <c r="F128" s="1" t="str">
        <f t="shared" si="19"/>
        <v>2</v>
      </c>
      <c r="G128" s="1" t="str">
        <f t="shared" si="20"/>
        <v>1</v>
      </c>
      <c r="H128" s="1" t="str">
        <f t="shared" si="21"/>
        <v>12</v>
      </c>
      <c r="I128" s="1" t="str">
        <f t="shared" si="22"/>
        <v>02</v>
      </c>
      <c r="J128" s="1">
        <v>16</v>
      </c>
      <c r="K128" s="1" t="s">
        <v>2044</v>
      </c>
      <c r="L128" s="1" t="s">
        <v>259</v>
      </c>
      <c r="M128" s="12" t="s">
        <v>2045</v>
      </c>
      <c r="N128" s="12" t="s">
        <v>889</v>
      </c>
      <c r="O128" s="12" t="s">
        <v>890</v>
      </c>
      <c r="P128" s="12" t="s">
        <v>891</v>
      </c>
      <c r="Q128" s="12" t="s">
        <v>892</v>
      </c>
      <c r="R128" s="12" t="s">
        <v>893</v>
      </c>
      <c r="S128" s="12" t="s">
        <v>894</v>
      </c>
      <c r="T128" s="12" t="s">
        <v>1974</v>
      </c>
      <c r="U128" s="12" t="s">
        <v>2088</v>
      </c>
      <c r="V128" s="12">
        <v>4</v>
      </c>
      <c r="W128" s="12" t="s">
        <v>1714</v>
      </c>
      <c r="X128" s="12" t="s">
        <v>2089</v>
      </c>
      <c r="Y128" s="12">
        <v>1000</v>
      </c>
      <c r="Z128" s="12" t="s">
        <v>1977</v>
      </c>
      <c r="AA128" s="12" t="s">
        <v>1594</v>
      </c>
      <c r="AB128" s="1" t="s">
        <v>1977</v>
      </c>
      <c r="AC128" s="12" t="s">
        <v>994</v>
      </c>
      <c r="AD128" s="12" t="s">
        <v>995</v>
      </c>
      <c r="AE128" s="6" t="s">
        <v>998</v>
      </c>
      <c r="AF128" s="12" t="s">
        <v>2048</v>
      </c>
      <c r="AG128" s="6" t="s">
        <v>903</v>
      </c>
      <c r="AH128" s="12" t="s">
        <v>2046</v>
      </c>
      <c r="AI128">
        <v>1322</v>
      </c>
      <c r="AJ128" s="1" t="s">
        <v>68</v>
      </c>
      <c r="AK128" s="1" t="s">
        <v>154</v>
      </c>
      <c r="AL128" s="1" t="s">
        <v>236</v>
      </c>
      <c r="AM128" s="1" t="s">
        <v>237</v>
      </c>
      <c r="AN128" s="1" t="s">
        <v>253</v>
      </c>
      <c r="AO128" s="5">
        <v>2537717</v>
      </c>
      <c r="AP128" s="5">
        <v>9143864.1400000006</v>
      </c>
      <c r="AQ128" s="86">
        <v>11681581.140000001</v>
      </c>
      <c r="AR128" s="5">
        <v>0</v>
      </c>
      <c r="AS128" s="5">
        <v>0</v>
      </c>
      <c r="AT128" s="5">
        <v>56808.49</v>
      </c>
      <c r="AU128" s="5">
        <v>56808.49</v>
      </c>
      <c r="AV128" s="5">
        <v>56808.49</v>
      </c>
      <c r="AW128" s="5">
        <v>11681581.140000001</v>
      </c>
      <c r="AX128" s="5">
        <v>0</v>
      </c>
      <c r="AY128" s="5">
        <f t="shared" si="23"/>
        <v>11681581.140000001</v>
      </c>
      <c r="AZ128" s="5"/>
      <c r="BA128" s="5">
        <v>12231070.983333346</v>
      </c>
      <c r="BB128" s="5">
        <f>BA128-AY128</f>
        <v>549489.84333334491</v>
      </c>
    </row>
    <row r="129" spans="1:54" hidden="1" x14ac:dyDescent="0.3">
      <c r="A129" s="1" t="s">
        <v>277</v>
      </c>
      <c r="B129" s="6">
        <f t="shared" si="16"/>
        <v>0</v>
      </c>
      <c r="C129" s="1" t="str">
        <f t="shared" si="17"/>
        <v>514311120115</v>
      </c>
      <c r="D129" s="1">
        <v>5</v>
      </c>
      <c r="E129" s="1" t="str">
        <f t="shared" si="18"/>
        <v>143</v>
      </c>
      <c r="F129" s="1" t="str">
        <f t="shared" si="19"/>
        <v>1</v>
      </c>
      <c r="G129" s="1" t="str">
        <f t="shared" si="20"/>
        <v>1</v>
      </c>
      <c r="H129" s="1" t="str">
        <f t="shared" si="21"/>
        <v>12</v>
      </c>
      <c r="I129" s="1" t="str">
        <f t="shared" si="22"/>
        <v>01</v>
      </c>
      <c r="J129" s="1">
        <v>15</v>
      </c>
      <c r="K129" s="1" t="s">
        <v>2054</v>
      </c>
      <c r="L129" s="1" t="s">
        <v>277</v>
      </c>
      <c r="M129" s="131" t="s">
        <v>2055</v>
      </c>
      <c r="N129" s="12" t="s">
        <v>889</v>
      </c>
      <c r="O129" s="12" t="s">
        <v>890</v>
      </c>
      <c r="P129" s="12" t="s">
        <v>891</v>
      </c>
      <c r="Q129" s="12" t="s">
        <v>892</v>
      </c>
      <c r="R129" s="12" t="s">
        <v>893</v>
      </c>
      <c r="S129" s="12" t="s">
        <v>894</v>
      </c>
      <c r="T129" s="12" t="s">
        <v>1974</v>
      </c>
      <c r="U129" s="12" t="s">
        <v>2088</v>
      </c>
      <c r="V129" s="12">
        <v>4</v>
      </c>
      <c r="W129" s="12" t="s">
        <v>1714</v>
      </c>
      <c r="X129" s="12" t="s">
        <v>2089</v>
      </c>
      <c r="Y129" s="12">
        <v>1000</v>
      </c>
      <c r="Z129" s="12" t="s">
        <v>1977</v>
      </c>
      <c r="AA129" s="12" t="s">
        <v>1594</v>
      </c>
      <c r="AB129" s="1" t="s">
        <v>1977</v>
      </c>
      <c r="AC129" s="12" t="s">
        <v>1018</v>
      </c>
      <c r="AD129" s="12" t="s">
        <v>1019</v>
      </c>
      <c r="AE129" s="6" t="s">
        <v>1020</v>
      </c>
      <c r="AF129" s="12" t="s">
        <v>1021</v>
      </c>
      <c r="AG129" s="6" t="s">
        <v>889</v>
      </c>
      <c r="AH129" s="12" t="s">
        <v>2050</v>
      </c>
      <c r="AI129">
        <v>1431</v>
      </c>
      <c r="AJ129" s="1" t="s">
        <v>68</v>
      </c>
      <c r="AK129" s="1" t="s">
        <v>154</v>
      </c>
      <c r="AL129" s="1" t="s">
        <v>236</v>
      </c>
      <c r="AM129" s="1" t="s">
        <v>237</v>
      </c>
      <c r="AN129" s="1" t="s">
        <v>278</v>
      </c>
      <c r="AO129" s="5">
        <v>14390169.630000001</v>
      </c>
      <c r="AP129" s="5">
        <v>244730.71</v>
      </c>
      <c r="AQ129" s="88">
        <v>14634900.34</v>
      </c>
      <c r="AR129" s="5">
        <v>0</v>
      </c>
      <c r="AS129" s="5">
        <v>0</v>
      </c>
      <c r="AT129" s="5">
        <v>5834449.7300000004</v>
      </c>
      <c r="AU129" s="5">
        <v>5834449.7300000004</v>
      </c>
      <c r="AV129" s="5">
        <v>5834449.7300000004</v>
      </c>
      <c r="AW129" s="5">
        <v>14634900.34</v>
      </c>
      <c r="AX129" s="5">
        <v>-866127.8</v>
      </c>
      <c r="AY129" s="5">
        <f t="shared" si="23"/>
        <v>13768772.539999999</v>
      </c>
      <c r="AZ129" s="5"/>
      <c r="BA129" s="5">
        <v>28656408.333333664</v>
      </c>
      <c r="BB129" s="5">
        <f>BA129-AY129</f>
        <v>14887635.793333665</v>
      </c>
    </row>
    <row r="130" spans="1:54" hidden="1" x14ac:dyDescent="0.3">
      <c r="A130" s="1" t="s">
        <v>261</v>
      </c>
      <c r="B130" s="6">
        <f t="shared" si="16"/>
        <v>0</v>
      </c>
      <c r="C130" s="1" t="str">
        <f t="shared" si="17"/>
        <v>513311120016</v>
      </c>
      <c r="D130" s="1">
        <v>5</v>
      </c>
      <c r="E130" s="1" t="str">
        <f t="shared" si="18"/>
        <v>133</v>
      </c>
      <c r="F130" s="1" t="str">
        <f t="shared" si="19"/>
        <v>1</v>
      </c>
      <c r="G130" s="1" t="str">
        <f t="shared" si="20"/>
        <v>1</v>
      </c>
      <c r="H130" s="1" t="str">
        <f t="shared" si="21"/>
        <v>12</v>
      </c>
      <c r="I130" s="1" t="str">
        <f t="shared" si="22"/>
        <v>00</v>
      </c>
      <c r="J130" s="1">
        <v>16</v>
      </c>
      <c r="K130" s="1" t="s">
        <v>2044</v>
      </c>
      <c r="L130" s="1" t="s">
        <v>261</v>
      </c>
      <c r="M130" s="12" t="s">
        <v>2045</v>
      </c>
      <c r="N130" s="12" t="s">
        <v>889</v>
      </c>
      <c r="O130" s="12" t="s">
        <v>890</v>
      </c>
      <c r="P130" s="12" t="s">
        <v>891</v>
      </c>
      <c r="Q130" s="12" t="s">
        <v>892</v>
      </c>
      <c r="R130" s="12" t="s">
        <v>893</v>
      </c>
      <c r="S130" s="12" t="s">
        <v>894</v>
      </c>
      <c r="T130" s="12" t="s">
        <v>1974</v>
      </c>
      <c r="U130" s="12" t="s">
        <v>2088</v>
      </c>
      <c r="V130" s="12">
        <v>4</v>
      </c>
      <c r="W130" s="12" t="s">
        <v>1714</v>
      </c>
      <c r="X130" s="12" t="s">
        <v>2089</v>
      </c>
      <c r="Y130" s="12">
        <v>1000</v>
      </c>
      <c r="Z130" s="12" t="s">
        <v>1977</v>
      </c>
      <c r="AA130" s="12" t="s">
        <v>1594</v>
      </c>
      <c r="AB130" s="1" t="s">
        <v>1977</v>
      </c>
      <c r="AC130" s="12" t="s">
        <v>1000</v>
      </c>
      <c r="AD130" s="12" t="s">
        <v>1001</v>
      </c>
      <c r="AE130" s="6" t="s">
        <v>1002</v>
      </c>
      <c r="AF130" s="12" t="s">
        <v>1003</v>
      </c>
      <c r="AG130" s="6" t="s">
        <v>1586</v>
      </c>
      <c r="AH130" s="12" t="s">
        <v>1728</v>
      </c>
      <c r="AI130">
        <v>1331</v>
      </c>
      <c r="AJ130" s="1" t="s">
        <v>68</v>
      </c>
      <c r="AK130" s="1" t="s">
        <v>154</v>
      </c>
      <c r="AL130" s="1" t="s">
        <v>236</v>
      </c>
      <c r="AM130" s="1" t="s">
        <v>237</v>
      </c>
      <c r="AN130" s="1" t="s">
        <v>262</v>
      </c>
      <c r="AO130" s="5">
        <v>730000</v>
      </c>
      <c r="AP130" s="5">
        <v>0</v>
      </c>
      <c r="AQ130" s="86">
        <v>730000</v>
      </c>
      <c r="AR130" s="5">
        <v>0</v>
      </c>
      <c r="AS130" s="5">
        <v>0</v>
      </c>
      <c r="AT130" s="5">
        <v>289094.73</v>
      </c>
      <c r="AU130" s="5">
        <v>289094.73</v>
      </c>
      <c r="AV130" s="5">
        <v>289094.73</v>
      </c>
      <c r="AW130" s="5">
        <v>730000</v>
      </c>
      <c r="AX130" s="5">
        <v>0</v>
      </c>
      <c r="AY130" s="5">
        <f t="shared" si="23"/>
        <v>730000</v>
      </c>
      <c r="AZ130" s="5"/>
      <c r="BA130">
        <v>730000</v>
      </c>
    </row>
    <row r="131" spans="1:54" hidden="1" x14ac:dyDescent="0.3">
      <c r="A131" s="1" t="s">
        <v>263</v>
      </c>
      <c r="B131" s="6">
        <f t="shared" si="16"/>
        <v>0</v>
      </c>
      <c r="C131" s="1" t="str">
        <f t="shared" si="17"/>
        <v>513411120016</v>
      </c>
      <c r="D131" s="1">
        <v>5</v>
      </c>
      <c r="E131" s="1" t="str">
        <f t="shared" si="18"/>
        <v>134</v>
      </c>
      <c r="F131" s="1" t="str">
        <f t="shared" si="19"/>
        <v>1</v>
      </c>
      <c r="G131" s="1" t="str">
        <f t="shared" si="20"/>
        <v>1</v>
      </c>
      <c r="H131" s="1" t="str">
        <f t="shared" si="21"/>
        <v>12</v>
      </c>
      <c r="I131" s="1" t="str">
        <f t="shared" si="22"/>
        <v>00</v>
      </c>
      <c r="J131" s="1">
        <v>16</v>
      </c>
      <c r="K131" s="1" t="s">
        <v>2044</v>
      </c>
      <c r="L131" s="1" t="s">
        <v>263</v>
      </c>
      <c r="M131" s="12" t="s">
        <v>2045</v>
      </c>
      <c r="N131" s="12" t="s">
        <v>889</v>
      </c>
      <c r="O131" s="12" t="s">
        <v>890</v>
      </c>
      <c r="P131" s="12" t="s">
        <v>891</v>
      </c>
      <c r="Q131" s="12" t="s">
        <v>892</v>
      </c>
      <c r="R131" s="12" t="s">
        <v>893</v>
      </c>
      <c r="S131" s="12" t="s">
        <v>894</v>
      </c>
      <c r="T131" s="12" t="s">
        <v>1974</v>
      </c>
      <c r="U131" s="12" t="s">
        <v>2088</v>
      </c>
      <c r="V131" s="12">
        <v>4</v>
      </c>
      <c r="W131" s="12" t="s">
        <v>1714</v>
      </c>
      <c r="X131" s="12" t="s">
        <v>2089</v>
      </c>
      <c r="Y131" s="12">
        <v>1000</v>
      </c>
      <c r="Z131" s="12" t="s">
        <v>1977</v>
      </c>
      <c r="AA131" s="12" t="s">
        <v>1594</v>
      </c>
      <c r="AB131" s="1" t="s">
        <v>1977</v>
      </c>
      <c r="AC131" s="12" t="s">
        <v>1004</v>
      </c>
      <c r="AD131" s="12" t="s">
        <v>1005</v>
      </c>
      <c r="AE131" s="6" t="s">
        <v>1006</v>
      </c>
      <c r="AF131" s="12" t="s">
        <v>1007</v>
      </c>
      <c r="AG131" s="6" t="s">
        <v>1586</v>
      </c>
      <c r="AH131" s="12" t="s">
        <v>1728</v>
      </c>
      <c r="AI131">
        <v>1341</v>
      </c>
      <c r="AJ131" s="1" t="s">
        <v>68</v>
      </c>
      <c r="AK131" s="1" t="s">
        <v>154</v>
      </c>
      <c r="AL131" s="1" t="s">
        <v>236</v>
      </c>
      <c r="AM131" s="1" t="s">
        <v>237</v>
      </c>
      <c r="AN131" s="1" t="s">
        <v>264</v>
      </c>
      <c r="AO131" s="5">
        <v>1500000</v>
      </c>
      <c r="AP131" s="5">
        <v>0</v>
      </c>
      <c r="AQ131" s="86">
        <v>1500000</v>
      </c>
      <c r="AR131" s="5">
        <v>0</v>
      </c>
      <c r="AS131" s="5">
        <v>0</v>
      </c>
      <c r="AT131" s="5">
        <v>130387.4</v>
      </c>
      <c r="AU131" s="5">
        <v>130387.4</v>
      </c>
      <c r="AV131" s="5">
        <v>130387.4</v>
      </c>
      <c r="AW131" s="5">
        <v>1500000</v>
      </c>
      <c r="AX131" s="5">
        <v>0</v>
      </c>
      <c r="AY131" s="5">
        <f t="shared" si="23"/>
        <v>1500000</v>
      </c>
      <c r="AZ131" s="5"/>
      <c r="BA131" s="5">
        <v>1500000</v>
      </c>
    </row>
    <row r="132" spans="1:54" hidden="1" x14ac:dyDescent="0.3">
      <c r="A132" s="1" t="s">
        <v>285</v>
      </c>
      <c r="B132" s="6">
        <f t="shared" si="16"/>
        <v>0</v>
      </c>
      <c r="C132" s="1" t="str">
        <f t="shared" si="17"/>
        <v>514321130315</v>
      </c>
      <c r="D132" s="1">
        <v>5</v>
      </c>
      <c r="E132" s="1" t="str">
        <f t="shared" si="18"/>
        <v>143</v>
      </c>
      <c r="F132" s="1" t="str">
        <f t="shared" si="19"/>
        <v>2</v>
      </c>
      <c r="G132" s="1" t="str">
        <f t="shared" si="20"/>
        <v>1</v>
      </c>
      <c r="H132" s="1" t="str">
        <f t="shared" si="21"/>
        <v>13</v>
      </c>
      <c r="I132" s="1" t="str">
        <f t="shared" si="22"/>
        <v>03</v>
      </c>
      <c r="J132" s="1">
        <v>15</v>
      </c>
      <c r="K132" s="1" t="s">
        <v>2054</v>
      </c>
      <c r="L132" s="1" t="s">
        <v>285</v>
      </c>
      <c r="M132" s="131" t="s">
        <v>2055</v>
      </c>
      <c r="N132" s="12" t="s">
        <v>889</v>
      </c>
      <c r="O132" s="12" t="s">
        <v>890</v>
      </c>
      <c r="P132" s="12" t="s">
        <v>891</v>
      </c>
      <c r="Q132" s="12" t="s">
        <v>892</v>
      </c>
      <c r="R132" s="12" t="s">
        <v>893</v>
      </c>
      <c r="S132" s="12" t="s">
        <v>894</v>
      </c>
      <c r="T132" s="12" t="s">
        <v>1974</v>
      </c>
      <c r="U132" s="12" t="s">
        <v>2088</v>
      </c>
      <c r="V132" s="12">
        <v>1</v>
      </c>
      <c r="W132" s="12" t="s">
        <v>1732</v>
      </c>
      <c r="X132" s="12" t="s">
        <v>2089</v>
      </c>
      <c r="Y132" s="12">
        <v>1000</v>
      </c>
      <c r="Z132" s="12" t="s">
        <v>1977</v>
      </c>
      <c r="AA132" s="12" t="s">
        <v>1596</v>
      </c>
      <c r="AB132" s="1" t="s">
        <v>1756</v>
      </c>
      <c r="AC132" s="12" t="s">
        <v>1018</v>
      </c>
      <c r="AD132" s="12" t="s">
        <v>1019</v>
      </c>
      <c r="AE132" s="6" t="s">
        <v>1022</v>
      </c>
      <c r="AF132" s="12" t="s">
        <v>1023</v>
      </c>
      <c r="AG132" s="6" t="s">
        <v>935</v>
      </c>
      <c r="AH132" s="12" t="s">
        <v>1979</v>
      </c>
      <c r="AI132">
        <v>1432</v>
      </c>
      <c r="AJ132" s="1" t="s">
        <v>68</v>
      </c>
      <c r="AK132" s="1" t="s">
        <v>154</v>
      </c>
      <c r="AL132" s="1" t="s">
        <v>236</v>
      </c>
      <c r="AM132" s="1" t="s">
        <v>237</v>
      </c>
      <c r="AN132" s="1" t="s">
        <v>282</v>
      </c>
      <c r="AO132" s="5">
        <v>37161909.329999998</v>
      </c>
      <c r="AP132" s="5">
        <v>-3492353.13</v>
      </c>
      <c r="AQ132" s="88">
        <v>33669556.200000003</v>
      </c>
      <c r="AR132" s="5">
        <v>0</v>
      </c>
      <c r="AS132" s="5">
        <v>0</v>
      </c>
      <c r="AT132" s="5">
        <v>13641948.869999999</v>
      </c>
      <c r="AU132" s="5">
        <v>13641948.869999999</v>
      </c>
      <c r="AV132" s="5">
        <v>13641948.869999999</v>
      </c>
      <c r="AW132" s="5">
        <v>33669556.200000003</v>
      </c>
      <c r="AX132" s="5">
        <v>-165154.5</v>
      </c>
      <c r="AY132" s="5">
        <f t="shared" si="23"/>
        <v>33504401.700000003</v>
      </c>
      <c r="AZ132" s="5"/>
      <c r="BA132" s="5">
        <v>41306317.616720527</v>
      </c>
      <c r="BB132" s="5">
        <f t="shared" ref="BB132:BB143" si="24">BA132-AY132</f>
        <v>7801915.9167205244</v>
      </c>
    </row>
    <row r="133" spans="1:54" hidden="1" x14ac:dyDescent="0.3">
      <c r="A133" s="1" t="s">
        <v>267</v>
      </c>
      <c r="B133" s="6">
        <f t="shared" si="16"/>
        <v>0</v>
      </c>
      <c r="C133" s="1" t="str">
        <f t="shared" si="17"/>
        <v>514111120216</v>
      </c>
      <c r="D133" s="1">
        <v>5</v>
      </c>
      <c r="E133" s="1" t="str">
        <f t="shared" si="18"/>
        <v>141</v>
      </c>
      <c r="F133" s="1" t="str">
        <f t="shared" si="19"/>
        <v>1</v>
      </c>
      <c r="G133" s="1" t="str">
        <f t="shared" si="20"/>
        <v>1</v>
      </c>
      <c r="H133" s="1" t="str">
        <f t="shared" si="21"/>
        <v>12</v>
      </c>
      <c r="I133" s="1" t="str">
        <f t="shared" si="22"/>
        <v>02</v>
      </c>
      <c r="J133" s="1">
        <v>16</v>
      </c>
      <c r="K133" s="1" t="s">
        <v>2044</v>
      </c>
      <c r="L133" s="1" t="s">
        <v>267</v>
      </c>
      <c r="M133" s="12" t="s">
        <v>2045</v>
      </c>
      <c r="N133" s="12" t="s">
        <v>889</v>
      </c>
      <c r="O133" s="12" t="s">
        <v>890</v>
      </c>
      <c r="P133" s="12" t="s">
        <v>891</v>
      </c>
      <c r="Q133" s="12" t="s">
        <v>892</v>
      </c>
      <c r="R133" s="12" t="s">
        <v>893</v>
      </c>
      <c r="S133" s="12" t="s">
        <v>894</v>
      </c>
      <c r="T133" s="12" t="s">
        <v>1974</v>
      </c>
      <c r="U133" s="12" t="s">
        <v>2088</v>
      </c>
      <c r="V133" s="12">
        <v>4</v>
      </c>
      <c r="W133" s="12" t="s">
        <v>1714</v>
      </c>
      <c r="X133" s="12" t="s">
        <v>2089</v>
      </c>
      <c r="Y133" s="12">
        <v>1000</v>
      </c>
      <c r="Z133" s="12" t="s">
        <v>1977</v>
      </c>
      <c r="AA133" s="12" t="s">
        <v>1594</v>
      </c>
      <c r="AB133" s="1" t="s">
        <v>1977</v>
      </c>
      <c r="AC133" s="12" t="s">
        <v>1010</v>
      </c>
      <c r="AD133" s="12" t="s">
        <v>1011</v>
      </c>
      <c r="AE133" s="6" t="s">
        <v>1012</v>
      </c>
      <c r="AF133" s="12" t="s">
        <v>1013</v>
      </c>
      <c r="AG133" s="6" t="s">
        <v>903</v>
      </c>
      <c r="AH133" s="12" t="s">
        <v>2046</v>
      </c>
      <c r="AI133">
        <v>1411</v>
      </c>
      <c r="AJ133" s="1" t="s">
        <v>68</v>
      </c>
      <c r="AK133" s="1" t="s">
        <v>154</v>
      </c>
      <c r="AL133" s="1" t="s">
        <v>236</v>
      </c>
      <c r="AM133" s="1" t="s">
        <v>237</v>
      </c>
      <c r="AN133" s="1" t="s">
        <v>268</v>
      </c>
      <c r="AO133" s="5">
        <v>4608788.75</v>
      </c>
      <c r="AP133" s="5">
        <v>347454.84</v>
      </c>
      <c r="AQ133" s="86">
        <v>4956243.59</v>
      </c>
      <c r="AR133" s="5">
        <v>0</v>
      </c>
      <c r="AS133" s="5">
        <v>0</v>
      </c>
      <c r="AT133" s="5">
        <v>391708.06</v>
      </c>
      <c r="AU133" s="5">
        <v>897563.68</v>
      </c>
      <c r="AV133" s="5">
        <v>897563.68</v>
      </c>
      <c r="AW133" s="5">
        <v>4956243.59</v>
      </c>
      <c r="AX133" s="5">
        <v>0</v>
      </c>
      <c r="AY133" s="5">
        <f t="shared" si="23"/>
        <v>4956243.59</v>
      </c>
      <c r="AZ133" s="5"/>
      <c r="BA133" s="5">
        <v>5068313.5607999908</v>
      </c>
      <c r="BB133" s="5">
        <f t="shared" si="24"/>
        <v>112069.97079999093</v>
      </c>
    </row>
    <row r="134" spans="1:54" hidden="1" x14ac:dyDescent="0.3">
      <c r="A134" s="1" t="s">
        <v>260</v>
      </c>
      <c r="B134" s="6">
        <f t="shared" si="16"/>
        <v>0</v>
      </c>
      <c r="C134" s="1" t="str">
        <f t="shared" si="17"/>
        <v>513221130315</v>
      </c>
      <c r="D134" s="1">
        <v>5</v>
      </c>
      <c r="E134" s="1" t="str">
        <f t="shared" si="18"/>
        <v>132</v>
      </c>
      <c r="F134" s="1" t="str">
        <f t="shared" si="19"/>
        <v>2</v>
      </c>
      <c r="G134" s="1" t="str">
        <f t="shared" si="20"/>
        <v>1</v>
      </c>
      <c r="H134" s="1" t="str">
        <f t="shared" si="21"/>
        <v>13</v>
      </c>
      <c r="I134" s="1" t="str">
        <f t="shared" si="22"/>
        <v>03</v>
      </c>
      <c r="J134" s="1">
        <v>15</v>
      </c>
      <c r="K134" s="1" t="s">
        <v>2054</v>
      </c>
      <c r="L134" s="1" t="s">
        <v>260</v>
      </c>
      <c r="M134" s="131" t="s">
        <v>2055</v>
      </c>
      <c r="N134" s="12" t="s">
        <v>889</v>
      </c>
      <c r="O134" s="12" t="s">
        <v>890</v>
      </c>
      <c r="P134" s="12" t="s">
        <v>891</v>
      </c>
      <c r="Q134" s="12" t="s">
        <v>892</v>
      </c>
      <c r="R134" s="12" t="s">
        <v>893</v>
      </c>
      <c r="S134" s="12" t="s">
        <v>894</v>
      </c>
      <c r="T134" s="12" t="s">
        <v>1974</v>
      </c>
      <c r="U134" s="12" t="s">
        <v>2088</v>
      </c>
      <c r="V134" s="12">
        <v>1</v>
      </c>
      <c r="W134" s="12" t="s">
        <v>1732</v>
      </c>
      <c r="X134" s="12" t="s">
        <v>2089</v>
      </c>
      <c r="Y134" s="12">
        <v>1000</v>
      </c>
      <c r="Z134" s="12" t="s">
        <v>1977</v>
      </c>
      <c r="AA134" s="12" t="s">
        <v>1596</v>
      </c>
      <c r="AB134" s="1" t="s">
        <v>1756</v>
      </c>
      <c r="AC134" s="12" t="s">
        <v>994</v>
      </c>
      <c r="AD134" s="12" t="s">
        <v>995</v>
      </c>
      <c r="AE134" s="6" t="s">
        <v>998</v>
      </c>
      <c r="AF134" s="12" t="s">
        <v>2048</v>
      </c>
      <c r="AG134" s="6" t="s">
        <v>935</v>
      </c>
      <c r="AH134" s="12" t="s">
        <v>1979</v>
      </c>
      <c r="AI134">
        <v>1322</v>
      </c>
      <c r="AJ134" s="1" t="s">
        <v>68</v>
      </c>
      <c r="AK134" s="1" t="s">
        <v>154</v>
      </c>
      <c r="AL134" s="1" t="s">
        <v>236</v>
      </c>
      <c r="AM134" s="1" t="s">
        <v>237</v>
      </c>
      <c r="AN134" s="1" t="s">
        <v>255</v>
      </c>
      <c r="AO134" s="5">
        <v>29493578.829999998</v>
      </c>
      <c r="AP134" s="5">
        <v>-706095.5</v>
      </c>
      <c r="AQ134" s="88">
        <v>28787483.329999998</v>
      </c>
      <c r="AR134" s="5">
        <v>0</v>
      </c>
      <c r="AS134" s="5">
        <v>0</v>
      </c>
      <c r="AT134" s="5">
        <v>40413.730000000003</v>
      </c>
      <c r="AU134" s="5">
        <v>40413.730000000003</v>
      </c>
      <c r="AV134" s="5">
        <v>40413.730000000003</v>
      </c>
      <c r="AW134" s="5">
        <v>28787483.329999998</v>
      </c>
      <c r="AX134" s="5">
        <v>-131075</v>
      </c>
      <c r="AY134" s="5">
        <f t="shared" si="23"/>
        <v>28656408.329999998</v>
      </c>
      <c r="AZ134" s="5"/>
      <c r="BA134" s="5">
        <v>12379568.400000092</v>
      </c>
      <c r="BB134" s="5">
        <f t="shared" si="24"/>
        <v>-16276839.929999907</v>
      </c>
    </row>
    <row r="135" spans="1:54" hidden="1" x14ac:dyDescent="0.3">
      <c r="A135" s="1" t="s">
        <v>269</v>
      </c>
      <c r="B135" s="6">
        <f t="shared" si="16"/>
        <v>0</v>
      </c>
      <c r="C135" s="1" t="str">
        <f t="shared" si="17"/>
        <v>514111130315</v>
      </c>
      <c r="D135" s="1">
        <v>5</v>
      </c>
      <c r="E135" s="1" t="str">
        <f t="shared" si="18"/>
        <v>141</v>
      </c>
      <c r="F135" s="1" t="str">
        <f t="shared" si="19"/>
        <v>1</v>
      </c>
      <c r="G135" s="1" t="str">
        <f t="shared" si="20"/>
        <v>1</v>
      </c>
      <c r="H135" s="1" t="str">
        <f t="shared" si="21"/>
        <v>13</v>
      </c>
      <c r="I135" s="1" t="str">
        <f t="shared" si="22"/>
        <v>03</v>
      </c>
      <c r="J135" s="1">
        <v>15</v>
      </c>
      <c r="K135" s="1" t="s">
        <v>2054</v>
      </c>
      <c r="L135" s="1" t="s">
        <v>269</v>
      </c>
      <c r="M135" s="131" t="s">
        <v>2055</v>
      </c>
      <c r="N135" s="12" t="s">
        <v>889</v>
      </c>
      <c r="O135" s="12" t="s">
        <v>890</v>
      </c>
      <c r="P135" s="12" t="s">
        <v>891</v>
      </c>
      <c r="Q135" s="12" t="s">
        <v>892</v>
      </c>
      <c r="R135" s="12" t="s">
        <v>893</v>
      </c>
      <c r="S135" s="12" t="s">
        <v>894</v>
      </c>
      <c r="T135" s="12" t="s">
        <v>1974</v>
      </c>
      <c r="U135" s="12" t="s">
        <v>2088</v>
      </c>
      <c r="V135" s="12">
        <v>1</v>
      </c>
      <c r="W135" s="12" t="s">
        <v>1732</v>
      </c>
      <c r="X135" s="12" t="s">
        <v>2089</v>
      </c>
      <c r="Y135" s="12">
        <v>1000</v>
      </c>
      <c r="Z135" s="12" t="s">
        <v>1977</v>
      </c>
      <c r="AA135" s="12" t="s">
        <v>1596</v>
      </c>
      <c r="AB135" s="1" t="s">
        <v>1756</v>
      </c>
      <c r="AC135" s="12" t="s">
        <v>1010</v>
      </c>
      <c r="AD135" s="12" t="s">
        <v>1011</v>
      </c>
      <c r="AE135" s="6" t="s">
        <v>1012</v>
      </c>
      <c r="AF135" s="12" t="s">
        <v>1013</v>
      </c>
      <c r="AG135" s="6" t="s">
        <v>935</v>
      </c>
      <c r="AH135" s="12" t="s">
        <v>1979</v>
      </c>
      <c r="AI135">
        <v>1411</v>
      </c>
      <c r="AJ135" s="1" t="s">
        <v>68</v>
      </c>
      <c r="AK135" s="1" t="s">
        <v>154</v>
      </c>
      <c r="AL135" s="1" t="s">
        <v>236</v>
      </c>
      <c r="AM135" s="1" t="s">
        <v>237</v>
      </c>
      <c r="AN135" s="1" t="s">
        <v>270</v>
      </c>
      <c r="AO135" s="5">
        <v>12741226.060000001</v>
      </c>
      <c r="AP135" s="5">
        <v>-305033.26</v>
      </c>
      <c r="AQ135" s="88">
        <v>12436192.800000001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12436192.800000001</v>
      </c>
      <c r="AX135" s="5">
        <v>-56624.4</v>
      </c>
      <c r="AY135" s="5">
        <f t="shared" si="23"/>
        <v>12379568.4</v>
      </c>
      <c r="AZ135" s="5"/>
      <c r="BA135" s="5">
        <v>20653158.808360323</v>
      </c>
      <c r="BB135" s="5">
        <f t="shared" si="24"/>
        <v>8273590.4083603229</v>
      </c>
    </row>
    <row r="136" spans="1:54" hidden="1" x14ac:dyDescent="0.3">
      <c r="A136" s="1" t="s">
        <v>273</v>
      </c>
      <c r="B136" s="6">
        <f t="shared" si="16"/>
        <v>0</v>
      </c>
      <c r="C136" s="1" t="str">
        <f t="shared" si="17"/>
        <v>514211120216</v>
      </c>
      <c r="D136" s="1">
        <v>5</v>
      </c>
      <c r="E136" s="1" t="str">
        <f t="shared" si="18"/>
        <v>142</v>
      </c>
      <c r="F136" s="1" t="str">
        <f t="shared" si="19"/>
        <v>1</v>
      </c>
      <c r="G136" s="1" t="str">
        <f t="shared" si="20"/>
        <v>1</v>
      </c>
      <c r="H136" s="1" t="str">
        <f t="shared" si="21"/>
        <v>12</v>
      </c>
      <c r="I136" s="1" t="str">
        <f t="shared" si="22"/>
        <v>02</v>
      </c>
      <c r="J136" s="1">
        <v>16</v>
      </c>
      <c r="K136" s="1" t="s">
        <v>2044</v>
      </c>
      <c r="L136" s="1" t="s">
        <v>273</v>
      </c>
      <c r="M136" s="12" t="s">
        <v>2045</v>
      </c>
      <c r="N136" s="12" t="s">
        <v>889</v>
      </c>
      <c r="O136" s="12" t="s">
        <v>890</v>
      </c>
      <c r="P136" s="12" t="s">
        <v>891</v>
      </c>
      <c r="Q136" s="12" t="s">
        <v>892</v>
      </c>
      <c r="R136" s="12" t="s">
        <v>893</v>
      </c>
      <c r="S136" s="12" t="s">
        <v>894</v>
      </c>
      <c r="T136" s="12" t="s">
        <v>1974</v>
      </c>
      <c r="U136" s="12" t="s">
        <v>2088</v>
      </c>
      <c r="V136" s="12">
        <v>4</v>
      </c>
      <c r="W136" s="12" t="s">
        <v>1714</v>
      </c>
      <c r="X136" s="12" t="s">
        <v>2089</v>
      </c>
      <c r="Y136" s="12">
        <v>1000</v>
      </c>
      <c r="Z136" s="12" t="s">
        <v>1977</v>
      </c>
      <c r="AA136" s="12" t="s">
        <v>1594</v>
      </c>
      <c r="AB136" s="1" t="s">
        <v>1977</v>
      </c>
      <c r="AC136" s="12" t="s">
        <v>1014</v>
      </c>
      <c r="AD136" s="12" t="s">
        <v>1015</v>
      </c>
      <c r="AE136" s="6" t="s">
        <v>1016</v>
      </c>
      <c r="AF136" s="12" t="s">
        <v>1017</v>
      </c>
      <c r="AG136" s="6" t="s">
        <v>903</v>
      </c>
      <c r="AH136" s="12" t="s">
        <v>2046</v>
      </c>
      <c r="AI136">
        <v>1421</v>
      </c>
      <c r="AJ136" s="1" t="s">
        <v>68</v>
      </c>
      <c r="AK136" s="1" t="s">
        <v>154</v>
      </c>
      <c r="AL136" s="1" t="s">
        <v>236</v>
      </c>
      <c r="AM136" s="1" t="s">
        <v>237</v>
      </c>
      <c r="AN136" s="1" t="s">
        <v>274</v>
      </c>
      <c r="AO136" s="5">
        <v>2304394.38</v>
      </c>
      <c r="AP136" s="5">
        <v>173727.42</v>
      </c>
      <c r="AQ136" s="86">
        <v>2478121.7999999998</v>
      </c>
      <c r="AR136" s="5">
        <v>0</v>
      </c>
      <c r="AS136" s="5">
        <v>0</v>
      </c>
      <c r="AT136" s="5">
        <v>1060579.31</v>
      </c>
      <c r="AU136" s="5">
        <v>1060579.31</v>
      </c>
      <c r="AV136" s="5">
        <v>1060579.31</v>
      </c>
      <c r="AW136" s="5">
        <v>2478121.7999999998</v>
      </c>
      <c r="AX136" s="5">
        <v>0</v>
      </c>
      <c r="AY136" s="5">
        <f t="shared" si="23"/>
        <v>2478121.7999999998</v>
      </c>
      <c r="AZ136" s="5"/>
      <c r="BA136" s="5">
        <v>2534156.7803999954</v>
      </c>
      <c r="BB136" s="5">
        <f t="shared" si="24"/>
        <v>56034.980399995577</v>
      </c>
    </row>
    <row r="137" spans="1:54" hidden="1" x14ac:dyDescent="0.3">
      <c r="A137" s="1" t="s">
        <v>275</v>
      </c>
      <c r="B137" s="6">
        <f t="shared" ref="B137:B200" si="25">A137-C137</f>
        <v>0</v>
      </c>
      <c r="C137" s="1" t="str">
        <f t="shared" ref="C137:C200" si="26">CONCATENATE(D137,E137,F137,G137,H137,I137,J137)</f>
        <v>514211130315</v>
      </c>
      <c r="D137" s="1">
        <v>5</v>
      </c>
      <c r="E137" s="1" t="str">
        <f t="shared" ref="E137:E200" si="27">LEFT(AI137,3)</f>
        <v>142</v>
      </c>
      <c r="F137" s="1" t="str">
        <f t="shared" ref="F137:F200" si="28">RIGHT(AI137,1)</f>
        <v>1</v>
      </c>
      <c r="G137" s="1" t="str">
        <f t="shared" ref="G137:G200" si="29">MID(K137,6,1)</f>
        <v>1</v>
      </c>
      <c r="H137" s="1" t="str">
        <f t="shared" ref="H137:H200" si="30">AA137</f>
        <v>13</v>
      </c>
      <c r="I137" s="1" t="str">
        <f t="shared" ref="I137:I200" si="31">AG137</f>
        <v>03</v>
      </c>
      <c r="J137" s="1">
        <v>15</v>
      </c>
      <c r="K137" s="1" t="s">
        <v>2054</v>
      </c>
      <c r="L137" s="1" t="s">
        <v>275</v>
      </c>
      <c r="M137" s="131" t="s">
        <v>2055</v>
      </c>
      <c r="N137" s="12" t="s">
        <v>889</v>
      </c>
      <c r="O137" s="12" t="s">
        <v>890</v>
      </c>
      <c r="P137" s="12" t="s">
        <v>891</v>
      </c>
      <c r="Q137" s="12" t="s">
        <v>892</v>
      </c>
      <c r="R137" s="12" t="s">
        <v>893</v>
      </c>
      <c r="S137" s="12" t="s">
        <v>894</v>
      </c>
      <c r="T137" s="12" t="s">
        <v>1974</v>
      </c>
      <c r="U137" s="12" t="s">
        <v>2088</v>
      </c>
      <c r="V137" s="12">
        <v>1</v>
      </c>
      <c r="W137" s="12" t="s">
        <v>1732</v>
      </c>
      <c r="X137" s="12" t="s">
        <v>2089</v>
      </c>
      <c r="Y137" s="12">
        <v>1000</v>
      </c>
      <c r="Z137" s="12" t="s">
        <v>1977</v>
      </c>
      <c r="AA137" s="12" t="s">
        <v>1596</v>
      </c>
      <c r="AB137" s="1" t="s">
        <v>1756</v>
      </c>
      <c r="AC137" s="12" t="s">
        <v>1014</v>
      </c>
      <c r="AD137" s="12" t="s">
        <v>1015</v>
      </c>
      <c r="AE137" s="6" t="s">
        <v>1016</v>
      </c>
      <c r="AF137" s="12" t="s">
        <v>1017</v>
      </c>
      <c r="AG137" s="6" t="s">
        <v>935</v>
      </c>
      <c r="AH137" s="12" t="s">
        <v>1979</v>
      </c>
      <c r="AI137">
        <v>1421</v>
      </c>
      <c r="AJ137" s="1" t="s">
        <v>68</v>
      </c>
      <c r="AK137" s="1" t="s">
        <v>154</v>
      </c>
      <c r="AL137" s="1" t="s">
        <v>236</v>
      </c>
      <c r="AM137" s="1" t="s">
        <v>237</v>
      </c>
      <c r="AN137" s="1" t="s">
        <v>276</v>
      </c>
      <c r="AO137" s="5">
        <v>6370613.0199999996</v>
      </c>
      <c r="AP137" s="5">
        <v>-598689.11</v>
      </c>
      <c r="AQ137" s="88">
        <v>5771923.9100000001</v>
      </c>
      <c r="AR137" s="5">
        <v>0</v>
      </c>
      <c r="AS137" s="5">
        <v>0</v>
      </c>
      <c r="AT137" s="5">
        <v>2338599.75</v>
      </c>
      <c r="AU137" s="5">
        <v>2338599.75</v>
      </c>
      <c r="AV137" s="5">
        <v>2338599.75</v>
      </c>
      <c r="AW137" s="5">
        <v>5771923.9100000001</v>
      </c>
      <c r="AX137" s="5">
        <v>-28312.19</v>
      </c>
      <c r="AY137" s="5">
        <f t="shared" ref="AY137:AY200" si="32">AQ137+AX137</f>
        <v>5743611.7199999997</v>
      </c>
      <c r="AZ137" s="5"/>
      <c r="BA137" s="5">
        <v>5743611.720000023</v>
      </c>
      <c r="BB137" s="5">
        <f t="shared" si="24"/>
        <v>2.3283064365386963E-8</v>
      </c>
    </row>
    <row r="138" spans="1:54" hidden="1" x14ac:dyDescent="0.3">
      <c r="A138" s="1" t="s">
        <v>281</v>
      </c>
      <c r="B138" s="6">
        <f t="shared" si="25"/>
        <v>0</v>
      </c>
      <c r="C138" s="1" t="str">
        <f t="shared" si="26"/>
        <v>514311130315</v>
      </c>
      <c r="D138" s="1">
        <v>5</v>
      </c>
      <c r="E138" s="1" t="str">
        <f t="shared" si="27"/>
        <v>143</v>
      </c>
      <c r="F138" s="1" t="str">
        <f t="shared" si="28"/>
        <v>1</v>
      </c>
      <c r="G138" s="1" t="str">
        <f t="shared" si="29"/>
        <v>1</v>
      </c>
      <c r="H138" s="1" t="str">
        <f t="shared" si="30"/>
        <v>13</v>
      </c>
      <c r="I138" s="1" t="str">
        <f t="shared" si="31"/>
        <v>03</v>
      </c>
      <c r="J138" s="1">
        <v>15</v>
      </c>
      <c r="K138" s="1" t="s">
        <v>2054</v>
      </c>
      <c r="L138" s="1" t="s">
        <v>281</v>
      </c>
      <c r="M138" s="131" t="s">
        <v>2055</v>
      </c>
      <c r="N138" s="12" t="s">
        <v>889</v>
      </c>
      <c r="O138" s="12" t="s">
        <v>890</v>
      </c>
      <c r="P138" s="12" t="s">
        <v>891</v>
      </c>
      <c r="Q138" s="12" t="s">
        <v>892</v>
      </c>
      <c r="R138" s="12" t="s">
        <v>893</v>
      </c>
      <c r="S138" s="12" t="s">
        <v>894</v>
      </c>
      <c r="T138" s="12" t="s">
        <v>1974</v>
      </c>
      <c r="U138" s="12" t="s">
        <v>2088</v>
      </c>
      <c r="V138" s="12">
        <v>1</v>
      </c>
      <c r="W138" s="12" t="s">
        <v>1732</v>
      </c>
      <c r="X138" s="12" t="s">
        <v>2089</v>
      </c>
      <c r="Y138" s="12">
        <v>1000</v>
      </c>
      <c r="Z138" s="12" t="s">
        <v>1977</v>
      </c>
      <c r="AA138" s="12" t="s">
        <v>1596</v>
      </c>
      <c r="AB138" s="1" t="s">
        <v>1756</v>
      </c>
      <c r="AC138" s="12" t="s">
        <v>1018</v>
      </c>
      <c r="AD138" s="12" t="s">
        <v>1019</v>
      </c>
      <c r="AE138" s="6" t="s">
        <v>1020</v>
      </c>
      <c r="AF138" s="12" t="s">
        <v>1021</v>
      </c>
      <c r="AG138" s="6" t="s">
        <v>935</v>
      </c>
      <c r="AH138" s="12" t="s">
        <v>1979</v>
      </c>
      <c r="AI138">
        <v>1431</v>
      </c>
      <c r="AJ138" s="1" t="s">
        <v>68</v>
      </c>
      <c r="AK138" s="1" t="s">
        <v>154</v>
      </c>
      <c r="AL138" s="1" t="s">
        <v>236</v>
      </c>
      <c r="AM138" s="1" t="s">
        <v>237</v>
      </c>
      <c r="AN138" s="1" t="s">
        <v>282</v>
      </c>
      <c r="AO138" s="5">
        <v>4247075.3499999996</v>
      </c>
      <c r="AP138" s="5">
        <v>-386732.39</v>
      </c>
      <c r="AQ138" s="88">
        <v>3860342.96</v>
      </c>
      <c r="AR138" s="5">
        <v>0</v>
      </c>
      <c r="AS138" s="5">
        <v>0</v>
      </c>
      <c r="AT138" s="5">
        <v>1559098.48</v>
      </c>
      <c r="AU138" s="5">
        <v>1559098.48</v>
      </c>
      <c r="AV138" s="5">
        <v>1559098.48</v>
      </c>
      <c r="AW138" s="5">
        <v>3860342.96</v>
      </c>
      <c r="AX138" s="5">
        <v>-18874.8</v>
      </c>
      <c r="AY138" s="5">
        <f t="shared" si="32"/>
        <v>3841468.16</v>
      </c>
      <c r="AZ138" s="5"/>
      <c r="BA138" s="5">
        <v>13768772.538907394</v>
      </c>
      <c r="BB138" s="5">
        <f t="shared" si="24"/>
        <v>9927304.3789073937</v>
      </c>
    </row>
    <row r="139" spans="1:54" hidden="1" x14ac:dyDescent="0.3">
      <c r="A139" s="1" t="s">
        <v>279</v>
      </c>
      <c r="B139" s="6">
        <f t="shared" si="25"/>
        <v>0</v>
      </c>
      <c r="C139" s="1" t="str">
        <f t="shared" si="26"/>
        <v>514311120216</v>
      </c>
      <c r="D139" s="1">
        <v>5</v>
      </c>
      <c r="E139" s="1" t="str">
        <f t="shared" si="27"/>
        <v>143</v>
      </c>
      <c r="F139" s="1" t="str">
        <f t="shared" si="28"/>
        <v>1</v>
      </c>
      <c r="G139" s="1" t="str">
        <f t="shared" si="29"/>
        <v>1</v>
      </c>
      <c r="H139" s="1" t="str">
        <f t="shared" si="30"/>
        <v>12</v>
      </c>
      <c r="I139" s="1" t="str">
        <f t="shared" si="31"/>
        <v>02</v>
      </c>
      <c r="J139" s="1">
        <v>16</v>
      </c>
      <c r="K139" s="1" t="s">
        <v>2044</v>
      </c>
      <c r="L139" s="1" t="s">
        <v>279</v>
      </c>
      <c r="M139" s="12" t="s">
        <v>2045</v>
      </c>
      <c r="N139" s="12" t="s">
        <v>889</v>
      </c>
      <c r="O139" s="12" t="s">
        <v>890</v>
      </c>
      <c r="P139" s="12" t="s">
        <v>891</v>
      </c>
      <c r="Q139" s="12" t="s">
        <v>892</v>
      </c>
      <c r="R139" s="12" t="s">
        <v>893</v>
      </c>
      <c r="S139" s="12" t="s">
        <v>894</v>
      </c>
      <c r="T139" s="12" t="s">
        <v>1974</v>
      </c>
      <c r="U139" s="12" t="s">
        <v>2088</v>
      </c>
      <c r="V139" s="12">
        <v>4</v>
      </c>
      <c r="W139" s="12" t="s">
        <v>1714</v>
      </c>
      <c r="X139" s="12" t="s">
        <v>2089</v>
      </c>
      <c r="Y139" s="12">
        <v>1000</v>
      </c>
      <c r="Z139" s="12" t="s">
        <v>1977</v>
      </c>
      <c r="AA139" s="12" t="s">
        <v>1594</v>
      </c>
      <c r="AB139" s="1" t="s">
        <v>1977</v>
      </c>
      <c r="AC139" s="12" t="s">
        <v>1018</v>
      </c>
      <c r="AD139" s="12" t="s">
        <v>1019</v>
      </c>
      <c r="AE139" s="6" t="s">
        <v>1020</v>
      </c>
      <c r="AF139" s="12" t="s">
        <v>1021</v>
      </c>
      <c r="AG139" s="6" t="s">
        <v>903</v>
      </c>
      <c r="AH139" s="12" t="s">
        <v>2046</v>
      </c>
      <c r="AI139">
        <v>1431</v>
      </c>
      <c r="AJ139" s="1" t="s">
        <v>68</v>
      </c>
      <c r="AK139" s="1" t="s">
        <v>154</v>
      </c>
      <c r="AL139" s="1" t="s">
        <v>236</v>
      </c>
      <c r="AM139" s="1" t="s">
        <v>237</v>
      </c>
      <c r="AN139" s="1" t="s">
        <v>280</v>
      </c>
      <c r="AO139" s="5">
        <v>1536262.92</v>
      </c>
      <c r="AP139" s="5">
        <v>115818.28</v>
      </c>
      <c r="AQ139" s="86">
        <v>1652081.2</v>
      </c>
      <c r="AR139" s="5">
        <v>0</v>
      </c>
      <c r="AS139" s="5">
        <v>0</v>
      </c>
      <c r="AT139" s="5">
        <v>707052.71</v>
      </c>
      <c r="AU139" s="5">
        <v>707052.71</v>
      </c>
      <c r="AV139" s="5">
        <v>707052.71</v>
      </c>
      <c r="AW139" s="5">
        <v>1652081.2</v>
      </c>
      <c r="AX139" s="5">
        <v>0</v>
      </c>
      <c r="AY139" s="5">
        <f t="shared" si="32"/>
        <v>1652081.2</v>
      </c>
      <c r="AZ139" s="5"/>
      <c r="BA139" s="5">
        <v>1689437.8535999916</v>
      </c>
      <c r="BB139" s="5">
        <f t="shared" si="24"/>
        <v>37356.653599991696</v>
      </c>
    </row>
    <row r="140" spans="1:54" hidden="1" x14ac:dyDescent="0.3">
      <c r="A140" s="1" t="s">
        <v>254</v>
      </c>
      <c r="B140" s="6">
        <f t="shared" si="25"/>
        <v>0</v>
      </c>
      <c r="C140" s="1" t="str">
        <f t="shared" si="26"/>
        <v>513211130315</v>
      </c>
      <c r="D140" s="1">
        <v>5</v>
      </c>
      <c r="E140" s="1" t="str">
        <f t="shared" si="27"/>
        <v>132</v>
      </c>
      <c r="F140" s="1" t="str">
        <f t="shared" si="28"/>
        <v>1</v>
      </c>
      <c r="G140" s="1" t="str">
        <f t="shared" si="29"/>
        <v>1</v>
      </c>
      <c r="H140" s="1" t="str">
        <f t="shared" si="30"/>
        <v>13</v>
      </c>
      <c r="I140" s="1" t="str">
        <f t="shared" si="31"/>
        <v>03</v>
      </c>
      <c r="J140" s="1">
        <v>15</v>
      </c>
      <c r="K140" s="1" t="s">
        <v>2054</v>
      </c>
      <c r="L140" s="1" t="s">
        <v>254</v>
      </c>
      <c r="M140" s="131" t="s">
        <v>2055</v>
      </c>
      <c r="N140" s="12" t="s">
        <v>889</v>
      </c>
      <c r="O140" s="12" t="s">
        <v>890</v>
      </c>
      <c r="P140" s="12" t="s">
        <v>891</v>
      </c>
      <c r="Q140" s="12" t="s">
        <v>892</v>
      </c>
      <c r="R140" s="12" t="s">
        <v>893</v>
      </c>
      <c r="S140" s="12" t="s">
        <v>894</v>
      </c>
      <c r="T140" s="12" t="s">
        <v>1974</v>
      </c>
      <c r="U140" s="12" t="s">
        <v>2088</v>
      </c>
      <c r="V140" s="12">
        <v>1</v>
      </c>
      <c r="W140" s="12" t="s">
        <v>1732</v>
      </c>
      <c r="X140" s="12" t="s">
        <v>2089</v>
      </c>
      <c r="Y140" s="12">
        <v>1000</v>
      </c>
      <c r="Z140" s="12" t="s">
        <v>1977</v>
      </c>
      <c r="AA140" s="12" t="s">
        <v>1596</v>
      </c>
      <c r="AB140" s="1" t="s">
        <v>1756</v>
      </c>
      <c r="AC140" s="12" t="s">
        <v>994</v>
      </c>
      <c r="AD140" s="12" t="s">
        <v>995</v>
      </c>
      <c r="AE140" s="6" t="s">
        <v>996</v>
      </c>
      <c r="AF140" s="12" t="s">
        <v>997</v>
      </c>
      <c r="AG140" s="6" t="s">
        <v>935</v>
      </c>
      <c r="AH140" s="12" t="s">
        <v>1979</v>
      </c>
      <c r="AI140">
        <v>1321</v>
      </c>
      <c r="AJ140" s="1" t="s">
        <v>68</v>
      </c>
      <c r="AK140" s="1" t="s">
        <v>154</v>
      </c>
      <c r="AL140" s="1" t="s">
        <v>236</v>
      </c>
      <c r="AM140" s="1" t="s">
        <v>237</v>
      </c>
      <c r="AN140" s="1" t="s">
        <v>255</v>
      </c>
      <c r="AO140" s="5">
        <v>2949357.88</v>
      </c>
      <c r="AP140" s="5">
        <v>-70609.55</v>
      </c>
      <c r="AQ140" s="88">
        <v>2878748.33</v>
      </c>
      <c r="AR140" s="5">
        <v>0</v>
      </c>
      <c r="AS140" s="5">
        <v>0</v>
      </c>
      <c r="AT140" s="5">
        <v>2455948.4500000002</v>
      </c>
      <c r="AU140" s="5">
        <v>2455948.4500000002</v>
      </c>
      <c r="AV140" s="5">
        <v>2455948.4500000002</v>
      </c>
      <c r="AW140" s="5">
        <v>2878748.33</v>
      </c>
      <c r="AX140" s="5">
        <v>-13107.5</v>
      </c>
      <c r="AY140" s="5">
        <f t="shared" si="32"/>
        <v>2865640.83</v>
      </c>
      <c r="AZ140" s="5"/>
      <c r="BA140" s="5">
        <v>3841468.1600000565</v>
      </c>
      <c r="BB140" s="5">
        <f t="shared" si="24"/>
        <v>975827.33000005642</v>
      </c>
    </row>
    <row r="141" spans="1:54" hidden="1" x14ac:dyDescent="0.3">
      <c r="A141" s="1"/>
      <c r="B141" s="6">
        <f t="shared" si="25"/>
        <v>-514311120215</v>
      </c>
      <c r="C141" s="1" t="str">
        <f t="shared" si="26"/>
        <v>514311120215</v>
      </c>
      <c r="D141" s="1">
        <v>5</v>
      </c>
      <c r="E141" s="1" t="str">
        <f t="shared" si="27"/>
        <v>143</v>
      </c>
      <c r="F141" s="1" t="str">
        <f t="shared" si="28"/>
        <v>1</v>
      </c>
      <c r="G141" s="1" t="str">
        <f t="shared" si="29"/>
        <v>1</v>
      </c>
      <c r="H141" s="1" t="str">
        <f t="shared" si="30"/>
        <v>12</v>
      </c>
      <c r="I141" s="1" t="str">
        <f t="shared" si="31"/>
        <v>02</v>
      </c>
      <c r="J141" s="1">
        <v>15</v>
      </c>
      <c r="K141" s="1" t="s">
        <v>2054</v>
      </c>
      <c r="L141" s="1" t="e">
        <v>#N/A</v>
      </c>
      <c r="M141" s="131" t="s">
        <v>2055</v>
      </c>
      <c r="N141" s="12" t="s">
        <v>889</v>
      </c>
      <c r="O141" s="12" t="s">
        <v>890</v>
      </c>
      <c r="P141" s="12" t="s">
        <v>891</v>
      </c>
      <c r="Q141" s="12" t="s">
        <v>892</v>
      </c>
      <c r="R141" s="12" t="s">
        <v>893</v>
      </c>
      <c r="S141" s="12" t="s">
        <v>894</v>
      </c>
      <c r="T141" s="12" t="s">
        <v>1974</v>
      </c>
      <c r="U141" s="12" t="s">
        <v>2088</v>
      </c>
      <c r="V141" s="12">
        <v>4</v>
      </c>
      <c r="W141" s="12" t="s">
        <v>1714</v>
      </c>
      <c r="X141" s="12" t="s">
        <v>2089</v>
      </c>
      <c r="Y141" s="12">
        <v>1000</v>
      </c>
      <c r="Z141" s="12" t="s">
        <v>1977</v>
      </c>
      <c r="AA141" s="12" t="s">
        <v>1594</v>
      </c>
      <c r="AB141" s="1" t="s">
        <v>1977</v>
      </c>
      <c r="AC141" s="12" t="s">
        <v>1018</v>
      </c>
      <c r="AD141" s="12" t="s">
        <v>1019</v>
      </c>
      <c r="AE141" s="6" t="s">
        <v>1020</v>
      </c>
      <c r="AF141" s="12" t="s">
        <v>1021</v>
      </c>
      <c r="AG141" s="6" t="s">
        <v>903</v>
      </c>
      <c r="AH141" s="12" t="s">
        <v>2046</v>
      </c>
      <c r="AI141">
        <v>1431</v>
      </c>
      <c r="AJ141" s="1" t="s">
        <v>68</v>
      </c>
      <c r="AK141" s="1" t="s">
        <v>154</v>
      </c>
      <c r="AL141" s="1" t="s">
        <v>236</v>
      </c>
      <c r="AM141" s="1" t="s">
        <v>237</v>
      </c>
      <c r="AN141" s="1"/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37356.65</v>
      </c>
      <c r="AY141" s="5">
        <f t="shared" si="32"/>
        <v>37356.65</v>
      </c>
      <c r="AZ141" s="5"/>
      <c r="BA141" s="5">
        <v>120476759.71543525</v>
      </c>
      <c r="BB141" s="5">
        <f t="shared" si="24"/>
        <v>120439403.06543525</v>
      </c>
    </row>
    <row r="142" spans="1:54" hidden="1" x14ac:dyDescent="0.3">
      <c r="A142" s="1" t="s">
        <v>284</v>
      </c>
      <c r="B142" s="6">
        <f t="shared" si="25"/>
        <v>0</v>
      </c>
      <c r="C142" s="1" t="str">
        <f t="shared" si="26"/>
        <v>514321120216</v>
      </c>
      <c r="D142" s="1">
        <v>5</v>
      </c>
      <c r="E142" s="1" t="str">
        <f t="shared" si="27"/>
        <v>143</v>
      </c>
      <c r="F142" s="1" t="str">
        <f t="shared" si="28"/>
        <v>2</v>
      </c>
      <c r="G142" s="1" t="str">
        <f t="shared" si="29"/>
        <v>1</v>
      </c>
      <c r="H142" s="1" t="str">
        <f t="shared" si="30"/>
        <v>12</v>
      </c>
      <c r="I142" s="1" t="str">
        <f t="shared" si="31"/>
        <v>02</v>
      </c>
      <c r="J142" s="1">
        <v>16</v>
      </c>
      <c r="K142" s="1" t="s">
        <v>2044</v>
      </c>
      <c r="L142" s="1" t="s">
        <v>284</v>
      </c>
      <c r="M142" s="12" t="s">
        <v>2045</v>
      </c>
      <c r="N142" s="12" t="s">
        <v>889</v>
      </c>
      <c r="O142" s="12" t="s">
        <v>890</v>
      </c>
      <c r="P142" s="12" t="s">
        <v>891</v>
      </c>
      <c r="Q142" s="12" t="s">
        <v>892</v>
      </c>
      <c r="R142" s="12" t="s">
        <v>893</v>
      </c>
      <c r="S142" s="12" t="s">
        <v>894</v>
      </c>
      <c r="T142" s="12" t="s">
        <v>1974</v>
      </c>
      <c r="U142" s="12" t="s">
        <v>2088</v>
      </c>
      <c r="V142" s="12">
        <v>4</v>
      </c>
      <c r="W142" s="12" t="s">
        <v>1714</v>
      </c>
      <c r="X142" s="12" t="s">
        <v>2089</v>
      </c>
      <c r="Y142" s="12">
        <v>1000</v>
      </c>
      <c r="Z142" s="12" t="s">
        <v>1977</v>
      </c>
      <c r="AA142" s="12" t="s">
        <v>1594</v>
      </c>
      <c r="AB142" s="1" t="s">
        <v>1977</v>
      </c>
      <c r="AC142" s="12" t="s">
        <v>1018</v>
      </c>
      <c r="AD142" s="12" t="s">
        <v>1019</v>
      </c>
      <c r="AE142" s="6" t="s">
        <v>1022</v>
      </c>
      <c r="AF142" s="12" t="s">
        <v>1023</v>
      </c>
      <c r="AG142" s="6" t="s">
        <v>903</v>
      </c>
      <c r="AH142" s="12" t="s">
        <v>2046</v>
      </c>
      <c r="AI142">
        <v>1432</v>
      </c>
      <c r="AJ142" s="1" t="s">
        <v>68</v>
      </c>
      <c r="AK142" s="1" t="s">
        <v>154</v>
      </c>
      <c r="AL142" s="1" t="s">
        <v>236</v>
      </c>
      <c r="AM142" s="1" t="s">
        <v>237</v>
      </c>
      <c r="AN142" s="1" t="s">
        <v>280</v>
      </c>
      <c r="AO142" s="5">
        <v>13442300.529999999</v>
      </c>
      <c r="AP142" s="5">
        <v>1013409.95</v>
      </c>
      <c r="AQ142" s="86">
        <v>14455710.48</v>
      </c>
      <c r="AR142" s="5">
        <v>0</v>
      </c>
      <c r="AS142" s="5">
        <v>0</v>
      </c>
      <c r="AT142" s="5">
        <v>6186759.54</v>
      </c>
      <c r="AU142" s="5">
        <v>6186759.54</v>
      </c>
      <c r="AV142" s="5">
        <v>6186759.54</v>
      </c>
      <c r="AW142" s="5">
        <v>14455710.48</v>
      </c>
      <c r="AX142" s="5">
        <v>0</v>
      </c>
      <c r="AY142" s="5">
        <f t="shared" si="32"/>
        <v>14455710.48</v>
      </c>
      <c r="AZ142" s="5"/>
      <c r="BA142" s="5">
        <v>14782581.218999974</v>
      </c>
      <c r="BB142" s="5">
        <f t="shared" si="24"/>
        <v>326870.73899997398</v>
      </c>
    </row>
    <row r="143" spans="1:54" hidden="1" x14ac:dyDescent="0.3">
      <c r="A143" s="1"/>
      <c r="B143" s="6">
        <f t="shared" si="25"/>
        <v>-514211120215</v>
      </c>
      <c r="C143" s="1" t="str">
        <f t="shared" si="26"/>
        <v>514211120215</v>
      </c>
      <c r="D143" s="1">
        <v>5</v>
      </c>
      <c r="E143" s="1" t="str">
        <f t="shared" si="27"/>
        <v>142</v>
      </c>
      <c r="F143" s="1" t="str">
        <f t="shared" si="28"/>
        <v>1</v>
      </c>
      <c r="G143" s="1" t="str">
        <f t="shared" si="29"/>
        <v>1</v>
      </c>
      <c r="H143" s="1" t="str">
        <f t="shared" si="30"/>
        <v>12</v>
      </c>
      <c r="I143" s="1" t="str">
        <f t="shared" si="31"/>
        <v>02</v>
      </c>
      <c r="J143" s="1">
        <v>15</v>
      </c>
      <c r="K143" s="1" t="s">
        <v>2054</v>
      </c>
      <c r="L143" s="1" t="e">
        <v>#N/A</v>
      </c>
      <c r="M143" s="131" t="s">
        <v>2055</v>
      </c>
      <c r="N143" s="12" t="s">
        <v>889</v>
      </c>
      <c r="O143" s="12" t="s">
        <v>890</v>
      </c>
      <c r="P143" s="12" t="s">
        <v>891</v>
      </c>
      <c r="Q143" s="12" t="s">
        <v>892</v>
      </c>
      <c r="R143" s="12" t="s">
        <v>893</v>
      </c>
      <c r="S143" s="12" t="s">
        <v>894</v>
      </c>
      <c r="T143" s="12" t="s">
        <v>1974</v>
      </c>
      <c r="U143" s="12" t="s">
        <v>2088</v>
      </c>
      <c r="V143" s="12">
        <v>4</v>
      </c>
      <c r="W143" s="12" t="s">
        <v>1714</v>
      </c>
      <c r="X143" s="12" t="s">
        <v>2089</v>
      </c>
      <c r="Y143" s="12">
        <v>1000</v>
      </c>
      <c r="Z143" s="12" t="s">
        <v>1977</v>
      </c>
      <c r="AA143" s="12" t="s">
        <v>1594</v>
      </c>
      <c r="AB143" s="1" t="s">
        <v>1977</v>
      </c>
      <c r="AC143" s="12" t="s">
        <v>1014</v>
      </c>
      <c r="AD143" s="12" t="s">
        <v>1015</v>
      </c>
      <c r="AE143" s="6" t="s">
        <v>1016</v>
      </c>
      <c r="AF143" s="12" t="s">
        <v>1017</v>
      </c>
      <c r="AG143" s="6" t="s">
        <v>903</v>
      </c>
      <c r="AH143" s="12" t="s">
        <v>2046</v>
      </c>
      <c r="AI143">
        <v>1421</v>
      </c>
      <c r="AJ143" s="1" t="s">
        <v>68</v>
      </c>
      <c r="AK143" s="1" t="s">
        <v>154</v>
      </c>
      <c r="AL143" s="1" t="s">
        <v>236</v>
      </c>
      <c r="AM143" s="1" t="s">
        <v>237</v>
      </c>
      <c r="AN143" s="1"/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56034.98</v>
      </c>
      <c r="AY143" s="5">
        <f t="shared" si="32"/>
        <v>56034.98</v>
      </c>
      <c r="AZ143" s="5"/>
      <c r="BA143" s="5">
        <v>33504401.70000051</v>
      </c>
      <c r="BB143" s="5">
        <f t="shared" si="24"/>
        <v>33448366.720000509</v>
      </c>
    </row>
    <row r="144" spans="1:54" hidden="1" x14ac:dyDescent="0.3">
      <c r="A144" s="1" t="s">
        <v>286</v>
      </c>
      <c r="B144" s="6">
        <f t="shared" si="25"/>
        <v>0</v>
      </c>
      <c r="C144" s="1" t="str">
        <f t="shared" si="26"/>
        <v>514410120011</v>
      </c>
      <c r="D144" s="1">
        <v>5</v>
      </c>
      <c r="E144" s="1" t="str">
        <f t="shared" si="27"/>
        <v>144</v>
      </c>
      <c r="F144" s="1" t="str">
        <f t="shared" si="28"/>
        <v>1</v>
      </c>
      <c r="G144" s="1" t="str">
        <f t="shared" si="29"/>
        <v>0</v>
      </c>
      <c r="H144" s="1" t="str">
        <f t="shared" si="30"/>
        <v>12</v>
      </c>
      <c r="I144" s="1" t="str">
        <f t="shared" si="31"/>
        <v>00</v>
      </c>
      <c r="J144" s="1">
        <v>11</v>
      </c>
      <c r="K144" s="1" t="s">
        <v>1760</v>
      </c>
      <c r="L144" s="1" t="s">
        <v>286</v>
      </c>
      <c r="M144" s="12" t="s">
        <v>878</v>
      </c>
      <c r="N144" s="12" t="s">
        <v>889</v>
      </c>
      <c r="O144" s="12" t="s">
        <v>890</v>
      </c>
      <c r="P144" s="12" t="s">
        <v>891</v>
      </c>
      <c r="Q144" s="12" t="s">
        <v>892</v>
      </c>
      <c r="R144" s="12" t="s">
        <v>893</v>
      </c>
      <c r="S144" s="12" t="s">
        <v>894</v>
      </c>
      <c r="T144" s="12" t="s">
        <v>1974</v>
      </c>
      <c r="U144" s="12" t="s">
        <v>2088</v>
      </c>
      <c r="V144" s="12">
        <v>4</v>
      </c>
      <c r="W144" s="12" t="s">
        <v>1714</v>
      </c>
      <c r="X144" s="12" t="s">
        <v>2089</v>
      </c>
      <c r="Y144" s="12">
        <v>1000</v>
      </c>
      <c r="Z144" s="12" t="s">
        <v>1977</v>
      </c>
      <c r="AA144" s="12" t="s">
        <v>1594</v>
      </c>
      <c r="AB144" s="1" t="s">
        <v>1977</v>
      </c>
      <c r="AC144" s="12" t="s">
        <v>1024</v>
      </c>
      <c r="AD144" s="12" t="s">
        <v>1025</v>
      </c>
      <c r="AE144" s="6" t="s">
        <v>1026</v>
      </c>
      <c r="AF144" s="12" t="s">
        <v>1027</v>
      </c>
      <c r="AG144" s="6" t="s">
        <v>1586</v>
      </c>
      <c r="AH144" s="12" t="s">
        <v>1728</v>
      </c>
      <c r="AI144">
        <v>1441</v>
      </c>
      <c r="AJ144" s="1" t="s">
        <v>68</v>
      </c>
      <c r="AK144" s="1" t="s">
        <v>154</v>
      </c>
      <c r="AL144" s="1" t="s">
        <v>236</v>
      </c>
      <c r="AM144" s="1" t="s">
        <v>237</v>
      </c>
      <c r="AN144" s="1" t="s">
        <v>287</v>
      </c>
      <c r="AO144" s="5">
        <v>15000000</v>
      </c>
      <c r="AP144" s="5">
        <v>0</v>
      </c>
      <c r="AQ144" s="5">
        <v>15000000</v>
      </c>
      <c r="AR144" s="5">
        <v>0</v>
      </c>
      <c r="AS144" s="5">
        <v>13512339.82</v>
      </c>
      <c r="AT144" s="5">
        <v>0</v>
      </c>
      <c r="AU144" s="5">
        <v>0</v>
      </c>
      <c r="AV144" s="5">
        <v>0</v>
      </c>
      <c r="AW144" s="5">
        <v>15000000</v>
      </c>
      <c r="AX144" s="5">
        <v>0</v>
      </c>
      <c r="AY144" s="5">
        <f t="shared" si="32"/>
        <v>15000000</v>
      </c>
      <c r="AZ144" s="5"/>
      <c r="BA144" s="5">
        <v>15000000</v>
      </c>
    </row>
    <row r="145" spans="1:55" hidden="1" x14ac:dyDescent="0.3">
      <c r="A145" s="1" t="s">
        <v>288</v>
      </c>
      <c r="B145" s="6">
        <f t="shared" si="25"/>
        <v>0</v>
      </c>
      <c r="C145" s="1" t="str">
        <f t="shared" si="26"/>
        <v>514410130011</v>
      </c>
      <c r="D145" s="1">
        <v>5</v>
      </c>
      <c r="E145" s="1" t="str">
        <f t="shared" si="27"/>
        <v>144</v>
      </c>
      <c r="F145" s="1" t="str">
        <f t="shared" si="28"/>
        <v>1</v>
      </c>
      <c r="G145" s="1" t="str">
        <f t="shared" si="29"/>
        <v>0</v>
      </c>
      <c r="H145" s="1" t="str">
        <f t="shared" si="30"/>
        <v>13</v>
      </c>
      <c r="I145" s="1" t="str">
        <f t="shared" si="31"/>
        <v>00</v>
      </c>
      <c r="J145" s="1">
        <v>11</v>
      </c>
      <c r="K145" s="1" t="s">
        <v>1760</v>
      </c>
      <c r="L145" s="1" t="s">
        <v>288</v>
      </c>
      <c r="M145" s="12" t="s">
        <v>878</v>
      </c>
      <c r="N145" s="12" t="s">
        <v>889</v>
      </c>
      <c r="O145" s="12" t="s">
        <v>890</v>
      </c>
      <c r="P145" s="12" t="s">
        <v>891</v>
      </c>
      <c r="Q145" s="12" t="s">
        <v>892</v>
      </c>
      <c r="R145" s="12" t="s">
        <v>893</v>
      </c>
      <c r="S145" s="12" t="s">
        <v>894</v>
      </c>
      <c r="T145" s="12" t="s">
        <v>1974</v>
      </c>
      <c r="U145" s="12" t="s">
        <v>2088</v>
      </c>
      <c r="V145" s="12">
        <v>1</v>
      </c>
      <c r="W145" s="12" t="s">
        <v>1732</v>
      </c>
      <c r="X145" s="12" t="s">
        <v>2089</v>
      </c>
      <c r="Y145" s="12">
        <v>1000</v>
      </c>
      <c r="Z145" s="12" t="s">
        <v>1977</v>
      </c>
      <c r="AA145" s="12" t="s">
        <v>1596</v>
      </c>
      <c r="AB145" s="1" t="s">
        <v>1756</v>
      </c>
      <c r="AC145" s="12" t="s">
        <v>1024</v>
      </c>
      <c r="AD145" s="12" t="s">
        <v>1025</v>
      </c>
      <c r="AE145" s="6" t="s">
        <v>1026</v>
      </c>
      <c r="AF145" s="12" t="s">
        <v>1027</v>
      </c>
      <c r="AG145" s="6" t="s">
        <v>1586</v>
      </c>
      <c r="AH145" s="12" t="s">
        <v>1728</v>
      </c>
      <c r="AI145">
        <v>1441</v>
      </c>
      <c r="AJ145" s="1" t="s">
        <v>68</v>
      </c>
      <c r="AK145" s="1" t="s">
        <v>154</v>
      </c>
      <c r="AL145" s="1" t="s">
        <v>236</v>
      </c>
      <c r="AM145" s="1" t="s">
        <v>237</v>
      </c>
      <c r="AN145" s="1" t="s">
        <v>287</v>
      </c>
      <c r="AO145" s="5">
        <v>9500000</v>
      </c>
      <c r="AP145" s="5">
        <v>0</v>
      </c>
      <c r="AQ145" s="5">
        <v>9500000</v>
      </c>
      <c r="AR145" s="5">
        <v>0</v>
      </c>
      <c r="AS145" s="5">
        <v>8306768.4900000002</v>
      </c>
      <c r="AT145" s="5">
        <v>0</v>
      </c>
      <c r="AU145" s="5">
        <v>0</v>
      </c>
      <c r="AV145" s="5">
        <v>0</v>
      </c>
      <c r="AW145" s="5">
        <v>9500000</v>
      </c>
      <c r="AX145" s="5">
        <v>0</v>
      </c>
      <c r="AY145" s="5">
        <f t="shared" si="32"/>
        <v>9500000</v>
      </c>
      <c r="AZ145" s="5"/>
      <c r="BA145" s="5">
        <v>9500000</v>
      </c>
    </row>
    <row r="146" spans="1:55" hidden="1" x14ac:dyDescent="0.3">
      <c r="A146" s="1" t="s">
        <v>289</v>
      </c>
      <c r="B146" s="6">
        <f t="shared" si="25"/>
        <v>0</v>
      </c>
      <c r="C146" s="1" t="str">
        <f t="shared" si="26"/>
        <v>515211120016</v>
      </c>
      <c r="D146" s="1">
        <v>5</v>
      </c>
      <c r="E146" s="1" t="str">
        <f t="shared" si="27"/>
        <v>152</v>
      </c>
      <c r="F146" s="1" t="str">
        <f t="shared" si="28"/>
        <v>1</v>
      </c>
      <c r="G146" s="1" t="str">
        <f t="shared" si="29"/>
        <v>1</v>
      </c>
      <c r="H146" s="1" t="str">
        <f t="shared" si="30"/>
        <v>12</v>
      </c>
      <c r="I146" s="1" t="str">
        <f t="shared" si="31"/>
        <v>00</v>
      </c>
      <c r="J146" s="1">
        <v>16</v>
      </c>
      <c r="K146" s="1" t="s">
        <v>2044</v>
      </c>
      <c r="L146" s="1" t="s">
        <v>289</v>
      </c>
      <c r="M146" s="12" t="s">
        <v>2045</v>
      </c>
      <c r="N146" s="12" t="s">
        <v>889</v>
      </c>
      <c r="O146" s="12" t="s">
        <v>890</v>
      </c>
      <c r="P146" s="12" t="s">
        <v>891</v>
      </c>
      <c r="Q146" s="12" t="s">
        <v>892</v>
      </c>
      <c r="R146" s="12" t="s">
        <v>893</v>
      </c>
      <c r="S146" s="12" t="s">
        <v>894</v>
      </c>
      <c r="T146" s="12" t="s">
        <v>1974</v>
      </c>
      <c r="U146" s="12" t="s">
        <v>2088</v>
      </c>
      <c r="V146" s="12">
        <v>4</v>
      </c>
      <c r="W146" s="12" t="s">
        <v>1714</v>
      </c>
      <c r="X146" s="12" t="s">
        <v>2089</v>
      </c>
      <c r="Y146" s="12">
        <v>1000</v>
      </c>
      <c r="Z146" s="12" t="s">
        <v>1977</v>
      </c>
      <c r="AA146" s="12" t="s">
        <v>1594</v>
      </c>
      <c r="AB146" s="1" t="s">
        <v>1977</v>
      </c>
      <c r="AC146" s="12" t="s">
        <v>1030</v>
      </c>
      <c r="AD146" s="12" t="s">
        <v>1031</v>
      </c>
      <c r="AE146" s="6" t="s">
        <v>1032</v>
      </c>
      <c r="AF146" s="12" t="s">
        <v>1033</v>
      </c>
      <c r="AG146" s="6" t="s">
        <v>1586</v>
      </c>
      <c r="AH146" s="12" t="s">
        <v>1728</v>
      </c>
      <c r="AI146">
        <v>1521</v>
      </c>
      <c r="AJ146" s="1" t="s">
        <v>68</v>
      </c>
      <c r="AK146" s="1" t="s">
        <v>154</v>
      </c>
      <c r="AL146" s="1" t="s">
        <v>236</v>
      </c>
      <c r="AM146" s="1" t="s">
        <v>237</v>
      </c>
      <c r="AN146" s="1" t="s">
        <v>290</v>
      </c>
      <c r="AO146" s="5">
        <v>1000000</v>
      </c>
      <c r="AP146" s="5">
        <v>0</v>
      </c>
      <c r="AQ146" s="86">
        <v>1000000</v>
      </c>
      <c r="AR146" s="5">
        <v>0</v>
      </c>
      <c r="AS146" s="5">
        <v>0</v>
      </c>
      <c r="AT146" s="5">
        <v>0</v>
      </c>
      <c r="AU146" s="5">
        <v>0</v>
      </c>
      <c r="AV146" s="5">
        <v>0</v>
      </c>
      <c r="AW146" s="5">
        <v>1000000</v>
      </c>
      <c r="AX146" s="5">
        <v>0</v>
      </c>
      <c r="AY146" s="5">
        <f t="shared" si="32"/>
        <v>1000000</v>
      </c>
      <c r="AZ146" s="5"/>
      <c r="BA146" s="5">
        <v>1000000</v>
      </c>
    </row>
    <row r="147" spans="1:55" hidden="1" x14ac:dyDescent="0.3">
      <c r="A147" s="1" t="s">
        <v>291</v>
      </c>
      <c r="B147" s="6">
        <f t="shared" si="25"/>
        <v>0</v>
      </c>
      <c r="C147" s="1" t="str">
        <f t="shared" si="26"/>
        <v>515910130311</v>
      </c>
      <c r="D147" s="1">
        <v>5</v>
      </c>
      <c r="E147" s="1" t="str">
        <f t="shared" si="27"/>
        <v>159</v>
      </c>
      <c r="F147" s="1" t="str">
        <f t="shared" si="28"/>
        <v>1</v>
      </c>
      <c r="G147" s="1" t="str">
        <f t="shared" si="29"/>
        <v>0</v>
      </c>
      <c r="H147" s="1" t="str">
        <f t="shared" si="30"/>
        <v>13</v>
      </c>
      <c r="I147" s="1" t="str">
        <f t="shared" si="31"/>
        <v>03</v>
      </c>
      <c r="J147" s="1">
        <v>11</v>
      </c>
      <c r="K147" s="1" t="s">
        <v>1760</v>
      </c>
      <c r="L147" s="1" t="s">
        <v>291</v>
      </c>
      <c r="M147" s="12" t="s">
        <v>878</v>
      </c>
      <c r="N147" s="12" t="s">
        <v>889</v>
      </c>
      <c r="O147" s="12" t="s">
        <v>890</v>
      </c>
      <c r="P147" s="12" t="s">
        <v>891</v>
      </c>
      <c r="Q147" s="12" t="s">
        <v>892</v>
      </c>
      <c r="R147" s="12" t="s">
        <v>893</v>
      </c>
      <c r="S147" s="12" t="s">
        <v>894</v>
      </c>
      <c r="T147" s="12" t="s">
        <v>1974</v>
      </c>
      <c r="U147" s="12" t="s">
        <v>2088</v>
      </c>
      <c r="V147" s="12">
        <v>1</v>
      </c>
      <c r="W147" s="12" t="s">
        <v>1732</v>
      </c>
      <c r="X147" s="12" t="s">
        <v>2089</v>
      </c>
      <c r="Y147" s="12">
        <v>1000</v>
      </c>
      <c r="Z147" s="12" t="s">
        <v>1977</v>
      </c>
      <c r="AA147" s="12" t="s">
        <v>1596</v>
      </c>
      <c r="AB147" s="1" t="s">
        <v>1756</v>
      </c>
      <c r="AC147" s="12" t="s">
        <v>1034</v>
      </c>
      <c r="AD147" s="12" t="s">
        <v>1035</v>
      </c>
      <c r="AE147" s="6" t="s">
        <v>1036</v>
      </c>
      <c r="AF147" s="12" t="s">
        <v>2238</v>
      </c>
      <c r="AG147" s="6" t="s">
        <v>935</v>
      </c>
      <c r="AH147" s="12" t="s">
        <v>1979</v>
      </c>
      <c r="AI147">
        <v>1591</v>
      </c>
      <c r="AJ147" s="1" t="s">
        <v>68</v>
      </c>
      <c r="AK147" s="1" t="s">
        <v>154</v>
      </c>
      <c r="AL147" s="1" t="s">
        <v>236</v>
      </c>
      <c r="AM147" s="1" t="s">
        <v>237</v>
      </c>
      <c r="AN147" s="1" t="s">
        <v>292</v>
      </c>
      <c r="AO147" s="5">
        <v>3554427.79</v>
      </c>
      <c r="AP147" s="5">
        <v>-748429.12</v>
      </c>
      <c r="AQ147" s="5">
        <v>2805998.67</v>
      </c>
      <c r="AR147" s="5">
        <v>0</v>
      </c>
      <c r="AS147" s="5">
        <v>0</v>
      </c>
      <c r="AT147" s="5">
        <v>0</v>
      </c>
      <c r="AU147" s="5">
        <v>0</v>
      </c>
      <c r="AV147" s="5">
        <v>0</v>
      </c>
      <c r="AW147" s="5">
        <v>2805998.67</v>
      </c>
      <c r="AX147" s="5">
        <v>0</v>
      </c>
      <c r="AY147" s="5">
        <f t="shared" si="32"/>
        <v>2805998.67</v>
      </c>
      <c r="AZ147" s="5"/>
    </row>
    <row r="148" spans="1:55" hidden="1" x14ac:dyDescent="0.3">
      <c r="A148" s="128" t="s">
        <v>293</v>
      </c>
      <c r="B148" s="6">
        <f t="shared" si="25"/>
        <v>0</v>
      </c>
      <c r="C148" s="1" t="str">
        <f t="shared" si="26"/>
        <v>515911120115</v>
      </c>
      <c r="D148" s="1">
        <v>5</v>
      </c>
      <c r="E148" s="1" t="str">
        <f t="shared" si="27"/>
        <v>159</v>
      </c>
      <c r="F148" s="1" t="str">
        <f t="shared" si="28"/>
        <v>1</v>
      </c>
      <c r="G148" s="1" t="str">
        <f t="shared" si="29"/>
        <v>1</v>
      </c>
      <c r="H148" s="1" t="str">
        <f t="shared" si="30"/>
        <v>12</v>
      </c>
      <c r="I148" s="1" t="str">
        <f t="shared" si="31"/>
        <v>01</v>
      </c>
      <c r="J148" s="1">
        <v>15</v>
      </c>
      <c r="K148" s="1" t="s">
        <v>2054</v>
      </c>
      <c r="L148" s="1" t="s">
        <v>293</v>
      </c>
      <c r="M148" s="12" t="s">
        <v>2055</v>
      </c>
      <c r="N148" s="12" t="s">
        <v>889</v>
      </c>
      <c r="O148" s="12" t="s">
        <v>890</v>
      </c>
      <c r="P148" s="12" t="s">
        <v>891</v>
      </c>
      <c r="Q148" s="12" t="s">
        <v>892</v>
      </c>
      <c r="R148" s="12" t="s">
        <v>893</v>
      </c>
      <c r="S148" s="12" t="s">
        <v>894</v>
      </c>
      <c r="T148" s="12" t="s">
        <v>1974</v>
      </c>
      <c r="U148" s="12" t="s">
        <v>2088</v>
      </c>
      <c r="V148" s="12">
        <v>4</v>
      </c>
      <c r="W148" s="12" t="s">
        <v>1714</v>
      </c>
      <c r="X148" s="12" t="s">
        <v>2089</v>
      </c>
      <c r="Y148" s="12">
        <v>1000</v>
      </c>
      <c r="Z148" s="12" t="s">
        <v>1977</v>
      </c>
      <c r="AA148" s="12" t="s">
        <v>1594</v>
      </c>
      <c r="AB148" s="1" t="s">
        <v>1977</v>
      </c>
      <c r="AC148" s="12" t="s">
        <v>1034</v>
      </c>
      <c r="AD148" s="12" t="s">
        <v>1035</v>
      </c>
      <c r="AE148" s="6" t="s">
        <v>1036</v>
      </c>
      <c r="AF148" s="12" t="s">
        <v>2238</v>
      </c>
      <c r="AG148" s="6" t="s">
        <v>889</v>
      </c>
      <c r="AH148" s="12" t="s">
        <v>2050</v>
      </c>
      <c r="AI148">
        <v>1591</v>
      </c>
      <c r="AJ148" s="1" t="s">
        <v>68</v>
      </c>
      <c r="AK148" s="1" t="s">
        <v>154</v>
      </c>
      <c r="AL148" s="1" t="s">
        <v>236</v>
      </c>
      <c r="AM148" s="1" t="s">
        <v>237</v>
      </c>
      <c r="AN148" s="1" t="s">
        <v>294</v>
      </c>
      <c r="AO148" s="5">
        <v>0</v>
      </c>
      <c r="AP148" s="5">
        <v>724564.47999999998</v>
      </c>
      <c r="AQ148" s="88">
        <v>724564.47999999998</v>
      </c>
      <c r="AR148" s="5">
        <v>0</v>
      </c>
      <c r="AS148" s="5">
        <v>0</v>
      </c>
      <c r="AT148" s="5">
        <v>2701315.31</v>
      </c>
      <c r="AU148" s="5">
        <v>2701315.31</v>
      </c>
      <c r="AV148" s="5">
        <v>2701315.31</v>
      </c>
      <c r="AW148" s="5">
        <v>724564.47999999998</v>
      </c>
      <c r="AX148" s="5">
        <v>0</v>
      </c>
      <c r="AY148" s="5">
        <f t="shared" si="32"/>
        <v>724564.47999999998</v>
      </c>
      <c r="AZ148" s="5"/>
    </row>
    <row r="149" spans="1:55" hidden="1" x14ac:dyDescent="0.3">
      <c r="A149" s="1"/>
      <c r="B149" s="6">
        <f t="shared" si="25"/>
        <v>-513211120215</v>
      </c>
      <c r="C149" s="1" t="str">
        <f t="shared" si="26"/>
        <v>513211120215</v>
      </c>
      <c r="D149" s="1">
        <v>5</v>
      </c>
      <c r="E149" s="1" t="str">
        <f t="shared" si="27"/>
        <v>132</v>
      </c>
      <c r="F149" s="1" t="str">
        <f t="shared" si="28"/>
        <v>1</v>
      </c>
      <c r="G149" s="1" t="str">
        <f t="shared" si="29"/>
        <v>1</v>
      </c>
      <c r="H149" s="1" t="str">
        <f t="shared" si="30"/>
        <v>12</v>
      </c>
      <c r="I149" s="1" t="str">
        <f t="shared" si="31"/>
        <v>02</v>
      </c>
      <c r="J149" s="1">
        <v>15</v>
      </c>
      <c r="K149" s="1" t="s">
        <v>2054</v>
      </c>
      <c r="L149" s="1" t="e">
        <v>#N/A</v>
      </c>
      <c r="M149" s="131" t="s">
        <v>2055</v>
      </c>
      <c r="N149" s="12" t="s">
        <v>889</v>
      </c>
      <c r="O149" s="12" t="s">
        <v>890</v>
      </c>
      <c r="P149" s="12" t="s">
        <v>891</v>
      </c>
      <c r="Q149" s="12" t="s">
        <v>892</v>
      </c>
      <c r="R149" s="12" t="s">
        <v>893</v>
      </c>
      <c r="S149" s="12" t="s">
        <v>894</v>
      </c>
      <c r="T149" s="12" t="s">
        <v>1974</v>
      </c>
      <c r="U149" s="12" t="s">
        <v>2088</v>
      </c>
      <c r="V149" s="12">
        <v>4</v>
      </c>
      <c r="W149" s="12" t="s">
        <v>1714</v>
      </c>
      <c r="X149" s="12" t="s">
        <v>2089</v>
      </c>
      <c r="Y149" s="12">
        <v>1000</v>
      </c>
      <c r="Z149" s="12" t="s">
        <v>1977</v>
      </c>
      <c r="AA149" s="12" t="s">
        <v>1594</v>
      </c>
      <c r="AB149" s="1" t="s">
        <v>1977</v>
      </c>
      <c r="AC149" s="12" t="s">
        <v>994</v>
      </c>
      <c r="AD149" s="12" t="s">
        <v>995</v>
      </c>
      <c r="AE149" s="6" t="s">
        <v>996</v>
      </c>
      <c r="AF149" s="12" t="s">
        <v>997</v>
      </c>
      <c r="AG149" s="6" t="s">
        <v>903</v>
      </c>
      <c r="AH149" s="12" t="s">
        <v>2046</v>
      </c>
      <c r="AI149">
        <v>1321</v>
      </c>
      <c r="AJ149" s="1" t="s">
        <v>68</v>
      </c>
      <c r="AK149" s="1" t="s">
        <v>154</v>
      </c>
      <c r="AL149" s="1" t="s">
        <v>236</v>
      </c>
      <c r="AM149" s="1" t="s">
        <v>237</v>
      </c>
      <c r="AN149" s="1"/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59782.34</v>
      </c>
      <c r="AY149" s="5">
        <f t="shared" si="32"/>
        <v>59782.34</v>
      </c>
      <c r="AZ149" s="5"/>
    </row>
    <row r="150" spans="1:55" hidden="1" x14ac:dyDescent="0.3">
      <c r="A150" s="1" t="s">
        <v>297</v>
      </c>
      <c r="B150" s="6">
        <f t="shared" si="25"/>
        <v>0</v>
      </c>
      <c r="C150" s="1" t="str">
        <f t="shared" si="26"/>
        <v>515911130315</v>
      </c>
      <c r="D150" s="1">
        <v>5</v>
      </c>
      <c r="E150" s="1" t="str">
        <f t="shared" si="27"/>
        <v>159</v>
      </c>
      <c r="F150" s="1" t="str">
        <f t="shared" si="28"/>
        <v>1</v>
      </c>
      <c r="G150" s="1" t="str">
        <f t="shared" si="29"/>
        <v>1</v>
      </c>
      <c r="H150" s="1" t="str">
        <f t="shared" si="30"/>
        <v>13</v>
      </c>
      <c r="I150" s="1" t="str">
        <f t="shared" si="31"/>
        <v>03</v>
      </c>
      <c r="J150" s="1">
        <v>15</v>
      </c>
      <c r="K150" s="1" t="s">
        <v>2054</v>
      </c>
      <c r="L150" s="1" t="s">
        <v>297</v>
      </c>
      <c r="M150" s="131" t="s">
        <v>2055</v>
      </c>
      <c r="N150" s="12" t="s">
        <v>889</v>
      </c>
      <c r="O150" s="12" t="s">
        <v>890</v>
      </c>
      <c r="P150" s="12" t="s">
        <v>891</v>
      </c>
      <c r="Q150" s="12" t="s">
        <v>892</v>
      </c>
      <c r="R150" s="12" t="s">
        <v>893</v>
      </c>
      <c r="S150" s="12" t="s">
        <v>894</v>
      </c>
      <c r="T150" s="12" t="s">
        <v>1974</v>
      </c>
      <c r="U150" s="12" t="s">
        <v>2088</v>
      </c>
      <c r="V150" s="12">
        <v>1</v>
      </c>
      <c r="W150" s="12" t="s">
        <v>1732</v>
      </c>
      <c r="X150" s="12" t="s">
        <v>2089</v>
      </c>
      <c r="Y150" s="12">
        <v>1000</v>
      </c>
      <c r="Z150" s="12" t="s">
        <v>1977</v>
      </c>
      <c r="AA150" s="12" t="s">
        <v>1596</v>
      </c>
      <c r="AB150" s="1" t="s">
        <v>1756</v>
      </c>
      <c r="AC150" s="12" t="s">
        <v>1034</v>
      </c>
      <c r="AD150" s="12" t="s">
        <v>1035</v>
      </c>
      <c r="AE150" s="6" t="s">
        <v>1036</v>
      </c>
      <c r="AF150" s="12" t="s">
        <v>2238</v>
      </c>
      <c r="AG150" s="6" t="s">
        <v>935</v>
      </c>
      <c r="AH150" s="12" t="s">
        <v>1979</v>
      </c>
      <c r="AI150">
        <v>1591</v>
      </c>
      <c r="AJ150" s="1" t="s">
        <v>68</v>
      </c>
      <c r="AK150" s="1" t="s">
        <v>154</v>
      </c>
      <c r="AL150" s="1" t="s">
        <v>236</v>
      </c>
      <c r="AM150" s="1" t="s">
        <v>237</v>
      </c>
      <c r="AN150" s="1" t="s">
        <v>298</v>
      </c>
      <c r="AO150" s="5">
        <v>0</v>
      </c>
      <c r="AP150" s="5">
        <v>7473563.8399999999</v>
      </c>
      <c r="AQ150" s="88">
        <v>7473563.8399999999</v>
      </c>
      <c r="AR150" s="5">
        <v>0</v>
      </c>
      <c r="AS150" s="5">
        <v>0</v>
      </c>
      <c r="AT150" s="5">
        <v>9319559.6500000004</v>
      </c>
      <c r="AU150" s="5">
        <v>9319559.6500000004</v>
      </c>
      <c r="AV150" s="5">
        <v>9319559.6500000004</v>
      </c>
      <c r="AW150" s="5">
        <v>7473563.8399999999</v>
      </c>
      <c r="AX150" s="5">
        <v>106799.97</v>
      </c>
      <c r="AY150" s="5">
        <f t="shared" si="32"/>
        <v>7580363.8099999996</v>
      </c>
      <c r="AZ150" s="5"/>
    </row>
    <row r="151" spans="1:55" hidden="1" x14ac:dyDescent="0.3">
      <c r="A151" s="1"/>
      <c r="B151" s="6">
        <f t="shared" si="25"/>
        <v>-514111120215</v>
      </c>
      <c r="C151" s="1" t="str">
        <f t="shared" si="26"/>
        <v>514111120215</v>
      </c>
      <c r="D151" s="1">
        <v>5</v>
      </c>
      <c r="E151" s="1" t="str">
        <f t="shared" si="27"/>
        <v>141</v>
      </c>
      <c r="F151" s="1" t="str">
        <f t="shared" si="28"/>
        <v>1</v>
      </c>
      <c r="G151" s="1" t="str">
        <f t="shared" si="29"/>
        <v>1</v>
      </c>
      <c r="H151" s="1" t="str">
        <f t="shared" si="30"/>
        <v>12</v>
      </c>
      <c r="I151" s="1" t="str">
        <f t="shared" si="31"/>
        <v>02</v>
      </c>
      <c r="J151" s="1">
        <v>15</v>
      </c>
      <c r="K151" s="1" t="s">
        <v>2054</v>
      </c>
      <c r="L151" s="1" t="e">
        <v>#N/A</v>
      </c>
      <c r="M151" s="131" t="s">
        <v>2055</v>
      </c>
      <c r="N151" s="12" t="s">
        <v>889</v>
      </c>
      <c r="O151" s="12" t="s">
        <v>890</v>
      </c>
      <c r="P151" s="12" t="s">
        <v>891</v>
      </c>
      <c r="Q151" s="12" t="s">
        <v>892</v>
      </c>
      <c r="R151" s="12" t="s">
        <v>893</v>
      </c>
      <c r="S151" s="12" t="s">
        <v>894</v>
      </c>
      <c r="T151" s="12" t="s">
        <v>1974</v>
      </c>
      <c r="U151" s="12" t="s">
        <v>2088</v>
      </c>
      <c r="V151" s="12">
        <v>4</v>
      </c>
      <c r="W151" s="12" t="s">
        <v>1714</v>
      </c>
      <c r="X151" s="12" t="s">
        <v>2089</v>
      </c>
      <c r="Y151" s="12">
        <v>1000</v>
      </c>
      <c r="Z151" s="12" t="s">
        <v>1977</v>
      </c>
      <c r="AA151" s="12" t="s">
        <v>1594</v>
      </c>
      <c r="AB151" s="1" t="s">
        <v>1977</v>
      </c>
      <c r="AC151" s="12" t="s">
        <v>1010</v>
      </c>
      <c r="AD151" s="12" t="s">
        <v>1011</v>
      </c>
      <c r="AE151" s="6" t="s">
        <v>1012</v>
      </c>
      <c r="AF151" s="12" t="s">
        <v>1013</v>
      </c>
      <c r="AG151" s="6" t="s">
        <v>903</v>
      </c>
      <c r="AH151" s="12" t="s">
        <v>2046</v>
      </c>
      <c r="AI151">
        <v>1411</v>
      </c>
      <c r="AJ151" s="1" t="s">
        <v>68</v>
      </c>
      <c r="AK151" s="1" t="s">
        <v>154</v>
      </c>
      <c r="AL151" s="1" t="s">
        <v>236</v>
      </c>
      <c r="AM151" s="1" t="s">
        <v>237</v>
      </c>
      <c r="AN151" s="1"/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5">
        <v>112069.97</v>
      </c>
      <c r="AY151" s="5">
        <f t="shared" si="32"/>
        <v>112069.97</v>
      </c>
      <c r="AZ151" s="5"/>
    </row>
    <row r="152" spans="1:55" hidden="1" x14ac:dyDescent="0.3">
      <c r="A152" s="1" t="s">
        <v>250</v>
      </c>
      <c r="B152" s="6">
        <f t="shared" si="25"/>
        <v>0</v>
      </c>
      <c r="C152" s="1" t="str">
        <f t="shared" si="26"/>
        <v>513211120115</v>
      </c>
      <c r="D152" s="1">
        <v>5</v>
      </c>
      <c r="E152" s="1" t="str">
        <f t="shared" si="27"/>
        <v>132</v>
      </c>
      <c r="F152" s="1" t="str">
        <f t="shared" si="28"/>
        <v>1</v>
      </c>
      <c r="G152" s="1" t="str">
        <f t="shared" si="29"/>
        <v>1</v>
      </c>
      <c r="H152" s="1" t="str">
        <f t="shared" si="30"/>
        <v>12</v>
      </c>
      <c r="I152" s="1" t="str">
        <f t="shared" si="31"/>
        <v>01</v>
      </c>
      <c r="J152" s="1">
        <v>15</v>
      </c>
      <c r="K152" s="1" t="s">
        <v>2054</v>
      </c>
      <c r="L152" s="1" t="s">
        <v>250</v>
      </c>
      <c r="M152" s="131" t="s">
        <v>2055</v>
      </c>
      <c r="N152" s="12" t="s">
        <v>889</v>
      </c>
      <c r="O152" s="12" t="s">
        <v>890</v>
      </c>
      <c r="P152" s="12" t="s">
        <v>891</v>
      </c>
      <c r="Q152" s="12" t="s">
        <v>892</v>
      </c>
      <c r="R152" s="12" t="s">
        <v>893</v>
      </c>
      <c r="S152" s="12" t="s">
        <v>894</v>
      </c>
      <c r="T152" s="12" t="s">
        <v>1974</v>
      </c>
      <c r="U152" s="12" t="s">
        <v>2088</v>
      </c>
      <c r="V152" s="12">
        <v>4</v>
      </c>
      <c r="W152" s="12" t="s">
        <v>1714</v>
      </c>
      <c r="X152" s="12" t="s">
        <v>2089</v>
      </c>
      <c r="Y152" s="12">
        <v>1000</v>
      </c>
      <c r="Z152" s="12" t="s">
        <v>1977</v>
      </c>
      <c r="AA152" s="12" t="s">
        <v>1594</v>
      </c>
      <c r="AB152" s="1" t="s">
        <v>1977</v>
      </c>
      <c r="AC152" s="12" t="s">
        <v>994</v>
      </c>
      <c r="AD152" s="12" t="s">
        <v>995</v>
      </c>
      <c r="AE152" s="6" t="s">
        <v>996</v>
      </c>
      <c r="AF152" s="12" t="s">
        <v>997</v>
      </c>
      <c r="AG152" s="6" t="s">
        <v>889</v>
      </c>
      <c r="AH152" s="12" t="s">
        <v>2050</v>
      </c>
      <c r="AI152">
        <v>1321</v>
      </c>
      <c r="AJ152" s="1" t="s">
        <v>68</v>
      </c>
      <c r="AK152" s="1" t="s">
        <v>154</v>
      </c>
      <c r="AL152" s="1" t="s">
        <v>236</v>
      </c>
      <c r="AM152" s="1" t="s">
        <v>237</v>
      </c>
      <c r="AN152" s="1" t="s">
        <v>251</v>
      </c>
      <c r="AO152" s="5">
        <v>9993173.3499999996</v>
      </c>
      <c r="AP152" s="5">
        <v>169951.89</v>
      </c>
      <c r="AQ152" s="88">
        <v>10163125.24</v>
      </c>
      <c r="AR152" s="5">
        <v>0</v>
      </c>
      <c r="AS152" s="5">
        <v>0</v>
      </c>
      <c r="AT152" s="5">
        <v>9197098.0700000003</v>
      </c>
      <c r="AU152" s="5">
        <v>9197098.0700000003</v>
      </c>
      <c r="AV152" s="5">
        <v>9197098.0700000003</v>
      </c>
      <c r="AW152" s="5">
        <v>10163125.24</v>
      </c>
      <c r="AX152" s="5">
        <v>152279.76</v>
      </c>
      <c r="AY152" s="5">
        <f t="shared" si="32"/>
        <v>10315405</v>
      </c>
      <c r="AZ152" s="5"/>
    </row>
    <row r="153" spans="1:55" hidden="1" x14ac:dyDescent="0.3">
      <c r="A153" s="1"/>
      <c r="B153" s="6">
        <f t="shared" si="25"/>
        <v>-514321120215</v>
      </c>
      <c r="C153" s="1" t="str">
        <f t="shared" si="26"/>
        <v>514321120215</v>
      </c>
      <c r="D153" s="1">
        <v>5</v>
      </c>
      <c r="E153" s="1" t="str">
        <f t="shared" si="27"/>
        <v>143</v>
      </c>
      <c r="F153" s="1" t="str">
        <f t="shared" si="28"/>
        <v>2</v>
      </c>
      <c r="G153" s="1" t="str">
        <f t="shared" si="29"/>
        <v>1</v>
      </c>
      <c r="H153" s="1" t="str">
        <f t="shared" si="30"/>
        <v>12</v>
      </c>
      <c r="I153" s="1" t="str">
        <f t="shared" si="31"/>
        <v>02</v>
      </c>
      <c r="J153" s="1">
        <v>15</v>
      </c>
      <c r="K153" s="1" t="s">
        <v>2054</v>
      </c>
      <c r="L153" s="1" t="e">
        <v>#N/A</v>
      </c>
      <c r="M153" s="131" t="s">
        <v>2055</v>
      </c>
      <c r="N153" s="12" t="s">
        <v>889</v>
      </c>
      <c r="O153" s="12" t="s">
        <v>890</v>
      </c>
      <c r="P153" s="12" t="s">
        <v>891</v>
      </c>
      <c r="Q153" s="12" t="s">
        <v>892</v>
      </c>
      <c r="R153" s="12" t="s">
        <v>893</v>
      </c>
      <c r="S153" s="12" t="s">
        <v>894</v>
      </c>
      <c r="T153" s="12" t="s">
        <v>1974</v>
      </c>
      <c r="U153" s="12" t="s">
        <v>2088</v>
      </c>
      <c r="V153" s="12">
        <v>4</v>
      </c>
      <c r="W153" s="12" t="s">
        <v>1714</v>
      </c>
      <c r="X153" s="12" t="s">
        <v>2089</v>
      </c>
      <c r="Y153" s="12">
        <v>1000</v>
      </c>
      <c r="Z153" s="12" t="s">
        <v>1977</v>
      </c>
      <c r="AA153" s="12" t="s">
        <v>1594</v>
      </c>
      <c r="AB153" s="1" t="s">
        <v>1977</v>
      </c>
      <c r="AC153" s="12" t="s">
        <v>1018</v>
      </c>
      <c r="AD153" s="12" t="s">
        <v>1019</v>
      </c>
      <c r="AE153" s="6" t="s">
        <v>1022</v>
      </c>
      <c r="AF153" s="12" t="s">
        <v>1023</v>
      </c>
      <c r="AG153" s="6" t="s">
        <v>903</v>
      </c>
      <c r="AH153" s="12" t="s">
        <v>2046</v>
      </c>
      <c r="AI153">
        <v>1432</v>
      </c>
      <c r="AJ153" s="1" t="s">
        <v>68</v>
      </c>
      <c r="AK153" s="1" t="s">
        <v>154</v>
      </c>
      <c r="AL153" s="1" t="s">
        <v>236</v>
      </c>
      <c r="AM153" s="1" t="s">
        <v>237</v>
      </c>
      <c r="AN153" s="1"/>
      <c r="AO153" s="5">
        <v>0</v>
      </c>
      <c r="AP153" s="5">
        <v>0</v>
      </c>
      <c r="AQ153" s="5">
        <v>0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  <c r="AW153" s="5">
        <v>0</v>
      </c>
      <c r="AX153" s="5">
        <v>326870.74</v>
      </c>
      <c r="AY153" s="5">
        <f t="shared" si="32"/>
        <v>326870.74</v>
      </c>
      <c r="AZ153" s="5"/>
    </row>
    <row r="154" spans="1:55" hidden="1" x14ac:dyDescent="0.3">
      <c r="A154" s="1"/>
      <c r="B154" s="6">
        <f t="shared" si="25"/>
        <v>-513221120215</v>
      </c>
      <c r="C154" s="1" t="str">
        <f t="shared" si="26"/>
        <v>513221120215</v>
      </c>
      <c r="D154" s="1">
        <v>5</v>
      </c>
      <c r="E154" s="1" t="str">
        <f t="shared" si="27"/>
        <v>132</v>
      </c>
      <c r="F154" s="1" t="str">
        <f t="shared" si="28"/>
        <v>2</v>
      </c>
      <c r="G154" s="1" t="str">
        <f t="shared" si="29"/>
        <v>1</v>
      </c>
      <c r="H154" s="1" t="str">
        <f t="shared" si="30"/>
        <v>12</v>
      </c>
      <c r="I154" s="1" t="str">
        <f t="shared" si="31"/>
        <v>02</v>
      </c>
      <c r="J154" s="1">
        <v>15</v>
      </c>
      <c r="K154" s="1" t="s">
        <v>2054</v>
      </c>
      <c r="L154" s="1" t="e">
        <v>#N/A</v>
      </c>
      <c r="M154" s="131" t="s">
        <v>2055</v>
      </c>
      <c r="N154" s="12" t="s">
        <v>889</v>
      </c>
      <c r="O154" s="12" t="s">
        <v>890</v>
      </c>
      <c r="P154" s="12" t="s">
        <v>891</v>
      </c>
      <c r="Q154" s="12" t="s">
        <v>892</v>
      </c>
      <c r="R154" s="12" t="s">
        <v>893</v>
      </c>
      <c r="S154" s="12" t="s">
        <v>894</v>
      </c>
      <c r="T154" s="12" t="s">
        <v>1974</v>
      </c>
      <c r="U154" s="12" t="s">
        <v>2088</v>
      </c>
      <c r="V154" s="12">
        <v>4</v>
      </c>
      <c r="W154" s="12" t="s">
        <v>1714</v>
      </c>
      <c r="X154" s="12" t="s">
        <v>2089</v>
      </c>
      <c r="Y154" s="12">
        <v>1000</v>
      </c>
      <c r="Z154" s="12" t="s">
        <v>1977</v>
      </c>
      <c r="AA154" s="12" t="s">
        <v>1594</v>
      </c>
      <c r="AB154" s="1" t="s">
        <v>1977</v>
      </c>
      <c r="AC154" s="12" t="s">
        <v>994</v>
      </c>
      <c r="AD154" s="12" t="s">
        <v>995</v>
      </c>
      <c r="AE154" s="6" t="s">
        <v>998</v>
      </c>
      <c r="AF154" s="12" t="s">
        <v>2048</v>
      </c>
      <c r="AG154" s="6" t="s">
        <v>903</v>
      </c>
      <c r="AH154" s="12" t="s">
        <v>2046</v>
      </c>
      <c r="AI154">
        <v>1322</v>
      </c>
      <c r="AJ154" s="1" t="s">
        <v>68</v>
      </c>
      <c r="AK154" s="1" t="s">
        <v>154</v>
      </c>
      <c r="AL154" s="1" t="s">
        <v>236</v>
      </c>
      <c r="AM154" s="1" t="s">
        <v>237</v>
      </c>
      <c r="AN154" s="1"/>
      <c r="AO154" s="5">
        <v>0</v>
      </c>
      <c r="AP154" s="5">
        <v>0</v>
      </c>
      <c r="AQ154" s="5">
        <v>0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549489.84</v>
      </c>
      <c r="AY154" s="5">
        <f t="shared" si="32"/>
        <v>549489.84</v>
      </c>
      <c r="AZ154" s="5"/>
    </row>
    <row r="155" spans="1:55" hidden="1" x14ac:dyDescent="0.3">
      <c r="A155" s="1"/>
      <c r="B155" s="6">
        <f t="shared" si="25"/>
        <v>-561311468815</v>
      </c>
      <c r="C155" s="1" t="str">
        <f t="shared" si="26"/>
        <v>561311468815</v>
      </c>
      <c r="D155" s="1">
        <v>5</v>
      </c>
      <c r="E155" s="1" t="str">
        <f t="shared" si="27"/>
        <v>613</v>
      </c>
      <c r="F155" s="1" t="str">
        <f t="shared" si="28"/>
        <v>1</v>
      </c>
      <c r="G155" s="1" t="str">
        <f t="shared" si="29"/>
        <v>1</v>
      </c>
      <c r="H155" s="1" t="str">
        <f t="shared" si="30"/>
        <v>46</v>
      </c>
      <c r="I155" s="1">
        <f t="shared" si="31"/>
        <v>88</v>
      </c>
      <c r="J155" s="1">
        <v>15</v>
      </c>
      <c r="K155" s="1" t="s">
        <v>2054</v>
      </c>
      <c r="L155" s="1" t="e">
        <v>#N/A</v>
      </c>
      <c r="M155" s="131" t="s">
        <v>2055</v>
      </c>
      <c r="N155" s="12" t="s">
        <v>889</v>
      </c>
      <c r="O155" s="12" t="s">
        <v>890</v>
      </c>
      <c r="P155" s="12" t="s">
        <v>891</v>
      </c>
      <c r="Q155" s="12" t="s">
        <v>892</v>
      </c>
      <c r="R155" s="12" t="s">
        <v>893</v>
      </c>
      <c r="S155" s="12" t="s">
        <v>894</v>
      </c>
      <c r="T155" s="12" t="s">
        <v>1762</v>
      </c>
      <c r="U155" t="s">
        <v>2112</v>
      </c>
      <c r="V155" s="12">
        <v>1</v>
      </c>
      <c r="W155" s="12" t="s">
        <v>1732</v>
      </c>
      <c r="X155" s="12" t="s">
        <v>2243</v>
      </c>
      <c r="Y155" s="12">
        <v>6000</v>
      </c>
      <c r="Z155" s="12" t="s">
        <v>2147</v>
      </c>
      <c r="AA155" s="12" t="s">
        <v>1651</v>
      </c>
      <c r="AB155" s="1" t="s">
        <v>1970</v>
      </c>
      <c r="AC155" s="12" t="s">
        <v>1549</v>
      </c>
      <c r="AD155" s="12" t="s">
        <v>1550</v>
      </c>
      <c r="AE155" s="6" t="s">
        <v>1551</v>
      </c>
      <c r="AF155" s="12" t="s">
        <v>1971</v>
      </c>
      <c r="AG155" s="6">
        <v>88</v>
      </c>
      <c r="AH155" s="12" t="s">
        <v>2235</v>
      </c>
      <c r="AI155">
        <v>6131</v>
      </c>
      <c r="AJ155" s="1" t="s">
        <v>318</v>
      </c>
      <c r="AK155" s="1" t="s">
        <v>547</v>
      </c>
      <c r="AL155" s="1" t="s">
        <v>582</v>
      </c>
      <c r="AM155" s="1" t="s">
        <v>583</v>
      </c>
      <c r="AN155" s="1"/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32">
        <v>2000000</v>
      </c>
      <c r="AY155" s="5">
        <f t="shared" si="32"/>
        <v>2000000</v>
      </c>
      <c r="AZ155" s="5"/>
    </row>
    <row r="156" spans="1:55" hidden="1" x14ac:dyDescent="0.3">
      <c r="A156" s="128" t="s">
        <v>295</v>
      </c>
      <c r="B156" s="6">
        <f t="shared" si="25"/>
        <v>0</v>
      </c>
      <c r="C156" s="1" t="str">
        <f t="shared" si="26"/>
        <v>515911120116</v>
      </c>
      <c r="D156" s="1">
        <v>5</v>
      </c>
      <c r="E156" s="1" t="str">
        <f t="shared" si="27"/>
        <v>159</v>
      </c>
      <c r="F156" s="1" t="str">
        <f t="shared" si="28"/>
        <v>1</v>
      </c>
      <c r="G156" s="1" t="str">
        <f t="shared" si="29"/>
        <v>1</v>
      </c>
      <c r="H156" s="1" t="str">
        <f t="shared" si="30"/>
        <v>12</v>
      </c>
      <c r="I156" s="1" t="str">
        <f t="shared" si="31"/>
        <v>01</v>
      </c>
      <c r="J156" s="1">
        <v>16</v>
      </c>
      <c r="K156" s="1" t="s">
        <v>2044</v>
      </c>
      <c r="L156" s="1" t="s">
        <v>295</v>
      </c>
      <c r="M156" s="131" t="s">
        <v>2045</v>
      </c>
      <c r="N156" s="12" t="s">
        <v>889</v>
      </c>
      <c r="O156" s="12" t="s">
        <v>890</v>
      </c>
      <c r="P156" s="12" t="s">
        <v>891</v>
      </c>
      <c r="Q156" s="12" t="s">
        <v>892</v>
      </c>
      <c r="R156" s="12" t="s">
        <v>893</v>
      </c>
      <c r="S156" s="12" t="s">
        <v>894</v>
      </c>
      <c r="T156" s="12" t="s">
        <v>1974</v>
      </c>
      <c r="U156" s="12" t="s">
        <v>2088</v>
      </c>
      <c r="V156" s="12">
        <v>4</v>
      </c>
      <c r="W156" s="12" t="s">
        <v>1714</v>
      </c>
      <c r="X156" s="12" t="s">
        <v>2089</v>
      </c>
      <c r="Y156" s="12">
        <v>1000</v>
      </c>
      <c r="Z156" s="12" t="s">
        <v>1977</v>
      </c>
      <c r="AA156" s="12" t="s">
        <v>1594</v>
      </c>
      <c r="AB156" s="1" t="s">
        <v>1977</v>
      </c>
      <c r="AC156" s="12" t="s">
        <v>1034</v>
      </c>
      <c r="AD156" s="12" t="s">
        <v>1035</v>
      </c>
      <c r="AE156" s="6" t="s">
        <v>1036</v>
      </c>
      <c r="AF156" s="12" t="s">
        <v>2238</v>
      </c>
      <c r="AG156" s="6" t="s">
        <v>889</v>
      </c>
      <c r="AH156" s="12" t="s">
        <v>2050</v>
      </c>
      <c r="AI156">
        <v>1591</v>
      </c>
      <c r="AJ156" s="1" t="s">
        <v>68</v>
      </c>
      <c r="AK156" s="1" t="s">
        <v>154</v>
      </c>
      <c r="AL156" s="1" t="s">
        <v>236</v>
      </c>
      <c r="AM156" s="1" t="s">
        <v>237</v>
      </c>
      <c r="AN156" s="1" t="s">
        <v>296</v>
      </c>
      <c r="AO156" s="5">
        <v>96017961.159999996</v>
      </c>
      <c r="AP156" s="5">
        <v>-657211.64</v>
      </c>
      <c r="AQ156" s="86">
        <v>95360749.519999996</v>
      </c>
      <c r="AR156" s="5">
        <v>0</v>
      </c>
      <c r="AS156" s="5">
        <v>0</v>
      </c>
      <c r="AT156" s="5">
        <v>6830097.5499999998</v>
      </c>
      <c r="AU156" s="5">
        <v>6830097.5499999998</v>
      </c>
      <c r="AV156" s="5">
        <v>6830097.5499999998</v>
      </c>
      <c r="AW156" s="5">
        <v>95360749.519999996</v>
      </c>
      <c r="AX156" s="5">
        <v>-7315444.4199999999</v>
      </c>
      <c r="AY156" s="5">
        <f t="shared" si="32"/>
        <v>88045305.099999994</v>
      </c>
      <c r="AZ156" s="5"/>
      <c r="BA156" s="5">
        <f>AY148+AY156</f>
        <v>88769869.579999998</v>
      </c>
      <c r="BB156" s="5">
        <v>88769869.582412288</v>
      </c>
      <c r="BC156" s="5">
        <f>BB156-BA156</f>
        <v>2.4122893810272217E-3</v>
      </c>
    </row>
    <row r="157" spans="1:55" x14ac:dyDescent="0.3">
      <c r="A157" s="1"/>
      <c r="B157" s="6">
        <f t="shared" si="25"/>
        <v>-539411050015</v>
      </c>
      <c r="C157" s="1" t="str">
        <f t="shared" si="26"/>
        <v>539411050015</v>
      </c>
      <c r="D157" s="1">
        <v>5</v>
      </c>
      <c r="E157" s="1" t="str">
        <f t="shared" si="27"/>
        <v>394</v>
      </c>
      <c r="F157" s="1" t="str">
        <f t="shared" si="28"/>
        <v>1</v>
      </c>
      <c r="G157" s="1" t="str">
        <f t="shared" si="29"/>
        <v>1</v>
      </c>
      <c r="H157" s="1" t="str">
        <f t="shared" si="30"/>
        <v>05</v>
      </c>
      <c r="I157" s="1" t="str">
        <f t="shared" si="31"/>
        <v>00</v>
      </c>
      <c r="J157" s="1">
        <v>15</v>
      </c>
      <c r="K157" s="1" t="s">
        <v>2054</v>
      </c>
      <c r="L157" s="1" t="e">
        <v>#N/A</v>
      </c>
      <c r="M157" s="131" t="s">
        <v>2055</v>
      </c>
      <c r="N157" s="12" t="s">
        <v>889</v>
      </c>
      <c r="O157" s="12" t="s">
        <v>890</v>
      </c>
      <c r="P157" s="12" t="s">
        <v>891</v>
      </c>
      <c r="Q157" s="12" t="s">
        <v>892</v>
      </c>
      <c r="R157" s="12" t="s">
        <v>893</v>
      </c>
      <c r="S157" s="12" t="s">
        <v>894</v>
      </c>
      <c r="T157" s="12" t="s">
        <v>1722</v>
      </c>
      <c r="U157" t="s">
        <v>2090</v>
      </c>
      <c r="V157" s="12">
        <v>4</v>
      </c>
      <c r="W157" s="12" t="s">
        <v>1714</v>
      </c>
      <c r="X157" s="12" t="s">
        <v>2089</v>
      </c>
      <c r="Y157" s="12">
        <v>3000</v>
      </c>
      <c r="Z157" s="12" t="s">
        <v>1717</v>
      </c>
      <c r="AA157" s="12" t="s">
        <v>1588</v>
      </c>
      <c r="AB157" s="1" t="s">
        <v>1869</v>
      </c>
      <c r="AC157" s="12" t="s">
        <v>1391</v>
      </c>
      <c r="AD157" s="12" t="s">
        <v>1392</v>
      </c>
      <c r="AE157" s="6" t="s">
        <v>1393</v>
      </c>
      <c r="AF157" s="12" t="s">
        <v>1394</v>
      </c>
      <c r="AG157" s="6" t="s">
        <v>1586</v>
      </c>
      <c r="AH157" s="12" t="s">
        <v>1728</v>
      </c>
      <c r="AI157">
        <v>3941</v>
      </c>
      <c r="AJ157" s="1" t="s">
        <v>60</v>
      </c>
      <c r="AK157" s="1" t="s">
        <v>61</v>
      </c>
      <c r="AL157" s="1" t="s">
        <v>60</v>
      </c>
      <c r="AM157" s="1" t="s">
        <v>62</v>
      </c>
      <c r="AN157" s="1"/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8000000</v>
      </c>
      <c r="AY157" s="5">
        <f t="shared" si="32"/>
        <v>8000000</v>
      </c>
      <c r="AZ157" s="5"/>
    </row>
    <row r="158" spans="1:55" hidden="1" x14ac:dyDescent="0.3">
      <c r="A158" s="1" t="s">
        <v>299</v>
      </c>
      <c r="B158" s="6">
        <f t="shared" si="25"/>
        <v>0</v>
      </c>
      <c r="C158" s="1" t="str">
        <f t="shared" si="26"/>
        <v>515911130316</v>
      </c>
      <c r="D158" s="1">
        <v>5</v>
      </c>
      <c r="E158" s="1" t="str">
        <f t="shared" si="27"/>
        <v>159</v>
      </c>
      <c r="F158" s="1" t="str">
        <f t="shared" si="28"/>
        <v>1</v>
      </c>
      <c r="G158" s="1" t="str">
        <f t="shared" si="29"/>
        <v>1</v>
      </c>
      <c r="H158" s="1" t="str">
        <f t="shared" si="30"/>
        <v>13</v>
      </c>
      <c r="I158" s="1" t="str">
        <f t="shared" si="31"/>
        <v>03</v>
      </c>
      <c r="J158" s="1">
        <v>16</v>
      </c>
      <c r="K158" s="1" t="s">
        <v>2044</v>
      </c>
      <c r="L158" s="1" t="s">
        <v>299</v>
      </c>
      <c r="M158" s="12" t="s">
        <v>2045</v>
      </c>
      <c r="N158" s="12" t="s">
        <v>889</v>
      </c>
      <c r="O158" s="12" t="s">
        <v>890</v>
      </c>
      <c r="P158" s="12" t="s">
        <v>891</v>
      </c>
      <c r="Q158" s="12" t="s">
        <v>892</v>
      </c>
      <c r="R158" s="12" t="s">
        <v>893</v>
      </c>
      <c r="S158" s="12" t="s">
        <v>894</v>
      </c>
      <c r="T158" s="12" t="s">
        <v>1974</v>
      </c>
      <c r="U158" s="12" t="s">
        <v>2088</v>
      </c>
      <c r="V158" s="12">
        <v>1</v>
      </c>
      <c r="W158" s="12" t="s">
        <v>1732</v>
      </c>
      <c r="X158" s="12" t="s">
        <v>2089</v>
      </c>
      <c r="Y158" s="12">
        <v>1000</v>
      </c>
      <c r="Z158" s="12" t="s">
        <v>1977</v>
      </c>
      <c r="AA158" s="12" t="s">
        <v>1596</v>
      </c>
      <c r="AB158" s="1" t="s">
        <v>1756</v>
      </c>
      <c r="AC158" s="12" t="s">
        <v>1034</v>
      </c>
      <c r="AD158" s="12" t="s">
        <v>1035</v>
      </c>
      <c r="AE158" s="6" t="s">
        <v>1036</v>
      </c>
      <c r="AF158" s="12" t="s">
        <v>2238</v>
      </c>
      <c r="AG158" s="6" t="s">
        <v>935</v>
      </c>
      <c r="AH158" s="12" t="s">
        <v>1979</v>
      </c>
      <c r="AI158">
        <v>1591</v>
      </c>
      <c r="AJ158" s="1" t="s">
        <v>68</v>
      </c>
      <c r="AK158" s="1" t="s">
        <v>154</v>
      </c>
      <c r="AL158" s="1" t="s">
        <v>236</v>
      </c>
      <c r="AM158" s="1" t="s">
        <v>237</v>
      </c>
      <c r="AN158" s="1" t="s">
        <v>300</v>
      </c>
      <c r="AO158" s="5">
        <v>26077752.859999999</v>
      </c>
      <c r="AP158" s="5">
        <v>-7473563.8399999999</v>
      </c>
      <c r="AQ158" s="86">
        <v>18604189.02</v>
      </c>
      <c r="AR158" s="5">
        <v>0</v>
      </c>
      <c r="AS158" s="5">
        <v>0</v>
      </c>
      <c r="AT158" s="5">
        <v>492100</v>
      </c>
      <c r="AU158" s="5">
        <v>492100</v>
      </c>
      <c r="AV158" s="5">
        <v>492100</v>
      </c>
      <c r="AW158" s="5">
        <v>18604189.02</v>
      </c>
      <c r="AX158" s="5">
        <v>0</v>
      </c>
      <c r="AY158" s="5">
        <f t="shared" si="32"/>
        <v>18604189.02</v>
      </c>
      <c r="AZ158" s="5"/>
      <c r="BA158" s="5">
        <f>AY147+AY157+AY158</f>
        <v>29410187.689999998</v>
      </c>
      <c r="BB158" s="5">
        <v>28990551.5</v>
      </c>
      <c r="BC158" s="5">
        <f>BB158-BA158</f>
        <v>-419636.18999999762</v>
      </c>
    </row>
    <row r="159" spans="1:55" hidden="1" x14ac:dyDescent="0.3">
      <c r="A159" s="1" t="s">
        <v>301</v>
      </c>
      <c r="B159" s="6">
        <f t="shared" si="25"/>
        <v>0</v>
      </c>
      <c r="C159" s="1" t="str">
        <f t="shared" si="26"/>
        <v>516111120015</v>
      </c>
      <c r="D159" s="1">
        <v>5</v>
      </c>
      <c r="E159" s="1" t="str">
        <f t="shared" si="27"/>
        <v>161</v>
      </c>
      <c r="F159" s="1" t="str">
        <f t="shared" si="28"/>
        <v>1</v>
      </c>
      <c r="G159" s="1" t="str">
        <f t="shared" si="29"/>
        <v>1</v>
      </c>
      <c r="H159" s="1" t="str">
        <f t="shared" si="30"/>
        <v>12</v>
      </c>
      <c r="I159" s="1" t="str">
        <f t="shared" si="31"/>
        <v>00</v>
      </c>
      <c r="J159" s="1">
        <v>15</v>
      </c>
      <c r="K159" s="1" t="s">
        <v>2054</v>
      </c>
      <c r="L159" s="1" t="s">
        <v>301</v>
      </c>
      <c r="M159" s="12" t="s">
        <v>2055</v>
      </c>
      <c r="N159" s="12" t="s">
        <v>889</v>
      </c>
      <c r="O159" s="12" t="s">
        <v>890</v>
      </c>
      <c r="P159" s="12" t="s">
        <v>891</v>
      </c>
      <c r="Q159" s="12" t="s">
        <v>892</v>
      </c>
      <c r="R159" s="12" t="s">
        <v>893</v>
      </c>
      <c r="S159" s="12" t="s">
        <v>894</v>
      </c>
      <c r="T159" s="12" t="s">
        <v>1974</v>
      </c>
      <c r="U159" s="12" t="s">
        <v>2088</v>
      </c>
      <c r="V159" s="12">
        <v>4</v>
      </c>
      <c r="W159" s="12" t="s">
        <v>1714</v>
      </c>
      <c r="X159" s="12" t="s">
        <v>2089</v>
      </c>
      <c r="Y159" s="12">
        <v>1000</v>
      </c>
      <c r="Z159" s="12" t="s">
        <v>1977</v>
      </c>
      <c r="AA159" s="12" t="s">
        <v>1594</v>
      </c>
      <c r="AB159" s="1" t="s">
        <v>1977</v>
      </c>
      <c r="AC159" s="12" t="s">
        <v>1040</v>
      </c>
      <c r="AD159" s="12" t="s">
        <v>1041</v>
      </c>
      <c r="AE159" s="6" t="s">
        <v>1042</v>
      </c>
      <c r="AF159" s="12" t="s">
        <v>2150</v>
      </c>
      <c r="AG159" s="6" t="s">
        <v>1586</v>
      </c>
      <c r="AH159" s="12" t="s">
        <v>1728</v>
      </c>
      <c r="AI159">
        <v>1611</v>
      </c>
      <c r="AJ159" s="1" t="s">
        <v>68</v>
      </c>
      <c r="AK159" s="1" t="s">
        <v>154</v>
      </c>
      <c r="AL159" s="1" t="s">
        <v>236</v>
      </c>
      <c r="AM159" s="1" t="s">
        <v>237</v>
      </c>
      <c r="AN159" s="1" t="s">
        <v>302</v>
      </c>
      <c r="AO159" s="5">
        <v>23638562.140000001</v>
      </c>
      <c r="AP159" s="5">
        <v>-23638562.140000001</v>
      </c>
      <c r="AQ159" s="88">
        <v>0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5">
        <f t="shared" si="32"/>
        <v>0</v>
      </c>
      <c r="AZ159" s="5"/>
    </row>
    <row r="160" spans="1:55" hidden="1" x14ac:dyDescent="0.3">
      <c r="A160" s="1" t="s">
        <v>303</v>
      </c>
      <c r="B160" s="6">
        <f t="shared" si="25"/>
        <v>0</v>
      </c>
      <c r="C160" s="1" t="str">
        <f t="shared" si="26"/>
        <v>516111120016</v>
      </c>
      <c r="D160" s="1">
        <v>5</v>
      </c>
      <c r="E160" s="1" t="str">
        <f t="shared" si="27"/>
        <v>161</v>
      </c>
      <c r="F160" s="1" t="str">
        <f t="shared" si="28"/>
        <v>1</v>
      </c>
      <c r="G160" s="1" t="str">
        <f t="shared" si="29"/>
        <v>1</v>
      </c>
      <c r="H160" s="1" t="str">
        <f t="shared" si="30"/>
        <v>12</v>
      </c>
      <c r="I160" s="1" t="str">
        <f t="shared" si="31"/>
        <v>00</v>
      </c>
      <c r="J160" s="1">
        <v>16</v>
      </c>
      <c r="K160" s="1" t="s">
        <v>2044</v>
      </c>
      <c r="L160" s="1" t="s">
        <v>303</v>
      </c>
      <c r="M160" s="12" t="s">
        <v>2045</v>
      </c>
      <c r="N160" s="12" t="s">
        <v>889</v>
      </c>
      <c r="O160" s="12" t="s">
        <v>890</v>
      </c>
      <c r="P160" s="12" t="s">
        <v>891</v>
      </c>
      <c r="Q160" s="12" t="s">
        <v>892</v>
      </c>
      <c r="R160" s="12" t="s">
        <v>893</v>
      </c>
      <c r="S160" s="12" t="s">
        <v>894</v>
      </c>
      <c r="T160" s="12" t="s">
        <v>1974</v>
      </c>
      <c r="U160" s="12" t="s">
        <v>2088</v>
      </c>
      <c r="V160" s="12">
        <v>4</v>
      </c>
      <c r="W160" s="12" t="s">
        <v>1714</v>
      </c>
      <c r="X160" s="12" t="s">
        <v>2089</v>
      </c>
      <c r="Y160" s="12">
        <v>1000</v>
      </c>
      <c r="Z160" s="12" t="s">
        <v>1977</v>
      </c>
      <c r="AA160" s="12" t="s">
        <v>1594</v>
      </c>
      <c r="AB160" s="1" t="s">
        <v>1977</v>
      </c>
      <c r="AC160" s="12" t="s">
        <v>1040</v>
      </c>
      <c r="AD160" s="12" t="s">
        <v>1041</v>
      </c>
      <c r="AE160" s="6" t="s">
        <v>1042</v>
      </c>
      <c r="AF160" s="12" t="s">
        <v>2150</v>
      </c>
      <c r="AG160" s="6" t="s">
        <v>1586</v>
      </c>
      <c r="AH160" s="12" t="s">
        <v>1728</v>
      </c>
      <c r="AI160">
        <v>1611</v>
      </c>
      <c r="AJ160" s="1" t="s">
        <v>68</v>
      </c>
      <c r="AK160" s="1" t="s">
        <v>154</v>
      </c>
      <c r="AL160" s="1" t="s">
        <v>236</v>
      </c>
      <c r="AM160" s="1" t="s">
        <v>237</v>
      </c>
      <c r="AN160" s="1" t="s">
        <v>304</v>
      </c>
      <c r="AO160" s="5">
        <v>6193943.2800000003</v>
      </c>
      <c r="AP160" s="5">
        <v>-6193943.2800000003</v>
      </c>
      <c r="AQ160" s="86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0</v>
      </c>
      <c r="AX160" s="5">
        <v>0</v>
      </c>
      <c r="AY160" s="5">
        <f t="shared" si="32"/>
        <v>0</v>
      </c>
      <c r="AZ160" s="5"/>
    </row>
    <row r="161" spans="1:52" hidden="1" x14ac:dyDescent="0.3">
      <c r="A161" s="1" t="s">
        <v>305</v>
      </c>
      <c r="B161" s="6">
        <f t="shared" si="25"/>
        <v>0</v>
      </c>
      <c r="C161" s="1" t="str">
        <f t="shared" si="26"/>
        <v>517111137026</v>
      </c>
      <c r="D161" s="1">
        <v>5</v>
      </c>
      <c r="E161" s="1" t="str">
        <f t="shared" si="27"/>
        <v>171</v>
      </c>
      <c r="F161" s="1" t="str">
        <f t="shared" si="28"/>
        <v>1</v>
      </c>
      <c r="G161" s="1" t="str">
        <f t="shared" si="29"/>
        <v>1</v>
      </c>
      <c r="H161" s="1" t="str">
        <f t="shared" si="30"/>
        <v>13</v>
      </c>
      <c r="I161" s="1" t="str">
        <f t="shared" si="31"/>
        <v>70</v>
      </c>
      <c r="J161" s="1">
        <v>26</v>
      </c>
      <c r="K161" s="1" t="s">
        <v>2052</v>
      </c>
      <c r="L161" s="1" t="s">
        <v>305</v>
      </c>
      <c r="M161" s="12" t="s">
        <v>882</v>
      </c>
      <c r="N161" s="12" t="s">
        <v>889</v>
      </c>
      <c r="O161" s="12" t="s">
        <v>890</v>
      </c>
      <c r="P161" s="12" t="s">
        <v>891</v>
      </c>
      <c r="Q161" s="12" t="s">
        <v>892</v>
      </c>
      <c r="R161" s="12" t="s">
        <v>893</v>
      </c>
      <c r="S161" s="12" t="s">
        <v>894</v>
      </c>
      <c r="T161" s="12" t="s">
        <v>1974</v>
      </c>
      <c r="U161" s="12" t="s">
        <v>2088</v>
      </c>
      <c r="V161" s="12">
        <v>1</v>
      </c>
      <c r="W161" s="12" t="s">
        <v>1732</v>
      </c>
      <c r="X161" s="12" t="s">
        <v>2089</v>
      </c>
      <c r="Y161" s="12">
        <v>1000</v>
      </c>
      <c r="Z161" s="12" t="s">
        <v>1977</v>
      </c>
      <c r="AA161" s="12" t="s">
        <v>1596</v>
      </c>
      <c r="AB161" s="1" t="s">
        <v>1756</v>
      </c>
      <c r="AC161" s="12" t="s">
        <v>1045</v>
      </c>
      <c r="AD161" s="12" t="s">
        <v>1046</v>
      </c>
      <c r="AE161" s="6" t="s">
        <v>1047</v>
      </c>
      <c r="AF161" s="12" t="s">
        <v>1048</v>
      </c>
      <c r="AG161" s="6" t="s">
        <v>1604</v>
      </c>
      <c r="AH161" s="12" t="s">
        <v>1670</v>
      </c>
      <c r="AI161">
        <v>1711</v>
      </c>
      <c r="AJ161" s="1" t="s">
        <v>68</v>
      </c>
      <c r="AK161" s="1" t="s">
        <v>154</v>
      </c>
      <c r="AL161" s="1" t="s">
        <v>236</v>
      </c>
      <c r="AM161" s="1" t="s">
        <v>237</v>
      </c>
      <c r="AN161" s="1" t="s">
        <v>306</v>
      </c>
      <c r="AO161" s="5">
        <v>0</v>
      </c>
      <c r="AP161" s="5">
        <v>23000000</v>
      </c>
      <c r="AQ161" s="5">
        <v>23000000</v>
      </c>
      <c r="AR161" s="5">
        <v>0</v>
      </c>
      <c r="AS161" s="5">
        <v>0</v>
      </c>
      <c r="AT161" s="5">
        <v>8558463.7599999998</v>
      </c>
      <c r="AU161" s="5">
        <v>8558463.7599999998</v>
      </c>
      <c r="AV161" s="5">
        <v>8558463.7599999998</v>
      </c>
      <c r="AW161" s="5">
        <v>23000000</v>
      </c>
      <c r="AX161" s="5">
        <v>0</v>
      </c>
      <c r="AY161" s="5">
        <f t="shared" si="32"/>
        <v>23000000</v>
      </c>
      <c r="AZ161" s="5"/>
    </row>
    <row r="162" spans="1:52" hidden="1" x14ac:dyDescent="0.3">
      <c r="A162" s="1" t="s">
        <v>307</v>
      </c>
      <c r="B162" s="6">
        <f t="shared" si="25"/>
        <v>0</v>
      </c>
      <c r="C162" s="1" t="str">
        <f t="shared" si="26"/>
        <v>517111137126</v>
      </c>
      <c r="D162" s="1">
        <v>5</v>
      </c>
      <c r="E162" s="1" t="str">
        <f t="shared" si="27"/>
        <v>171</v>
      </c>
      <c r="F162" s="1" t="str">
        <f t="shared" si="28"/>
        <v>1</v>
      </c>
      <c r="G162" s="1" t="str">
        <f t="shared" si="29"/>
        <v>1</v>
      </c>
      <c r="H162" s="1" t="str">
        <f t="shared" si="30"/>
        <v>13</v>
      </c>
      <c r="I162" s="1" t="str">
        <f t="shared" si="31"/>
        <v>71</v>
      </c>
      <c r="J162" s="1">
        <v>26</v>
      </c>
      <c r="K162" s="1" t="s">
        <v>2052</v>
      </c>
      <c r="L162" s="1" t="s">
        <v>307</v>
      </c>
      <c r="M162" s="12" t="s">
        <v>882</v>
      </c>
      <c r="N162" s="12" t="s">
        <v>889</v>
      </c>
      <c r="O162" s="12" t="s">
        <v>890</v>
      </c>
      <c r="P162" s="12" t="s">
        <v>891</v>
      </c>
      <c r="Q162" s="12" t="s">
        <v>892</v>
      </c>
      <c r="R162" s="12" t="s">
        <v>893</v>
      </c>
      <c r="S162" s="12" t="s">
        <v>894</v>
      </c>
      <c r="T162" s="12" t="s">
        <v>1974</v>
      </c>
      <c r="U162" s="12" t="s">
        <v>2088</v>
      </c>
      <c r="V162" s="12">
        <v>1</v>
      </c>
      <c r="W162" s="12" t="s">
        <v>1732</v>
      </c>
      <c r="X162" s="12" t="s">
        <v>2089</v>
      </c>
      <c r="Y162" s="12">
        <v>1000</v>
      </c>
      <c r="Z162" s="12" t="s">
        <v>1977</v>
      </c>
      <c r="AA162" s="12" t="s">
        <v>1596</v>
      </c>
      <c r="AB162" s="1" t="s">
        <v>1756</v>
      </c>
      <c r="AC162" s="12" t="s">
        <v>1045</v>
      </c>
      <c r="AD162" s="12" t="s">
        <v>1046</v>
      </c>
      <c r="AE162" s="6" t="s">
        <v>1047</v>
      </c>
      <c r="AF162" s="12" t="s">
        <v>1048</v>
      </c>
      <c r="AG162" s="6" t="s">
        <v>1605</v>
      </c>
      <c r="AH162" s="12" t="s">
        <v>1671</v>
      </c>
      <c r="AI162">
        <v>1711</v>
      </c>
      <c r="AJ162" s="1" t="s">
        <v>68</v>
      </c>
      <c r="AK162" s="1" t="s">
        <v>154</v>
      </c>
      <c r="AL162" s="1" t="s">
        <v>236</v>
      </c>
      <c r="AM162" s="1" t="s">
        <v>237</v>
      </c>
      <c r="AN162" s="1" t="s">
        <v>308</v>
      </c>
      <c r="AO162" s="5">
        <v>0</v>
      </c>
      <c r="AP162" s="5">
        <v>2688400</v>
      </c>
      <c r="AQ162" s="5">
        <v>2688400</v>
      </c>
      <c r="AR162" s="5">
        <v>0</v>
      </c>
      <c r="AS162" s="5">
        <v>0</v>
      </c>
      <c r="AT162" s="5">
        <v>929500</v>
      </c>
      <c r="AU162" s="5">
        <v>929500</v>
      </c>
      <c r="AV162" s="5">
        <v>929500</v>
      </c>
      <c r="AW162" s="5">
        <v>2688400</v>
      </c>
      <c r="AX162" s="5">
        <v>0</v>
      </c>
      <c r="AY162" s="5">
        <f t="shared" si="32"/>
        <v>2688400</v>
      </c>
      <c r="AZ162" s="5"/>
    </row>
    <row r="163" spans="1:52" hidden="1" x14ac:dyDescent="0.3">
      <c r="A163" s="1" t="s">
        <v>309</v>
      </c>
      <c r="B163" s="6">
        <f t="shared" si="25"/>
        <v>0</v>
      </c>
      <c r="C163" s="1" t="str">
        <f t="shared" si="26"/>
        <v>533910120011</v>
      </c>
      <c r="D163" s="1">
        <v>5</v>
      </c>
      <c r="E163" s="1" t="str">
        <f t="shared" si="27"/>
        <v>339</v>
      </c>
      <c r="F163" s="1" t="str">
        <f t="shared" si="28"/>
        <v>1</v>
      </c>
      <c r="G163" s="1" t="str">
        <f t="shared" si="29"/>
        <v>0</v>
      </c>
      <c r="H163" s="1" t="str">
        <f t="shared" si="30"/>
        <v>12</v>
      </c>
      <c r="I163" s="1" t="str">
        <f t="shared" si="31"/>
        <v>00</v>
      </c>
      <c r="J163" s="1">
        <v>11</v>
      </c>
      <c r="K163" s="1" t="s">
        <v>1760</v>
      </c>
      <c r="L163" s="1" t="s">
        <v>309</v>
      </c>
      <c r="M163" s="12" t="s">
        <v>878</v>
      </c>
      <c r="N163" s="12" t="s">
        <v>889</v>
      </c>
      <c r="O163" s="12" t="s">
        <v>890</v>
      </c>
      <c r="P163" s="12" t="s">
        <v>891</v>
      </c>
      <c r="Q163" s="12" t="s">
        <v>892</v>
      </c>
      <c r="R163" s="12" t="s">
        <v>893</v>
      </c>
      <c r="S163" s="12" t="s">
        <v>894</v>
      </c>
      <c r="T163" s="12" t="s">
        <v>1974</v>
      </c>
      <c r="U163" s="12" t="s">
        <v>2088</v>
      </c>
      <c r="V163" s="12">
        <v>4</v>
      </c>
      <c r="W163" s="12" t="s">
        <v>1714</v>
      </c>
      <c r="X163" s="12" t="s">
        <v>2089</v>
      </c>
      <c r="Y163" s="12">
        <v>3000</v>
      </c>
      <c r="Z163" s="12" t="s">
        <v>1717</v>
      </c>
      <c r="AA163" s="12" t="s">
        <v>1594</v>
      </c>
      <c r="AB163" s="1" t="s">
        <v>1977</v>
      </c>
      <c r="AC163" s="12" t="s">
        <v>1272</v>
      </c>
      <c r="AD163" s="12" t="s">
        <v>1273</v>
      </c>
      <c r="AE163" s="6" t="s">
        <v>1274</v>
      </c>
      <c r="AF163" s="12" t="s">
        <v>1807</v>
      </c>
      <c r="AG163" s="6" t="s">
        <v>1586</v>
      </c>
      <c r="AH163" s="12" t="s">
        <v>1728</v>
      </c>
      <c r="AI163">
        <v>3391</v>
      </c>
      <c r="AJ163" s="1" t="s">
        <v>68</v>
      </c>
      <c r="AK163" s="1" t="s">
        <v>154</v>
      </c>
      <c r="AL163" s="1" t="s">
        <v>236</v>
      </c>
      <c r="AM163" s="1" t="s">
        <v>237</v>
      </c>
      <c r="AN163" s="1" t="s">
        <v>101</v>
      </c>
      <c r="AO163" s="5">
        <v>0</v>
      </c>
      <c r="AP163" s="5">
        <v>10000000</v>
      </c>
      <c r="AQ163" s="5">
        <v>10000000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s="5">
        <v>10000000</v>
      </c>
      <c r="AX163" s="5">
        <v>0</v>
      </c>
      <c r="AY163" s="5">
        <f t="shared" si="32"/>
        <v>10000000</v>
      </c>
      <c r="AZ163" s="5"/>
    </row>
    <row r="164" spans="1:52" hidden="1" x14ac:dyDescent="0.3">
      <c r="A164" s="1" t="s">
        <v>310</v>
      </c>
      <c r="B164" s="6">
        <f t="shared" si="25"/>
        <v>0</v>
      </c>
      <c r="C164" s="1" t="str">
        <f t="shared" si="26"/>
        <v>539110120011</v>
      </c>
      <c r="D164" s="1">
        <v>5</v>
      </c>
      <c r="E164" s="1" t="str">
        <f t="shared" si="27"/>
        <v>391</v>
      </c>
      <c r="F164" s="1" t="str">
        <f t="shared" si="28"/>
        <v>1</v>
      </c>
      <c r="G164" s="1" t="str">
        <f t="shared" si="29"/>
        <v>0</v>
      </c>
      <c r="H164" s="1" t="str">
        <f t="shared" si="30"/>
        <v>12</v>
      </c>
      <c r="I164" s="1" t="str">
        <f t="shared" si="31"/>
        <v>00</v>
      </c>
      <c r="J164" s="1">
        <v>11</v>
      </c>
      <c r="K164" s="1" t="s">
        <v>1760</v>
      </c>
      <c r="L164" s="1" t="s">
        <v>310</v>
      </c>
      <c r="M164" s="12" t="s">
        <v>878</v>
      </c>
      <c r="N164" s="12" t="s">
        <v>889</v>
      </c>
      <c r="O164" s="12" t="s">
        <v>890</v>
      </c>
      <c r="P164" s="12" t="s">
        <v>891</v>
      </c>
      <c r="Q164" s="12" t="s">
        <v>892</v>
      </c>
      <c r="R164" s="12" t="s">
        <v>893</v>
      </c>
      <c r="S164" s="12" t="s">
        <v>894</v>
      </c>
      <c r="T164" s="12" t="s">
        <v>1974</v>
      </c>
      <c r="U164" s="12" t="s">
        <v>2088</v>
      </c>
      <c r="V164" s="12">
        <v>4</v>
      </c>
      <c r="W164" s="12" t="s">
        <v>1714</v>
      </c>
      <c r="X164" s="12" t="s">
        <v>2089</v>
      </c>
      <c r="Y164" s="12">
        <v>3000</v>
      </c>
      <c r="Z164" s="12" t="s">
        <v>1717</v>
      </c>
      <c r="AA164" s="12" t="s">
        <v>1594</v>
      </c>
      <c r="AB164" s="1" t="s">
        <v>1977</v>
      </c>
      <c r="AC164" s="12" t="s">
        <v>1383</v>
      </c>
      <c r="AD164" s="12" t="s">
        <v>1384</v>
      </c>
      <c r="AE164" s="6" t="s">
        <v>1385</v>
      </c>
      <c r="AF164" s="12" t="s">
        <v>1386</v>
      </c>
      <c r="AG164" s="6" t="s">
        <v>1586</v>
      </c>
      <c r="AH164" s="12" t="s">
        <v>1728</v>
      </c>
      <c r="AI164">
        <v>3911</v>
      </c>
      <c r="AJ164" s="1" t="s">
        <v>68</v>
      </c>
      <c r="AK164" s="1" t="s">
        <v>154</v>
      </c>
      <c r="AL164" s="1" t="s">
        <v>236</v>
      </c>
      <c r="AM164" s="1" t="s">
        <v>237</v>
      </c>
      <c r="AN164" s="1" t="s">
        <v>311</v>
      </c>
      <c r="AO164" s="5">
        <v>500000</v>
      </c>
      <c r="AP164" s="5">
        <v>0</v>
      </c>
      <c r="AQ164" s="5">
        <v>500000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500000</v>
      </c>
      <c r="AX164" s="5">
        <v>0</v>
      </c>
      <c r="AY164" s="5">
        <f t="shared" si="32"/>
        <v>500000</v>
      </c>
      <c r="AZ164" s="5"/>
    </row>
    <row r="165" spans="1:52" hidden="1" x14ac:dyDescent="0.3">
      <c r="A165" s="1" t="s">
        <v>332</v>
      </c>
      <c r="B165" s="6">
        <f t="shared" si="25"/>
        <v>0</v>
      </c>
      <c r="C165" s="1" t="str">
        <f t="shared" si="26"/>
        <v>533910160011</v>
      </c>
      <c r="D165" s="1">
        <v>5</v>
      </c>
      <c r="E165" s="1" t="str">
        <f t="shared" si="27"/>
        <v>339</v>
      </c>
      <c r="F165" s="1" t="str">
        <f t="shared" si="28"/>
        <v>1</v>
      </c>
      <c r="G165" s="1" t="str">
        <f t="shared" si="29"/>
        <v>0</v>
      </c>
      <c r="H165" s="1" t="str">
        <f t="shared" si="30"/>
        <v>16</v>
      </c>
      <c r="I165" s="1" t="str">
        <f t="shared" si="31"/>
        <v>00</v>
      </c>
      <c r="J165" s="1">
        <v>11</v>
      </c>
      <c r="K165" s="1" t="s">
        <v>1760</v>
      </c>
      <c r="L165" s="1" t="s">
        <v>332</v>
      </c>
      <c r="M165" s="12" t="s">
        <v>878</v>
      </c>
      <c r="N165" s="12" t="s">
        <v>889</v>
      </c>
      <c r="O165" s="12" t="s">
        <v>890</v>
      </c>
      <c r="P165" s="12" t="s">
        <v>891</v>
      </c>
      <c r="Q165" s="12" t="s">
        <v>892</v>
      </c>
      <c r="R165" s="12" t="s">
        <v>893</v>
      </c>
      <c r="S165" s="12" t="s">
        <v>894</v>
      </c>
      <c r="T165" s="12" t="s">
        <v>1722</v>
      </c>
      <c r="U165" t="s">
        <v>2090</v>
      </c>
      <c r="V165" s="12">
        <v>4</v>
      </c>
      <c r="W165" s="12" t="s">
        <v>1714</v>
      </c>
      <c r="X165" s="12" t="s">
        <v>2089</v>
      </c>
      <c r="Y165" s="12">
        <v>3000</v>
      </c>
      <c r="Z165" s="12" t="s">
        <v>1717</v>
      </c>
      <c r="AA165" s="12" t="s">
        <v>1608</v>
      </c>
      <c r="AB165" s="1" t="s">
        <v>1906</v>
      </c>
      <c r="AC165" s="12" t="s">
        <v>1272</v>
      </c>
      <c r="AD165" s="12" t="s">
        <v>1273</v>
      </c>
      <c r="AE165" s="6" t="s">
        <v>1274</v>
      </c>
      <c r="AF165" s="12" t="s">
        <v>1807</v>
      </c>
      <c r="AG165" s="6" t="s">
        <v>1586</v>
      </c>
      <c r="AH165" s="12" t="s">
        <v>1728</v>
      </c>
      <c r="AI165">
        <v>3391</v>
      </c>
      <c r="AJ165" s="1" t="s">
        <v>136</v>
      </c>
      <c r="AK165" s="1" t="s">
        <v>313</v>
      </c>
      <c r="AL165" s="1" t="s">
        <v>330</v>
      </c>
      <c r="AM165" s="1" t="s">
        <v>331</v>
      </c>
      <c r="AN165" s="1" t="s">
        <v>101</v>
      </c>
      <c r="AO165" s="5">
        <v>3985000</v>
      </c>
      <c r="AP165" s="5">
        <v>3300000</v>
      </c>
      <c r="AQ165" s="5">
        <v>7285000</v>
      </c>
      <c r="AR165" s="5">
        <v>5149096.3899999997</v>
      </c>
      <c r="AS165" s="5">
        <v>0</v>
      </c>
      <c r="AT165" s="5">
        <v>0</v>
      </c>
      <c r="AU165" s="5">
        <v>0</v>
      </c>
      <c r="AV165" s="5">
        <v>0</v>
      </c>
      <c r="AW165" s="5">
        <v>2135903.6100000003</v>
      </c>
      <c r="AX165" s="5">
        <v>-700000</v>
      </c>
      <c r="AY165" s="5">
        <f t="shared" si="32"/>
        <v>6585000</v>
      </c>
      <c r="AZ165" s="5"/>
    </row>
    <row r="166" spans="1:52" hidden="1" x14ac:dyDescent="0.3">
      <c r="A166" s="1" t="s">
        <v>316</v>
      </c>
      <c r="B166" s="6">
        <f t="shared" si="25"/>
        <v>0</v>
      </c>
      <c r="C166" s="1" t="str">
        <f t="shared" si="26"/>
        <v>522110140011</v>
      </c>
      <c r="D166" s="1">
        <v>5</v>
      </c>
      <c r="E166" s="1" t="str">
        <f t="shared" si="27"/>
        <v>221</v>
      </c>
      <c r="F166" s="1" t="str">
        <f t="shared" si="28"/>
        <v>1</v>
      </c>
      <c r="G166" s="1" t="str">
        <f t="shared" si="29"/>
        <v>0</v>
      </c>
      <c r="H166" s="1" t="str">
        <f t="shared" si="30"/>
        <v>14</v>
      </c>
      <c r="I166" s="1" t="str">
        <f t="shared" si="31"/>
        <v>00</v>
      </c>
      <c r="J166" s="1">
        <v>11</v>
      </c>
      <c r="K166" s="1" t="s">
        <v>1760</v>
      </c>
      <c r="L166" s="1" t="s">
        <v>316</v>
      </c>
      <c r="M166" s="12" t="s">
        <v>878</v>
      </c>
      <c r="N166" s="12" t="s">
        <v>889</v>
      </c>
      <c r="O166" s="12" t="s">
        <v>890</v>
      </c>
      <c r="P166" s="12" t="s">
        <v>891</v>
      </c>
      <c r="Q166" s="12" t="s">
        <v>892</v>
      </c>
      <c r="R166" s="12" t="s">
        <v>893</v>
      </c>
      <c r="S166" s="12" t="s">
        <v>894</v>
      </c>
      <c r="T166" s="12" t="s">
        <v>1722</v>
      </c>
      <c r="U166" t="s">
        <v>2090</v>
      </c>
      <c r="V166" s="12">
        <v>4</v>
      </c>
      <c r="W166" s="12" t="s">
        <v>1714</v>
      </c>
      <c r="X166" s="12" t="s">
        <v>2089</v>
      </c>
      <c r="Y166" s="12">
        <v>2000</v>
      </c>
      <c r="Z166" s="12" t="s">
        <v>1735</v>
      </c>
      <c r="AA166" s="12" t="s">
        <v>1612</v>
      </c>
      <c r="AB166" s="1" t="s">
        <v>1896</v>
      </c>
      <c r="AC166" s="12" t="s">
        <v>1075</v>
      </c>
      <c r="AD166" s="12" t="s">
        <v>1076</v>
      </c>
      <c r="AE166" s="6" t="s">
        <v>1077</v>
      </c>
      <c r="AF166" s="12" t="s">
        <v>1078</v>
      </c>
      <c r="AG166" s="6" t="s">
        <v>1586</v>
      </c>
      <c r="AH166" s="12" t="s">
        <v>1728</v>
      </c>
      <c r="AI166">
        <v>2211</v>
      </c>
      <c r="AJ166" s="1" t="s">
        <v>136</v>
      </c>
      <c r="AK166" s="1" t="s">
        <v>313</v>
      </c>
      <c r="AL166" s="1" t="s">
        <v>314</v>
      </c>
      <c r="AM166" s="1" t="s">
        <v>315</v>
      </c>
      <c r="AN166" s="1" t="s">
        <v>38</v>
      </c>
      <c r="AO166" s="5">
        <v>150000</v>
      </c>
      <c r="AP166" s="5">
        <v>0</v>
      </c>
      <c r="AQ166" s="5">
        <v>150000</v>
      </c>
      <c r="AR166" s="5">
        <v>0</v>
      </c>
      <c r="AS166" s="5">
        <v>0</v>
      </c>
      <c r="AT166" s="5">
        <v>0</v>
      </c>
      <c r="AU166" s="5">
        <v>0</v>
      </c>
      <c r="AV166" s="5">
        <v>0</v>
      </c>
      <c r="AW166" s="5">
        <v>150000</v>
      </c>
      <c r="AX166" s="5">
        <v>0</v>
      </c>
      <c r="AY166" s="5">
        <f t="shared" si="32"/>
        <v>150000</v>
      </c>
      <c r="AZ166" s="5"/>
    </row>
    <row r="167" spans="1:52" hidden="1" x14ac:dyDescent="0.3">
      <c r="A167" s="1" t="s">
        <v>317</v>
      </c>
      <c r="B167" s="6">
        <f t="shared" si="25"/>
        <v>0</v>
      </c>
      <c r="C167" s="1" t="str">
        <f t="shared" si="26"/>
        <v>524610140011</v>
      </c>
      <c r="D167" s="1">
        <v>5</v>
      </c>
      <c r="E167" s="1" t="str">
        <f t="shared" si="27"/>
        <v>246</v>
      </c>
      <c r="F167" s="1" t="str">
        <f t="shared" si="28"/>
        <v>1</v>
      </c>
      <c r="G167" s="1" t="str">
        <f t="shared" si="29"/>
        <v>0</v>
      </c>
      <c r="H167" s="1" t="str">
        <f t="shared" si="30"/>
        <v>14</v>
      </c>
      <c r="I167" s="1" t="str">
        <f t="shared" si="31"/>
        <v>00</v>
      </c>
      <c r="J167" s="1">
        <v>11</v>
      </c>
      <c r="K167" s="1" t="s">
        <v>1760</v>
      </c>
      <c r="L167" s="1" t="s">
        <v>317</v>
      </c>
      <c r="M167" s="12" t="s">
        <v>878</v>
      </c>
      <c r="N167" s="12" t="s">
        <v>889</v>
      </c>
      <c r="O167" s="12" t="s">
        <v>890</v>
      </c>
      <c r="P167" s="12" t="s">
        <v>891</v>
      </c>
      <c r="Q167" s="12" t="s">
        <v>892</v>
      </c>
      <c r="R167" s="12" t="s">
        <v>893</v>
      </c>
      <c r="S167" s="12" t="s">
        <v>894</v>
      </c>
      <c r="T167" s="12" t="s">
        <v>1722</v>
      </c>
      <c r="U167" t="s">
        <v>2090</v>
      </c>
      <c r="V167" s="12">
        <v>4</v>
      </c>
      <c r="W167" s="12" t="s">
        <v>1714</v>
      </c>
      <c r="X167" s="12" t="s">
        <v>2089</v>
      </c>
      <c r="Y167" s="12">
        <v>2000</v>
      </c>
      <c r="Z167" s="12" t="s">
        <v>1735</v>
      </c>
      <c r="AA167" s="12" t="s">
        <v>1612</v>
      </c>
      <c r="AB167" s="1" t="s">
        <v>1896</v>
      </c>
      <c r="AC167" s="12" t="s">
        <v>1115</v>
      </c>
      <c r="AD167" s="12" t="s">
        <v>1116</v>
      </c>
      <c r="AE167" s="6" t="s">
        <v>1117</v>
      </c>
      <c r="AF167" s="12" t="s">
        <v>1800</v>
      </c>
      <c r="AG167" s="6" t="s">
        <v>1586</v>
      </c>
      <c r="AH167" s="12" t="s">
        <v>1728</v>
      </c>
      <c r="AI167">
        <v>2461</v>
      </c>
      <c r="AJ167" s="1" t="s">
        <v>136</v>
      </c>
      <c r="AK167" s="1" t="s">
        <v>313</v>
      </c>
      <c r="AL167" s="1" t="s">
        <v>314</v>
      </c>
      <c r="AM167" s="1" t="s">
        <v>315</v>
      </c>
      <c r="AN167" s="1" t="s">
        <v>80</v>
      </c>
      <c r="AO167" s="5">
        <v>5000</v>
      </c>
      <c r="AP167" s="5">
        <v>0</v>
      </c>
      <c r="AQ167" s="5">
        <v>5000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5000</v>
      </c>
      <c r="AX167" s="5">
        <v>0</v>
      </c>
      <c r="AY167" s="5">
        <f t="shared" si="32"/>
        <v>5000</v>
      </c>
      <c r="AZ167" s="5"/>
    </row>
    <row r="168" spans="1:52" hidden="1" x14ac:dyDescent="0.3">
      <c r="A168" s="1" t="s">
        <v>320</v>
      </c>
      <c r="B168" s="6">
        <f t="shared" si="25"/>
        <v>0</v>
      </c>
      <c r="C168" s="1" t="str">
        <f t="shared" si="26"/>
        <v>535810152011</v>
      </c>
      <c r="D168" s="1">
        <v>5</v>
      </c>
      <c r="E168" s="1" t="str">
        <f t="shared" si="27"/>
        <v>358</v>
      </c>
      <c r="F168" s="1" t="str">
        <f t="shared" si="28"/>
        <v>1</v>
      </c>
      <c r="G168" s="1" t="str">
        <f t="shared" si="29"/>
        <v>0</v>
      </c>
      <c r="H168" s="1" t="str">
        <f t="shared" si="30"/>
        <v>15</v>
      </c>
      <c r="I168" s="1" t="str">
        <f t="shared" si="31"/>
        <v>20</v>
      </c>
      <c r="J168" s="1">
        <v>11</v>
      </c>
      <c r="K168" s="1" t="s">
        <v>1760</v>
      </c>
      <c r="L168" s="1" t="s">
        <v>320</v>
      </c>
      <c r="M168" s="12" t="s">
        <v>878</v>
      </c>
      <c r="N168" s="12" t="s">
        <v>889</v>
      </c>
      <c r="O168" s="12" t="s">
        <v>890</v>
      </c>
      <c r="P168" s="12" t="s">
        <v>891</v>
      </c>
      <c r="Q168" s="12" t="s">
        <v>892</v>
      </c>
      <c r="R168" s="12" t="s">
        <v>893</v>
      </c>
      <c r="S168" s="12" t="s">
        <v>894</v>
      </c>
      <c r="T168" s="12" t="s">
        <v>1722</v>
      </c>
      <c r="U168" t="s">
        <v>2090</v>
      </c>
      <c r="V168" s="12">
        <v>4</v>
      </c>
      <c r="W168" s="12" t="s">
        <v>1714</v>
      </c>
      <c r="X168" s="12" t="s">
        <v>2089</v>
      </c>
      <c r="Y168" s="12">
        <v>3000</v>
      </c>
      <c r="Z168" s="12" t="s">
        <v>1717</v>
      </c>
      <c r="AA168" s="12" t="s">
        <v>1607</v>
      </c>
      <c r="AB168" s="1" t="s">
        <v>1899</v>
      </c>
      <c r="AC168" s="12" t="s">
        <v>1327</v>
      </c>
      <c r="AD168" s="12" t="s">
        <v>1328</v>
      </c>
      <c r="AE168" s="6" t="s">
        <v>1329</v>
      </c>
      <c r="AF168" s="12" t="s">
        <v>1330</v>
      </c>
      <c r="AG168" s="6" t="s">
        <v>1606</v>
      </c>
      <c r="AH168" s="12" t="s">
        <v>1901</v>
      </c>
      <c r="AI168">
        <v>3581</v>
      </c>
      <c r="AJ168" s="1" t="s">
        <v>136</v>
      </c>
      <c r="AK168" s="1" t="s">
        <v>313</v>
      </c>
      <c r="AL168" s="1" t="s">
        <v>318</v>
      </c>
      <c r="AM168" s="1" t="s">
        <v>319</v>
      </c>
      <c r="AN168" s="1" t="s">
        <v>321</v>
      </c>
      <c r="AO168" s="5">
        <v>3000</v>
      </c>
      <c r="AP168" s="5">
        <v>0</v>
      </c>
      <c r="AQ168" s="5">
        <v>3000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3000</v>
      </c>
      <c r="AX168" s="5">
        <v>0</v>
      </c>
      <c r="AY168" s="5">
        <f t="shared" si="32"/>
        <v>3000</v>
      </c>
      <c r="AZ168" s="5"/>
    </row>
    <row r="169" spans="1:52" hidden="1" x14ac:dyDescent="0.3">
      <c r="A169" s="1" t="s">
        <v>322</v>
      </c>
      <c r="B169" s="6">
        <f t="shared" si="25"/>
        <v>0</v>
      </c>
      <c r="C169" s="1" t="str">
        <f t="shared" si="26"/>
        <v>538210151511</v>
      </c>
      <c r="D169" s="1">
        <v>5</v>
      </c>
      <c r="E169" s="1" t="str">
        <f t="shared" si="27"/>
        <v>382</v>
      </c>
      <c r="F169" s="1" t="str">
        <f t="shared" si="28"/>
        <v>1</v>
      </c>
      <c r="G169" s="1" t="str">
        <f t="shared" si="29"/>
        <v>0</v>
      </c>
      <c r="H169" s="1" t="str">
        <f t="shared" si="30"/>
        <v>15</v>
      </c>
      <c r="I169" s="1" t="str">
        <f t="shared" si="31"/>
        <v>15</v>
      </c>
      <c r="J169" s="1">
        <v>11</v>
      </c>
      <c r="K169" s="1" t="s">
        <v>1760</v>
      </c>
      <c r="L169" s="1" t="s">
        <v>322</v>
      </c>
      <c r="M169" s="12" t="s">
        <v>878</v>
      </c>
      <c r="N169" s="12" t="s">
        <v>889</v>
      </c>
      <c r="O169" s="12" t="s">
        <v>890</v>
      </c>
      <c r="P169" s="12" t="s">
        <v>891</v>
      </c>
      <c r="Q169" s="12" t="s">
        <v>892</v>
      </c>
      <c r="R169" s="12" t="s">
        <v>893</v>
      </c>
      <c r="S169" s="12" t="s">
        <v>894</v>
      </c>
      <c r="T169" s="12" t="s">
        <v>1722</v>
      </c>
      <c r="U169" t="s">
        <v>2090</v>
      </c>
      <c r="V169" s="12">
        <v>4</v>
      </c>
      <c r="W169" s="12" t="s">
        <v>1714</v>
      </c>
      <c r="X169" s="12" t="s">
        <v>2089</v>
      </c>
      <c r="Y169" s="12">
        <v>3000</v>
      </c>
      <c r="Z169" s="12" t="s">
        <v>1717</v>
      </c>
      <c r="AA169" s="12" t="s">
        <v>1607</v>
      </c>
      <c r="AB169" s="1" t="s">
        <v>1899</v>
      </c>
      <c r="AC169" s="12" t="s">
        <v>1373</v>
      </c>
      <c r="AD169" s="12" t="s">
        <v>1374</v>
      </c>
      <c r="AE169" s="6" t="s">
        <v>1375</v>
      </c>
      <c r="AF169" s="12" t="s">
        <v>1376</v>
      </c>
      <c r="AG169" s="6" t="s">
        <v>1607</v>
      </c>
      <c r="AH169" s="12" t="s">
        <v>1902</v>
      </c>
      <c r="AI169">
        <v>3821</v>
      </c>
      <c r="AJ169" s="1" t="s">
        <v>136</v>
      </c>
      <c r="AK169" s="1" t="s">
        <v>313</v>
      </c>
      <c r="AL169" s="1" t="s">
        <v>318</v>
      </c>
      <c r="AM169" s="1" t="s">
        <v>319</v>
      </c>
      <c r="AN169" s="1" t="s">
        <v>323</v>
      </c>
      <c r="AO169" s="5">
        <v>2700000</v>
      </c>
      <c r="AP169" s="5">
        <v>0</v>
      </c>
      <c r="AQ169" s="5">
        <v>2700000</v>
      </c>
      <c r="AR169" s="5">
        <v>686807</v>
      </c>
      <c r="AS169" s="5">
        <v>0</v>
      </c>
      <c r="AT169" s="5">
        <v>0</v>
      </c>
      <c r="AU169" s="5">
        <v>0</v>
      </c>
      <c r="AV169" s="5">
        <v>0</v>
      </c>
      <c r="AW169" s="5">
        <v>2013193</v>
      </c>
      <c r="AX169" s="5">
        <v>0</v>
      </c>
      <c r="AY169" s="5">
        <f t="shared" si="32"/>
        <v>2700000</v>
      </c>
      <c r="AZ169" s="5"/>
    </row>
    <row r="170" spans="1:52" hidden="1" x14ac:dyDescent="0.3">
      <c r="A170" s="1" t="s">
        <v>529</v>
      </c>
      <c r="B170" s="6">
        <f t="shared" si="25"/>
        <v>0</v>
      </c>
      <c r="C170" s="1" t="str">
        <f t="shared" si="26"/>
        <v>524910370011</v>
      </c>
      <c r="D170" s="1">
        <v>5</v>
      </c>
      <c r="E170" s="1" t="str">
        <f t="shared" si="27"/>
        <v>249</v>
      </c>
      <c r="F170" s="1" t="str">
        <f t="shared" si="28"/>
        <v>1</v>
      </c>
      <c r="G170" s="1" t="str">
        <f t="shared" si="29"/>
        <v>0</v>
      </c>
      <c r="H170" s="1" t="str">
        <f t="shared" si="30"/>
        <v>37</v>
      </c>
      <c r="I170" s="1" t="str">
        <f t="shared" si="31"/>
        <v>00</v>
      </c>
      <c r="J170" s="1">
        <v>11</v>
      </c>
      <c r="K170" s="1" t="s">
        <v>1760</v>
      </c>
      <c r="L170" s="1" t="s">
        <v>529</v>
      </c>
      <c r="M170" s="12" t="s">
        <v>878</v>
      </c>
      <c r="N170" s="12" t="s">
        <v>889</v>
      </c>
      <c r="O170" s="12" t="s">
        <v>890</v>
      </c>
      <c r="P170" s="12" t="s">
        <v>891</v>
      </c>
      <c r="Q170" s="12" t="s">
        <v>892</v>
      </c>
      <c r="R170" s="12" t="s">
        <v>893</v>
      </c>
      <c r="S170" s="12" t="s">
        <v>894</v>
      </c>
      <c r="T170" s="12" t="s">
        <v>1933</v>
      </c>
      <c r="U170" s="12" t="s">
        <v>2100</v>
      </c>
      <c r="V170" s="12">
        <v>2</v>
      </c>
      <c r="W170" s="12" t="s">
        <v>1816</v>
      </c>
      <c r="X170" s="12" t="s">
        <v>2089</v>
      </c>
      <c r="Y170" s="12">
        <v>2000</v>
      </c>
      <c r="Z170" s="12" t="s">
        <v>1735</v>
      </c>
      <c r="AA170" s="12" t="s">
        <v>1634</v>
      </c>
      <c r="AB170" s="1" t="s">
        <v>1950</v>
      </c>
      <c r="AC170" s="12" t="s">
        <v>1123</v>
      </c>
      <c r="AD170" s="12" t="s">
        <v>1124</v>
      </c>
      <c r="AE170" s="6" t="s">
        <v>1125</v>
      </c>
      <c r="AF170" s="12" t="s">
        <v>1824</v>
      </c>
      <c r="AG170" s="6" t="s">
        <v>1586</v>
      </c>
      <c r="AH170" s="12" t="s">
        <v>1728</v>
      </c>
      <c r="AI170">
        <v>2491</v>
      </c>
      <c r="AJ170" s="1" t="s">
        <v>314</v>
      </c>
      <c r="AK170" s="1" t="s">
        <v>498</v>
      </c>
      <c r="AL170" s="1" t="s">
        <v>527</v>
      </c>
      <c r="AM170" s="1" t="s">
        <v>528</v>
      </c>
      <c r="AN170" s="1" t="s">
        <v>169</v>
      </c>
      <c r="AO170" s="5">
        <v>1175000</v>
      </c>
      <c r="AP170" s="5">
        <v>0</v>
      </c>
      <c r="AQ170" s="5">
        <v>1175000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1175000</v>
      </c>
      <c r="AX170" s="5">
        <v>-690000</v>
      </c>
      <c r="AY170" s="5">
        <f t="shared" si="32"/>
        <v>485000</v>
      </c>
      <c r="AZ170" s="5"/>
    </row>
    <row r="171" spans="1:52" hidden="1" x14ac:dyDescent="0.3">
      <c r="A171" s="1" t="s">
        <v>326</v>
      </c>
      <c r="B171" s="6">
        <f t="shared" si="25"/>
        <v>0</v>
      </c>
      <c r="C171" s="1" t="str">
        <f t="shared" si="26"/>
        <v>538210151711</v>
      </c>
      <c r="D171" s="1">
        <v>5</v>
      </c>
      <c r="E171" s="1" t="str">
        <f t="shared" si="27"/>
        <v>382</v>
      </c>
      <c r="F171" s="1" t="str">
        <f t="shared" si="28"/>
        <v>1</v>
      </c>
      <c r="G171" s="1" t="str">
        <f t="shared" si="29"/>
        <v>0</v>
      </c>
      <c r="H171" s="1" t="str">
        <f t="shared" si="30"/>
        <v>15</v>
      </c>
      <c r="I171" s="1" t="str">
        <f t="shared" si="31"/>
        <v>17</v>
      </c>
      <c r="J171" s="1">
        <v>11</v>
      </c>
      <c r="K171" s="1" t="s">
        <v>1760</v>
      </c>
      <c r="L171" s="1" t="s">
        <v>326</v>
      </c>
      <c r="M171" s="12" t="s">
        <v>878</v>
      </c>
      <c r="N171" s="12" t="s">
        <v>889</v>
      </c>
      <c r="O171" s="12" t="s">
        <v>890</v>
      </c>
      <c r="P171" s="12" t="s">
        <v>891</v>
      </c>
      <c r="Q171" s="12" t="s">
        <v>892</v>
      </c>
      <c r="R171" s="12" t="s">
        <v>893</v>
      </c>
      <c r="S171" s="12" t="s">
        <v>894</v>
      </c>
      <c r="T171" s="12" t="s">
        <v>1722</v>
      </c>
      <c r="U171" t="s">
        <v>2090</v>
      </c>
      <c r="V171" s="12">
        <v>4</v>
      </c>
      <c r="W171" s="12" t="s">
        <v>1714</v>
      </c>
      <c r="X171" s="12" t="s">
        <v>2089</v>
      </c>
      <c r="Y171" s="12">
        <v>3000</v>
      </c>
      <c r="Z171" s="12" t="s">
        <v>1717</v>
      </c>
      <c r="AA171" s="12" t="s">
        <v>1607</v>
      </c>
      <c r="AB171" s="1" t="s">
        <v>1899</v>
      </c>
      <c r="AC171" s="12" t="s">
        <v>1373</v>
      </c>
      <c r="AD171" s="12" t="s">
        <v>1374</v>
      </c>
      <c r="AE171" s="6" t="s">
        <v>1375</v>
      </c>
      <c r="AF171" s="12" t="s">
        <v>1376</v>
      </c>
      <c r="AG171" s="6" t="s">
        <v>1609</v>
      </c>
      <c r="AH171" s="12" t="s">
        <v>1904</v>
      </c>
      <c r="AI171">
        <v>3821</v>
      </c>
      <c r="AJ171" s="1" t="s">
        <v>136</v>
      </c>
      <c r="AK171" s="1" t="s">
        <v>313</v>
      </c>
      <c r="AL171" s="1" t="s">
        <v>318</v>
      </c>
      <c r="AM171" s="1" t="s">
        <v>319</v>
      </c>
      <c r="AN171" s="1" t="s">
        <v>327</v>
      </c>
      <c r="AO171" s="5">
        <v>1500000</v>
      </c>
      <c r="AP171" s="5">
        <v>0</v>
      </c>
      <c r="AQ171" s="5">
        <v>1500000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1500000</v>
      </c>
      <c r="AX171" s="5">
        <v>0</v>
      </c>
      <c r="AY171" s="5">
        <f t="shared" si="32"/>
        <v>1500000</v>
      </c>
      <c r="AZ171" s="5"/>
    </row>
    <row r="172" spans="1:52" hidden="1" x14ac:dyDescent="0.3">
      <c r="A172" s="1" t="s">
        <v>328</v>
      </c>
      <c r="B172" s="6">
        <f t="shared" si="25"/>
        <v>0</v>
      </c>
      <c r="C172" s="1" t="str">
        <f t="shared" si="26"/>
        <v>551210151811</v>
      </c>
      <c r="D172" s="1">
        <v>5</v>
      </c>
      <c r="E172" s="1" t="str">
        <f t="shared" si="27"/>
        <v>512</v>
      </c>
      <c r="F172" s="1" t="str">
        <f t="shared" si="28"/>
        <v>1</v>
      </c>
      <c r="G172" s="1" t="str">
        <f t="shared" si="29"/>
        <v>0</v>
      </c>
      <c r="H172" s="1" t="str">
        <f t="shared" si="30"/>
        <v>15</v>
      </c>
      <c r="I172" s="1" t="str">
        <f t="shared" si="31"/>
        <v>18</v>
      </c>
      <c r="J172" s="1">
        <v>11</v>
      </c>
      <c r="K172" s="1" t="s">
        <v>1760</v>
      </c>
      <c r="L172" s="1" t="s">
        <v>328</v>
      </c>
      <c r="M172" s="12" t="s">
        <v>878</v>
      </c>
      <c r="N172" s="12" t="s">
        <v>889</v>
      </c>
      <c r="O172" s="12" t="s">
        <v>890</v>
      </c>
      <c r="P172" s="12" t="s">
        <v>891</v>
      </c>
      <c r="Q172" s="12" t="s">
        <v>892</v>
      </c>
      <c r="R172" s="12" t="s">
        <v>893</v>
      </c>
      <c r="S172" s="12" t="s">
        <v>894</v>
      </c>
      <c r="T172" s="12" t="s">
        <v>1722</v>
      </c>
      <c r="U172" t="s">
        <v>2090</v>
      </c>
      <c r="V172" s="12">
        <v>4</v>
      </c>
      <c r="W172" s="12" t="s">
        <v>1714</v>
      </c>
      <c r="X172" s="12" t="s">
        <v>2243</v>
      </c>
      <c r="Y172" s="12">
        <v>5000</v>
      </c>
      <c r="Z172" s="12" t="s">
        <v>1739</v>
      </c>
      <c r="AA172" s="12" t="s">
        <v>1607</v>
      </c>
      <c r="AB172" s="1" t="s">
        <v>1899</v>
      </c>
      <c r="AC172" s="12" t="s">
        <v>1455</v>
      </c>
      <c r="AD172" s="12" t="s">
        <v>1456</v>
      </c>
      <c r="AE172" s="6" t="s">
        <v>1457</v>
      </c>
      <c r="AF172" s="12" t="s">
        <v>1891</v>
      </c>
      <c r="AG172" s="6" t="s">
        <v>1610</v>
      </c>
      <c r="AH172" s="12" t="s">
        <v>1905</v>
      </c>
      <c r="AI172">
        <v>5121</v>
      </c>
      <c r="AJ172" s="1" t="s">
        <v>136</v>
      </c>
      <c r="AK172" s="1" t="s">
        <v>313</v>
      </c>
      <c r="AL172" s="1" t="s">
        <v>318</v>
      </c>
      <c r="AM172" s="1" t="s">
        <v>319</v>
      </c>
      <c r="AN172" s="1" t="s">
        <v>329</v>
      </c>
      <c r="AO172" s="5">
        <v>1000000</v>
      </c>
      <c r="AP172" s="5">
        <v>0</v>
      </c>
      <c r="AQ172" s="5">
        <v>1000000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1000000</v>
      </c>
      <c r="AX172" s="5">
        <v>0</v>
      </c>
      <c r="AY172" s="5">
        <f t="shared" si="32"/>
        <v>1000000</v>
      </c>
      <c r="AZ172" s="5"/>
    </row>
    <row r="173" spans="1:52" hidden="1" x14ac:dyDescent="0.3">
      <c r="A173" s="1" t="s">
        <v>651</v>
      </c>
      <c r="B173" s="6">
        <f t="shared" si="25"/>
        <v>0</v>
      </c>
      <c r="C173" s="1" t="str">
        <f t="shared" si="26"/>
        <v>522110654311</v>
      </c>
      <c r="D173" s="1">
        <v>5</v>
      </c>
      <c r="E173" s="1" t="str">
        <f t="shared" si="27"/>
        <v>221</v>
      </c>
      <c r="F173" s="1" t="str">
        <f t="shared" si="28"/>
        <v>1</v>
      </c>
      <c r="G173" s="1" t="str">
        <f t="shared" si="29"/>
        <v>0</v>
      </c>
      <c r="H173" s="1" t="str">
        <f t="shared" si="30"/>
        <v>65</v>
      </c>
      <c r="I173" s="1" t="str">
        <f t="shared" si="31"/>
        <v>43</v>
      </c>
      <c r="J173" s="1">
        <v>11</v>
      </c>
      <c r="K173" s="1" t="s">
        <v>1760</v>
      </c>
      <c r="L173" s="1" t="s">
        <v>651</v>
      </c>
      <c r="M173" s="12" t="s">
        <v>878</v>
      </c>
      <c r="N173" s="12" t="s">
        <v>935</v>
      </c>
      <c r="O173" s="12" t="s">
        <v>936</v>
      </c>
      <c r="P173" s="12" t="s">
        <v>941</v>
      </c>
      <c r="Q173" s="12" t="s">
        <v>942</v>
      </c>
      <c r="R173" s="12" t="s">
        <v>943</v>
      </c>
      <c r="S173" s="12" t="s">
        <v>944</v>
      </c>
      <c r="T173" s="12" t="s">
        <v>1722</v>
      </c>
      <c r="U173" t="s">
        <v>2090</v>
      </c>
      <c r="V173" s="12">
        <v>5</v>
      </c>
      <c r="W173" s="12" t="s">
        <v>1839</v>
      </c>
      <c r="X173" s="12" t="s">
        <v>2089</v>
      </c>
      <c r="Y173" s="12">
        <v>2000</v>
      </c>
      <c r="Z173" s="12" t="s">
        <v>1735</v>
      </c>
      <c r="AA173" s="12" t="s">
        <v>1613</v>
      </c>
      <c r="AB173" s="1" t="s">
        <v>1846</v>
      </c>
      <c r="AC173" s="12" t="s">
        <v>1075</v>
      </c>
      <c r="AD173" s="12" t="s">
        <v>1076</v>
      </c>
      <c r="AE173" s="6" t="s">
        <v>1077</v>
      </c>
      <c r="AF173" s="12" t="s">
        <v>1078</v>
      </c>
      <c r="AG173" s="6" t="s">
        <v>1647</v>
      </c>
      <c r="AH173" s="12" t="s">
        <v>1847</v>
      </c>
      <c r="AI173">
        <v>2211</v>
      </c>
      <c r="AJ173" s="1" t="s">
        <v>330</v>
      </c>
      <c r="AK173" s="1" t="s">
        <v>608</v>
      </c>
      <c r="AL173" s="1" t="s">
        <v>649</v>
      </c>
      <c r="AM173" s="1" t="s">
        <v>650</v>
      </c>
      <c r="AN173" s="1" t="s">
        <v>652</v>
      </c>
      <c r="AO173" s="5">
        <v>580000</v>
      </c>
      <c r="AP173" s="5">
        <v>0</v>
      </c>
      <c r="AQ173" s="5">
        <v>580000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580000</v>
      </c>
      <c r="AX173" s="5">
        <v>-578840</v>
      </c>
      <c r="AY173" s="5">
        <f t="shared" si="32"/>
        <v>1160</v>
      </c>
      <c r="AZ173" s="5"/>
    </row>
    <row r="174" spans="1:52" hidden="1" x14ac:dyDescent="0.3">
      <c r="A174" s="1" t="s">
        <v>335</v>
      </c>
      <c r="B174" s="6">
        <f t="shared" si="25"/>
        <v>0</v>
      </c>
      <c r="C174" s="1" t="str">
        <f t="shared" si="26"/>
        <v>527110170011</v>
      </c>
      <c r="D174" s="1">
        <v>5</v>
      </c>
      <c r="E174" s="1" t="str">
        <f t="shared" si="27"/>
        <v>271</v>
      </c>
      <c r="F174" s="1" t="str">
        <f t="shared" si="28"/>
        <v>1</v>
      </c>
      <c r="G174" s="1" t="str">
        <f t="shared" si="29"/>
        <v>0</v>
      </c>
      <c r="H174" s="1" t="str">
        <f t="shared" si="30"/>
        <v>17</v>
      </c>
      <c r="I174" s="1" t="str">
        <f t="shared" si="31"/>
        <v>00</v>
      </c>
      <c r="J174" s="1">
        <v>11</v>
      </c>
      <c r="K174" s="1" t="s">
        <v>1760</v>
      </c>
      <c r="L174" s="1" t="s">
        <v>335</v>
      </c>
      <c r="M174" s="12" t="s">
        <v>878</v>
      </c>
      <c r="N174" s="12" t="s">
        <v>889</v>
      </c>
      <c r="O174" s="12" t="s">
        <v>890</v>
      </c>
      <c r="P174" s="12" t="s">
        <v>891</v>
      </c>
      <c r="Q174" s="12" t="s">
        <v>892</v>
      </c>
      <c r="R174" s="12" t="s">
        <v>893</v>
      </c>
      <c r="S174" s="12" t="s">
        <v>894</v>
      </c>
      <c r="T174" s="12" t="s">
        <v>1722</v>
      </c>
      <c r="U174" t="s">
        <v>2090</v>
      </c>
      <c r="V174" s="12">
        <v>4</v>
      </c>
      <c r="W174" s="12" t="s">
        <v>1714</v>
      </c>
      <c r="X174" s="12" t="s">
        <v>2089</v>
      </c>
      <c r="Y174" s="12">
        <v>2000</v>
      </c>
      <c r="Z174" s="12" t="s">
        <v>1735</v>
      </c>
      <c r="AA174" s="12" t="s">
        <v>1609</v>
      </c>
      <c r="AB174" s="1" t="s">
        <v>1908</v>
      </c>
      <c r="AC174" s="12" t="s">
        <v>1161</v>
      </c>
      <c r="AD174" s="12" t="s">
        <v>1162</v>
      </c>
      <c r="AE174" s="6" t="s">
        <v>1163</v>
      </c>
      <c r="AF174" s="12" t="s">
        <v>1164</v>
      </c>
      <c r="AG174" s="6" t="s">
        <v>1586</v>
      </c>
      <c r="AH174" s="12" t="s">
        <v>1728</v>
      </c>
      <c r="AI174">
        <v>2711</v>
      </c>
      <c r="AJ174" s="1" t="s">
        <v>136</v>
      </c>
      <c r="AK174" s="1" t="s">
        <v>313</v>
      </c>
      <c r="AL174" s="1" t="s">
        <v>333</v>
      </c>
      <c r="AM174" s="1" t="s">
        <v>334</v>
      </c>
      <c r="AN174" s="1" t="s">
        <v>336</v>
      </c>
      <c r="AO174" s="5">
        <v>1000000</v>
      </c>
      <c r="AP174" s="5">
        <v>0</v>
      </c>
      <c r="AQ174" s="5">
        <v>1000000</v>
      </c>
      <c r="AR174" s="5">
        <v>0</v>
      </c>
      <c r="AS174" s="5">
        <v>0</v>
      </c>
      <c r="AT174" s="5">
        <v>0</v>
      </c>
      <c r="AU174" s="5">
        <v>0</v>
      </c>
      <c r="AV174" s="5">
        <v>0</v>
      </c>
      <c r="AW174" s="5">
        <v>1000000</v>
      </c>
      <c r="AX174" s="5">
        <v>0</v>
      </c>
      <c r="AY174" s="5">
        <f t="shared" si="32"/>
        <v>1000000</v>
      </c>
      <c r="AZ174" s="5"/>
    </row>
    <row r="175" spans="1:52" hidden="1" x14ac:dyDescent="0.3">
      <c r="A175" s="1" t="s">
        <v>337</v>
      </c>
      <c r="B175" s="6">
        <f t="shared" si="25"/>
        <v>0</v>
      </c>
      <c r="C175" s="1" t="str">
        <f t="shared" si="26"/>
        <v>533610170011</v>
      </c>
      <c r="D175" s="1">
        <v>5</v>
      </c>
      <c r="E175" s="1" t="str">
        <f t="shared" si="27"/>
        <v>336</v>
      </c>
      <c r="F175" s="1" t="str">
        <f t="shared" si="28"/>
        <v>1</v>
      </c>
      <c r="G175" s="1" t="str">
        <f t="shared" si="29"/>
        <v>0</v>
      </c>
      <c r="H175" s="1" t="str">
        <f t="shared" si="30"/>
        <v>17</v>
      </c>
      <c r="I175" s="1" t="str">
        <f t="shared" si="31"/>
        <v>00</v>
      </c>
      <c r="J175" s="1">
        <v>11</v>
      </c>
      <c r="K175" s="1" t="s">
        <v>1760</v>
      </c>
      <c r="L175" s="1" t="s">
        <v>337</v>
      </c>
      <c r="M175" s="12" t="s">
        <v>878</v>
      </c>
      <c r="N175" s="12" t="s">
        <v>889</v>
      </c>
      <c r="O175" s="12" t="s">
        <v>890</v>
      </c>
      <c r="P175" s="12" t="s">
        <v>891</v>
      </c>
      <c r="Q175" s="12" t="s">
        <v>892</v>
      </c>
      <c r="R175" s="12" t="s">
        <v>893</v>
      </c>
      <c r="S175" s="12" t="s">
        <v>894</v>
      </c>
      <c r="T175" s="12" t="s">
        <v>1722</v>
      </c>
      <c r="U175" t="s">
        <v>2090</v>
      </c>
      <c r="V175" s="12">
        <v>4</v>
      </c>
      <c r="W175" s="12" t="s">
        <v>1714</v>
      </c>
      <c r="X175" s="12" t="s">
        <v>2089</v>
      </c>
      <c r="Y175" s="12">
        <v>3000</v>
      </c>
      <c r="Z175" s="12" t="s">
        <v>1717</v>
      </c>
      <c r="AA175" s="12" t="s">
        <v>1609</v>
      </c>
      <c r="AB175" s="1" t="s">
        <v>1908</v>
      </c>
      <c r="AC175" s="12" t="s">
        <v>1264</v>
      </c>
      <c r="AD175" s="12" t="s">
        <v>1265</v>
      </c>
      <c r="AE175" s="6" t="s">
        <v>1266</v>
      </c>
      <c r="AF175" s="12" t="s">
        <v>1830</v>
      </c>
      <c r="AG175" s="6" t="s">
        <v>1586</v>
      </c>
      <c r="AH175" s="12" t="s">
        <v>1728</v>
      </c>
      <c r="AI175">
        <v>3361</v>
      </c>
      <c r="AJ175" s="1" t="s">
        <v>136</v>
      </c>
      <c r="AK175" s="1" t="s">
        <v>313</v>
      </c>
      <c r="AL175" s="1" t="s">
        <v>333</v>
      </c>
      <c r="AM175" s="1" t="s">
        <v>334</v>
      </c>
      <c r="AN175" s="1" t="s">
        <v>99</v>
      </c>
      <c r="AO175" s="5">
        <v>10000000</v>
      </c>
      <c r="AP175" s="5">
        <v>0</v>
      </c>
      <c r="AQ175" s="5">
        <v>10000000</v>
      </c>
      <c r="AR175" s="5">
        <v>680983.8</v>
      </c>
      <c r="AS175" s="5">
        <v>3230581.67</v>
      </c>
      <c r="AT175" s="5">
        <v>0</v>
      </c>
      <c r="AU175" s="5">
        <v>0</v>
      </c>
      <c r="AV175" s="5">
        <v>0</v>
      </c>
      <c r="AW175" s="5">
        <v>9319016.1999999993</v>
      </c>
      <c r="AX175" s="5">
        <v>0</v>
      </c>
      <c r="AY175" s="5">
        <f t="shared" si="32"/>
        <v>10000000</v>
      </c>
      <c r="AZ175" s="5"/>
    </row>
    <row r="176" spans="1:52" hidden="1" x14ac:dyDescent="0.3">
      <c r="A176" s="1" t="s">
        <v>338</v>
      </c>
      <c r="B176" s="6">
        <f t="shared" si="25"/>
        <v>0</v>
      </c>
      <c r="C176" s="1" t="str">
        <f t="shared" si="26"/>
        <v>537110170011</v>
      </c>
      <c r="D176" s="1">
        <v>5</v>
      </c>
      <c r="E176" s="1" t="str">
        <f t="shared" si="27"/>
        <v>371</v>
      </c>
      <c r="F176" s="1" t="str">
        <f t="shared" si="28"/>
        <v>1</v>
      </c>
      <c r="G176" s="1" t="str">
        <f t="shared" si="29"/>
        <v>0</v>
      </c>
      <c r="H176" s="1" t="str">
        <f t="shared" si="30"/>
        <v>17</v>
      </c>
      <c r="I176" s="1" t="str">
        <f t="shared" si="31"/>
        <v>00</v>
      </c>
      <c r="J176" s="1">
        <v>11</v>
      </c>
      <c r="K176" s="1" t="s">
        <v>1760</v>
      </c>
      <c r="L176" s="1" t="s">
        <v>338</v>
      </c>
      <c r="M176" s="12" t="s">
        <v>878</v>
      </c>
      <c r="N176" s="12" t="s">
        <v>889</v>
      </c>
      <c r="O176" s="12" t="s">
        <v>890</v>
      </c>
      <c r="P176" s="12" t="s">
        <v>891</v>
      </c>
      <c r="Q176" s="12" t="s">
        <v>892</v>
      </c>
      <c r="R176" s="12" t="s">
        <v>893</v>
      </c>
      <c r="S176" s="12" t="s">
        <v>894</v>
      </c>
      <c r="T176" s="12" t="s">
        <v>1722</v>
      </c>
      <c r="U176" t="s">
        <v>2090</v>
      </c>
      <c r="V176" s="12">
        <v>4</v>
      </c>
      <c r="W176" s="12" t="s">
        <v>1714</v>
      </c>
      <c r="X176" s="12" t="s">
        <v>2089</v>
      </c>
      <c r="Y176" s="12">
        <v>3000</v>
      </c>
      <c r="Z176" s="12" t="s">
        <v>1717</v>
      </c>
      <c r="AA176" s="12" t="s">
        <v>1609</v>
      </c>
      <c r="AB176" s="1" t="s">
        <v>1908</v>
      </c>
      <c r="AC176" s="12" t="s">
        <v>1355</v>
      </c>
      <c r="AD176" s="12" t="s">
        <v>1356</v>
      </c>
      <c r="AE176" s="6" t="s">
        <v>1357</v>
      </c>
      <c r="AF176" s="12" t="s">
        <v>1358</v>
      </c>
      <c r="AG176" s="6" t="s">
        <v>1586</v>
      </c>
      <c r="AH176" s="12" t="s">
        <v>1728</v>
      </c>
      <c r="AI176">
        <v>3711</v>
      </c>
      <c r="AJ176" s="1" t="s">
        <v>136</v>
      </c>
      <c r="AK176" s="1" t="s">
        <v>313</v>
      </c>
      <c r="AL176" s="1" t="s">
        <v>333</v>
      </c>
      <c r="AM176" s="1" t="s">
        <v>334</v>
      </c>
      <c r="AN176" s="1" t="s">
        <v>112</v>
      </c>
      <c r="AO176" s="5">
        <v>30000</v>
      </c>
      <c r="AP176" s="5">
        <v>0</v>
      </c>
      <c r="AQ176" s="5">
        <v>30000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30000</v>
      </c>
      <c r="AX176" s="5">
        <v>0</v>
      </c>
      <c r="AY176" s="5">
        <f t="shared" si="32"/>
        <v>30000</v>
      </c>
      <c r="AZ176" s="5"/>
    </row>
    <row r="177" spans="1:52" hidden="1" x14ac:dyDescent="0.3">
      <c r="A177" s="1" t="s">
        <v>339</v>
      </c>
      <c r="B177" s="6">
        <f t="shared" si="25"/>
        <v>0</v>
      </c>
      <c r="C177" s="1" t="str">
        <f t="shared" si="26"/>
        <v>537510170011</v>
      </c>
      <c r="D177" s="1">
        <v>5</v>
      </c>
      <c r="E177" s="1" t="str">
        <f t="shared" si="27"/>
        <v>375</v>
      </c>
      <c r="F177" s="1" t="str">
        <f t="shared" si="28"/>
        <v>1</v>
      </c>
      <c r="G177" s="1" t="str">
        <f t="shared" si="29"/>
        <v>0</v>
      </c>
      <c r="H177" s="1" t="str">
        <f t="shared" si="30"/>
        <v>17</v>
      </c>
      <c r="I177" s="1" t="str">
        <f t="shared" si="31"/>
        <v>00</v>
      </c>
      <c r="J177" s="1">
        <v>11</v>
      </c>
      <c r="K177" s="1" t="s">
        <v>1760</v>
      </c>
      <c r="L177" s="1" t="s">
        <v>339</v>
      </c>
      <c r="M177" s="12" t="s">
        <v>878</v>
      </c>
      <c r="N177" s="12" t="s">
        <v>889</v>
      </c>
      <c r="O177" s="12" t="s">
        <v>890</v>
      </c>
      <c r="P177" s="12" t="s">
        <v>891</v>
      </c>
      <c r="Q177" s="12" t="s">
        <v>892</v>
      </c>
      <c r="R177" s="12" t="s">
        <v>893</v>
      </c>
      <c r="S177" s="12" t="s">
        <v>894</v>
      </c>
      <c r="T177" s="12" t="s">
        <v>1722</v>
      </c>
      <c r="U177" t="s">
        <v>2090</v>
      </c>
      <c r="V177" s="12">
        <v>4</v>
      </c>
      <c r="W177" s="12" t="s">
        <v>1714</v>
      </c>
      <c r="X177" s="12" t="s">
        <v>2089</v>
      </c>
      <c r="Y177" s="12">
        <v>3000</v>
      </c>
      <c r="Z177" s="12" t="s">
        <v>1717</v>
      </c>
      <c r="AA177" s="12" t="s">
        <v>1609</v>
      </c>
      <c r="AB177" s="1" t="s">
        <v>1908</v>
      </c>
      <c r="AC177" s="12" t="s">
        <v>1363</v>
      </c>
      <c r="AD177" s="12" t="s">
        <v>1364</v>
      </c>
      <c r="AE177" s="6" t="s">
        <v>1365</v>
      </c>
      <c r="AF177" s="12" t="s">
        <v>1881</v>
      </c>
      <c r="AG177" s="6" t="s">
        <v>1586</v>
      </c>
      <c r="AH177" s="12" t="s">
        <v>1728</v>
      </c>
      <c r="AI177">
        <v>3751</v>
      </c>
      <c r="AJ177" s="1" t="s">
        <v>136</v>
      </c>
      <c r="AK177" s="1" t="s">
        <v>313</v>
      </c>
      <c r="AL177" s="1" t="s">
        <v>333</v>
      </c>
      <c r="AM177" s="1" t="s">
        <v>334</v>
      </c>
      <c r="AN177" s="1" t="s">
        <v>116</v>
      </c>
      <c r="AO177" s="5">
        <v>50000</v>
      </c>
      <c r="AP177" s="5">
        <v>0</v>
      </c>
      <c r="AQ177" s="5">
        <v>50000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50000</v>
      </c>
      <c r="AX177" s="5">
        <v>0</v>
      </c>
      <c r="AY177" s="5">
        <f t="shared" si="32"/>
        <v>50000</v>
      </c>
      <c r="AZ177" s="5"/>
    </row>
    <row r="178" spans="1:52" hidden="1" x14ac:dyDescent="0.3">
      <c r="A178" s="1" t="s">
        <v>340</v>
      </c>
      <c r="B178" s="6">
        <f t="shared" si="25"/>
        <v>0</v>
      </c>
      <c r="C178" s="1" t="str">
        <f t="shared" si="26"/>
        <v>544510171911</v>
      </c>
      <c r="D178" s="1">
        <v>5</v>
      </c>
      <c r="E178" s="1" t="str">
        <f t="shared" si="27"/>
        <v>445</v>
      </c>
      <c r="F178" s="1" t="str">
        <f t="shared" si="28"/>
        <v>1</v>
      </c>
      <c r="G178" s="1" t="str">
        <f t="shared" si="29"/>
        <v>0</v>
      </c>
      <c r="H178" s="1" t="str">
        <f t="shared" si="30"/>
        <v>17</v>
      </c>
      <c r="I178" s="1" t="str">
        <f t="shared" si="31"/>
        <v>19</v>
      </c>
      <c r="J178" s="1">
        <v>11</v>
      </c>
      <c r="K178" s="1" t="s">
        <v>1760</v>
      </c>
      <c r="L178" s="1" t="s">
        <v>340</v>
      </c>
      <c r="M178" s="12" t="s">
        <v>878</v>
      </c>
      <c r="N178" s="12" t="s">
        <v>889</v>
      </c>
      <c r="O178" s="12" t="s">
        <v>890</v>
      </c>
      <c r="P178" s="12" t="s">
        <v>891</v>
      </c>
      <c r="Q178" s="12" t="s">
        <v>892</v>
      </c>
      <c r="R178" s="12" t="s">
        <v>893</v>
      </c>
      <c r="S178" s="12" t="s">
        <v>894</v>
      </c>
      <c r="T178" s="12" t="s">
        <v>1722</v>
      </c>
      <c r="U178" t="s">
        <v>2090</v>
      </c>
      <c r="V178" s="12">
        <v>4</v>
      </c>
      <c r="W178" s="12" t="s">
        <v>1714</v>
      </c>
      <c r="X178" s="12" t="s">
        <v>2089</v>
      </c>
      <c r="Y178" s="12">
        <v>4000</v>
      </c>
      <c r="Z178" s="12" t="s">
        <v>1844</v>
      </c>
      <c r="AA178" s="12" t="s">
        <v>1609</v>
      </c>
      <c r="AB178" s="1" t="s">
        <v>1908</v>
      </c>
      <c r="AC178" s="12" t="s">
        <v>1439</v>
      </c>
      <c r="AD178" s="12" t="s">
        <v>1440</v>
      </c>
      <c r="AE178" s="6" t="s">
        <v>1441</v>
      </c>
      <c r="AF178" s="12" t="s">
        <v>1442</v>
      </c>
      <c r="AG178" s="6" t="s">
        <v>1611</v>
      </c>
      <c r="AH178" s="12" t="s">
        <v>1910</v>
      </c>
      <c r="AI178">
        <v>4451</v>
      </c>
      <c r="AJ178" s="1" t="s">
        <v>136</v>
      </c>
      <c r="AK178" s="1" t="s">
        <v>313</v>
      </c>
      <c r="AL178" s="1" t="s">
        <v>333</v>
      </c>
      <c r="AM178" s="1" t="s">
        <v>334</v>
      </c>
      <c r="AN178" s="1" t="s">
        <v>341</v>
      </c>
      <c r="AO178" s="5">
        <v>500000</v>
      </c>
      <c r="AP178" s="5">
        <v>0</v>
      </c>
      <c r="AQ178" s="5">
        <v>500000</v>
      </c>
      <c r="AR178" s="5">
        <v>0</v>
      </c>
      <c r="AS178" s="5">
        <v>0</v>
      </c>
      <c r="AT178" s="5">
        <v>0</v>
      </c>
      <c r="AU178" s="5">
        <v>0</v>
      </c>
      <c r="AV178" s="5">
        <v>0</v>
      </c>
      <c r="AW178" s="5">
        <v>500000</v>
      </c>
      <c r="AX178" s="5">
        <v>0</v>
      </c>
      <c r="AY178" s="5">
        <f t="shared" si="32"/>
        <v>500000</v>
      </c>
      <c r="AZ178" s="5"/>
    </row>
    <row r="179" spans="1:52" hidden="1" x14ac:dyDescent="0.3">
      <c r="A179" s="1" t="s">
        <v>344</v>
      </c>
      <c r="B179" s="6">
        <f t="shared" si="25"/>
        <v>0</v>
      </c>
      <c r="C179" s="1" t="str">
        <f t="shared" si="26"/>
        <v>533910180011</v>
      </c>
      <c r="D179" s="1">
        <v>5</v>
      </c>
      <c r="E179" s="1" t="str">
        <f t="shared" si="27"/>
        <v>339</v>
      </c>
      <c r="F179" s="1" t="str">
        <f t="shared" si="28"/>
        <v>1</v>
      </c>
      <c r="G179" s="1" t="str">
        <f t="shared" si="29"/>
        <v>0</v>
      </c>
      <c r="H179" s="1" t="str">
        <f t="shared" si="30"/>
        <v>18</v>
      </c>
      <c r="I179" s="1" t="str">
        <f t="shared" si="31"/>
        <v>00</v>
      </c>
      <c r="J179" s="1">
        <v>11</v>
      </c>
      <c r="K179" s="1" t="s">
        <v>1760</v>
      </c>
      <c r="L179" s="1" t="s">
        <v>344</v>
      </c>
      <c r="M179" s="12" t="s">
        <v>878</v>
      </c>
      <c r="N179" s="12" t="s">
        <v>889</v>
      </c>
      <c r="O179" s="12" t="s">
        <v>890</v>
      </c>
      <c r="P179" s="12" t="s">
        <v>891</v>
      </c>
      <c r="Q179" s="12" t="s">
        <v>892</v>
      </c>
      <c r="R179" s="12" t="s">
        <v>893</v>
      </c>
      <c r="S179" s="12" t="s">
        <v>894</v>
      </c>
      <c r="T179" s="12" t="s">
        <v>1722</v>
      </c>
      <c r="U179" t="s">
        <v>2090</v>
      </c>
      <c r="V179" s="12">
        <v>4</v>
      </c>
      <c r="W179" s="12" t="s">
        <v>1714</v>
      </c>
      <c r="X179" s="12" t="s">
        <v>2089</v>
      </c>
      <c r="Y179" s="12">
        <v>3000</v>
      </c>
      <c r="Z179" s="12" t="s">
        <v>1717</v>
      </c>
      <c r="AA179" s="12" t="s">
        <v>1610</v>
      </c>
      <c r="AB179" s="1" t="s">
        <v>1911</v>
      </c>
      <c r="AC179" s="12" t="s">
        <v>1272</v>
      </c>
      <c r="AD179" s="12" t="s">
        <v>1273</v>
      </c>
      <c r="AE179" s="6" t="s">
        <v>1274</v>
      </c>
      <c r="AF179" s="12" t="s">
        <v>1807</v>
      </c>
      <c r="AG179" s="6" t="s">
        <v>1586</v>
      </c>
      <c r="AH179" s="12" t="s">
        <v>1728</v>
      </c>
      <c r="AI179">
        <v>3391</v>
      </c>
      <c r="AJ179" s="1" t="s">
        <v>136</v>
      </c>
      <c r="AK179" s="1" t="s">
        <v>313</v>
      </c>
      <c r="AL179" s="1" t="s">
        <v>342</v>
      </c>
      <c r="AM179" s="1" t="s">
        <v>343</v>
      </c>
      <c r="AN179" s="1" t="s">
        <v>345</v>
      </c>
      <c r="AO179" s="5">
        <v>0</v>
      </c>
      <c r="AP179" s="5">
        <v>835200</v>
      </c>
      <c r="AQ179" s="5">
        <v>835200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835200</v>
      </c>
      <c r="AX179" s="5">
        <v>0</v>
      </c>
      <c r="AY179" s="5">
        <f t="shared" si="32"/>
        <v>835200</v>
      </c>
      <c r="AZ179" s="5"/>
    </row>
    <row r="180" spans="1:52" hidden="1" x14ac:dyDescent="0.3">
      <c r="A180" s="1" t="s">
        <v>346</v>
      </c>
      <c r="B180" s="6">
        <f t="shared" si="25"/>
        <v>0</v>
      </c>
      <c r="C180" s="1" t="str">
        <f t="shared" si="26"/>
        <v>536110180011</v>
      </c>
      <c r="D180" s="1">
        <v>5</v>
      </c>
      <c r="E180" s="1" t="str">
        <f t="shared" si="27"/>
        <v>361</v>
      </c>
      <c r="F180" s="1" t="str">
        <f t="shared" si="28"/>
        <v>1</v>
      </c>
      <c r="G180" s="1" t="str">
        <f t="shared" si="29"/>
        <v>0</v>
      </c>
      <c r="H180" s="1" t="str">
        <f t="shared" si="30"/>
        <v>18</v>
      </c>
      <c r="I180" s="1" t="str">
        <f t="shared" si="31"/>
        <v>00</v>
      </c>
      <c r="J180" s="1">
        <v>11</v>
      </c>
      <c r="K180" s="1" t="s">
        <v>1760</v>
      </c>
      <c r="L180" s="1" t="s">
        <v>346</v>
      </c>
      <c r="M180" s="12" t="s">
        <v>878</v>
      </c>
      <c r="N180" s="12" t="s">
        <v>889</v>
      </c>
      <c r="O180" s="12" t="s">
        <v>890</v>
      </c>
      <c r="P180" s="12" t="s">
        <v>891</v>
      </c>
      <c r="Q180" s="12" t="s">
        <v>892</v>
      </c>
      <c r="R180" s="12" t="s">
        <v>893</v>
      </c>
      <c r="S180" s="12" t="s">
        <v>894</v>
      </c>
      <c r="T180" s="12" t="s">
        <v>1722</v>
      </c>
      <c r="U180" t="s">
        <v>2090</v>
      </c>
      <c r="V180" s="12">
        <v>4</v>
      </c>
      <c r="W180" s="12" t="s">
        <v>1714</v>
      </c>
      <c r="X180" s="12" t="s">
        <v>2089</v>
      </c>
      <c r="Y180" s="12">
        <v>3000</v>
      </c>
      <c r="Z180" s="12" t="s">
        <v>1717</v>
      </c>
      <c r="AA180" s="12" t="s">
        <v>1610</v>
      </c>
      <c r="AB180" s="1" t="s">
        <v>1911</v>
      </c>
      <c r="AC180" s="12" t="s">
        <v>1337</v>
      </c>
      <c r="AD180" s="12" t="s">
        <v>1338</v>
      </c>
      <c r="AE180" s="6" t="s">
        <v>1339</v>
      </c>
      <c r="AF180" s="12" t="s">
        <v>1913</v>
      </c>
      <c r="AG180" s="6" t="s">
        <v>1586</v>
      </c>
      <c r="AH180" s="12" t="s">
        <v>1728</v>
      </c>
      <c r="AI180">
        <v>3611</v>
      </c>
      <c r="AJ180" s="1" t="s">
        <v>136</v>
      </c>
      <c r="AK180" s="1" t="s">
        <v>313</v>
      </c>
      <c r="AL180" s="1" t="s">
        <v>342</v>
      </c>
      <c r="AM180" s="1" t="s">
        <v>343</v>
      </c>
      <c r="AN180" s="1" t="s">
        <v>347</v>
      </c>
      <c r="AO180" s="5">
        <v>32506735.879999999</v>
      </c>
      <c r="AP180" s="5">
        <v>-2320560.7599999998</v>
      </c>
      <c r="AQ180" s="5">
        <v>30186175.120000001</v>
      </c>
      <c r="AR180" s="5">
        <v>200000.02</v>
      </c>
      <c r="AS180" s="5">
        <v>30476363.629999999</v>
      </c>
      <c r="AT180" s="5">
        <v>0</v>
      </c>
      <c r="AU180" s="5">
        <v>0</v>
      </c>
      <c r="AV180" s="5">
        <v>0</v>
      </c>
      <c r="AW180" s="5">
        <v>29986175.100000001</v>
      </c>
      <c r="AX180" s="5">
        <v>0</v>
      </c>
      <c r="AY180" s="5">
        <f t="shared" si="32"/>
        <v>30186175.120000001</v>
      </c>
      <c r="AZ180" s="5"/>
    </row>
    <row r="181" spans="1:52" hidden="1" x14ac:dyDescent="0.3">
      <c r="A181" s="1" t="s">
        <v>348</v>
      </c>
      <c r="B181" s="6">
        <f t="shared" si="25"/>
        <v>0</v>
      </c>
      <c r="C181" s="1" t="str">
        <f t="shared" si="26"/>
        <v>536310180011</v>
      </c>
      <c r="D181" s="1">
        <v>5</v>
      </c>
      <c r="E181" s="1" t="str">
        <f t="shared" si="27"/>
        <v>363</v>
      </c>
      <c r="F181" s="1" t="str">
        <f t="shared" si="28"/>
        <v>1</v>
      </c>
      <c r="G181" s="1" t="str">
        <f t="shared" si="29"/>
        <v>0</v>
      </c>
      <c r="H181" s="1" t="str">
        <f t="shared" si="30"/>
        <v>18</v>
      </c>
      <c r="I181" s="1" t="str">
        <f t="shared" si="31"/>
        <v>00</v>
      </c>
      <c r="J181" s="1">
        <v>11</v>
      </c>
      <c r="K181" s="1" t="s">
        <v>1760</v>
      </c>
      <c r="L181" s="1" t="s">
        <v>348</v>
      </c>
      <c r="M181" s="12" t="s">
        <v>878</v>
      </c>
      <c r="N181" s="12" t="s">
        <v>889</v>
      </c>
      <c r="O181" s="12" t="s">
        <v>890</v>
      </c>
      <c r="P181" s="12" t="s">
        <v>891</v>
      </c>
      <c r="Q181" s="12" t="s">
        <v>892</v>
      </c>
      <c r="R181" s="12" t="s">
        <v>893</v>
      </c>
      <c r="S181" s="12" t="s">
        <v>894</v>
      </c>
      <c r="T181" s="12" t="s">
        <v>1722</v>
      </c>
      <c r="U181" t="s">
        <v>2090</v>
      </c>
      <c r="V181" s="12">
        <v>4</v>
      </c>
      <c r="W181" s="12" t="s">
        <v>1714</v>
      </c>
      <c r="X181" s="12" t="s">
        <v>2089</v>
      </c>
      <c r="Y181" s="12">
        <v>3000</v>
      </c>
      <c r="Z181" s="12" t="s">
        <v>1717</v>
      </c>
      <c r="AA181" s="12" t="s">
        <v>1610</v>
      </c>
      <c r="AB181" s="1" t="s">
        <v>1911</v>
      </c>
      <c r="AC181" s="12" t="s">
        <v>1341</v>
      </c>
      <c r="AD181" s="12" t="s">
        <v>1342</v>
      </c>
      <c r="AE181" s="6" t="s">
        <v>1343</v>
      </c>
      <c r="AF181" s="12" t="s">
        <v>1914</v>
      </c>
      <c r="AG181" s="6" t="s">
        <v>1586</v>
      </c>
      <c r="AH181" s="12" t="s">
        <v>1728</v>
      </c>
      <c r="AI181">
        <v>3631</v>
      </c>
      <c r="AJ181" s="1" t="s">
        <v>136</v>
      </c>
      <c r="AK181" s="1" t="s">
        <v>313</v>
      </c>
      <c r="AL181" s="1" t="s">
        <v>342</v>
      </c>
      <c r="AM181" s="1" t="s">
        <v>343</v>
      </c>
      <c r="AN181" s="1" t="s">
        <v>349</v>
      </c>
      <c r="AO181" s="5">
        <v>6600000</v>
      </c>
      <c r="AP181" s="5">
        <v>860000</v>
      </c>
      <c r="AQ181" s="5">
        <v>7460000</v>
      </c>
      <c r="AR181" s="5">
        <v>0</v>
      </c>
      <c r="AS181" s="5">
        <v>7200000</v>
      </c>
      <c r="AT181" s="5">
        <v>0</v>
      </c>
      <c r="AU181" s="5">
        <v>0</v>
      </c>
      <c r="AV181" s="5">
        <v>0</v>
      </c>
      <c r="AW181" s="5">
        <v>7460000</v>
      </c>
      <c r="AX181" s="5">
        <v>0</v>
      </c>
      <c r="AY181" s="5">
        <f t="shared" si="32"/>
        <v>7460000</v>
      </c>
      <c r="AZ181" s="5"/>
    </row>
    <row r="182" spans="1:52" hidden="1" x14ac:dyDescent="0.3">
      <c r="A182" s="1" t="s">
        <v>350</v>
      </c>
      <c r="B182" s="6">
        <f t="shared" si="25"/>
        <v>0</v>
      </c>
      <c r="C182" s="1" t="str">
        <f t="shared" si="26"/>
        <v>536510180011</v>
      </c>
      <c r="D182" s="1">
        <v>5</v>
      </c>
      <c r="E182" s="1" t="str">
        <f t="shared" si="27"/>
        <v>365</v>
      </c>
      <c r="F182" s="1" t="str">
        <f t="shared" si="28"/>
        <v>1</v>
      </c>
      <c r="G182" s="1" t="str">
        <f t="shared" si="29"/>
        <v>0</v>
      </c>
      <c r="H182" s="1" t="str">
        <f t="shared" si="30"/>
        <v>18</v>
      </c>
      <c r="I182" s="1" t="str">
        <f t="shared" si="31"/>
        <v>00</v>
      </c>
      <c r="J182" s="1">
        <v>11</v>
      </c>
      <c r="K182" s="1" t="s">
        <v>1760</v>
      </c>
      <c r="L182" s="1" t="s">
        <v>350</v>
      </c>
      <c r="M182" s="12" t="s">
        <v>878</v>
      </c>
      <c r="N182" s="12" t="s">
        <v>889</v>
      </c>
      <c r="O182" s="12" t="s">
        <v>890</v>
      </c>
      <c r="P182" s="12" t="s">
        <v>891</v>
      </c>
      <c r="Q182" s="12" t="s">
        <v>892</v>
      </c>
      <c r="R182" s="12" t="s">
        <v>893</v>
      </c>
      <c r="S182" s="12" t="s">
        <v>894</v>
      </c>
      <c r="T182" s="12" t="s">
        <v>1722</v>
      </c>
      <c r="U182" t="s">
        <v>2090</v>
      </c>
      <c r="V182" s="12">
        <v>4</v>
      </c>
      <c r="W182" s="12" t="s">
        <v>1714</v>
      </c>
      <c r="X182" s="12" t="s">
        <v>2089</v>
      </c>
      <c r="Y182" s="12">
        <v>3000</v>
      </c>
      <c r="Z182" s="12" t="s">
        <v>1717</v>
      </c>
      <c r="AA182" s="12" t="s">
        <v>1610</v>
      </c>
      <c r="AB182" s="1" t="s">
        <v>1911</v>
      </c>
      <c r="AC182" s="12" t="s">
        <v>1345</v>
      </c>
      <c r="AD182" s="12" t="s">
        <v>1346</v>
      </c>
      <c r="AE182" s="6" t="s">
        <v>1347</v>
      </c>
      <c r="AF182" s="12" t="s">
        <v>1915</v>
      </c>
      <c r="AG182" s="6" t="s">
        <v>1586</v>
      </c>
      <c r="AH182" s="12" t="s">
        <v>1728</v>
      </c>
      <c r="AI182">
        <v>3651</v>
      </c>
      <c r="AJ182" s="1" t="s">
        <v>136</v>
      </c>
      <c r="AK182" s="1" t="s">
        <v>313</v>
      </c>
      <c r="AL182" s="1" t="s">
        <v>342</v>
      </c>
      <c r="AM182" s="1" t="s">
        <v>343</v>
      </c>
      <c r="AN182" s="1" t="s">
        <v>351</v>
      </c>
      <c r="AO182" s="5">
        <v>4200000</v>
      </c>
      <c r="AP182" s="5">
        <v>564196.36</v>
      </c>
      <c r="AQ182" s="5">
        <v>4764196.3600000003</v>
      </c>
      <c r="AR182" s="5">
        <v>0</v>
      </c>
      <c r="AS182" s="5">
        <v>3765680.01</v>
      </c>
      <c r="AT182" s="5">
        <v>0</v>
      </c>
      <c r="AU182" s="5">
        <v>0</v>
      </c>
      <c r="AV182" s="5">
        <v>0</v>
      </c>
      <c r="AW182" s="5">
        <v>4764196.3600000003</v>
      </c>
      <c r="AX182" s="5">
        <v>0</v>
      </c>
      <c r="AY182" s="5">
        <f t="shared" si="32"/>
        <v>4764196.3600000003</v>
      </c>
      <c r="AZ182" s="5"/>
    </row>
    <row r="183" spans="1:52" hidden="1" x14ac:dyDescent="0.3">
      <c r="A183" s="1" t="s">
        <v>352</v>
      </c>
      <c r="B183" s="6">
        <f t="shared" si="25"/>
        <v>0</v>
      </c>
      <c r="C183" s="1" t="str">
        <f t="shared" si="26"/>
        <v>536610180011</v>
      </c>
      <c r="D183" s="1">
        <v>5</v>
      </c>
      <c r="E183" s="1" t="str">
        <f t="shared" si="27"/>
        <v>366</v>
      </c>
      <c r="F183" s="1" t="str">
        <f t="shared" si="28"/>
        <v>1</v>
      </c>
      <c r="G183" s="1" t="str">
        <f t="shared" si="29"/>
        <v>0</v>
      </c>
      <c r="H183" s="1" t="str">
        <f t="shared" si="30"/>
        <v>18</v>
      </c>
      <c r="I183" s="1" t="str">
        <f t="shared" si="31"/>
        <v>00</v>
      </c>
      <c r="J183" s="1">
        <v>11</v>
      </c>
      <c r="K183" s="1" t="s">
        <v>1760</v>
      </c>
      <c r="L183" s="1" t="s">
        <v>352</v>
      </c>
      <c r="M183" s="12" t="s">
        <v>878</v>
      </c>
      <c r="N183" s="12" t="s">
        <v>889</v>
      </c>
      <c r="O183" s="12" t="s">
        <v>890</v>
      </c>
      <c r="P183" s="12" t="s">
        <v>891</v>
      </c>
      <c r="Q183" s="12" t="s">
        <v>892</v>
      </c>
      <c r="R183" s="12" t="s">
        <v>893</v>
      </c>
      <c r="S183" s="12" t="s">
        <v>894</v>
      </c>
      <c r="T183" s="12" t="s">
        <v>1722</v>
      </c>
      <c r="U183" t="s">
        <v>2090</v>
      </c>
      <c r="V183" s="12">
        <v>4</v>
      </c>
      <c r="W183" s="12" t="s">
        <v>1714</v>
      </c>
      <c r="X183" s="12" t="s">
        <v>2089</v>
      </c>
      <c r="Y183" s="12">
        <v>3000</v>
      </c>
      <c r="Z183" s="12" t="s">
        <v>1717</v>
      </c>
      <c r="AA183" s="12" t="s">
        <v>1610</v>
      </c>
      <c r="AB183" s="1" t="s">
        <v>1911</v>
      </c>
      <c r="AC183" s="12" t="s">
        <v>1349</v>
      </c>
      <c r="AD183" s="12" t="s">
        <v>1350</v>
      </c>
      <c r="AE183" s="6" t="s">
        <v>1351</v>
      </c>
      <c r="AF183" s="12" t="s">
        <v>1916</v>
      </c>
      <c r="AG183" s="6" t="s">
        <v>1586</v>
      </c>
      <c r="AH183" s="12" t="s">
        <v>1728</v>
      </c>
      <c r="AI183">
        <v>3661</v>
      </c>
      <c r="AJ183" s="1" t="s">
        <v>136</v>
      </c>
      <c r="AK183" s="1" t="s">
        <v>313</v>
      </c>
      <c r="AL183" s="1" t="s">
        <v>342</v>
      </c>
      <c r="AM183" s="1" t="s">
        <v>343</v>
      </c>
      <c r="AN183" s="1" t="s">
        <v>353</v>
      </c>
      <c r="AO183" s="5">
        <v>6223395</v>
      </c>
      <c r="AP183" s="5">
        <v>61164.4</v>
      </c>
      <c r="AQ183" s="5">
        <v>6284559.4000000004</v>
      </c>
      <c r="AR183" s="5">
        <v>0</v>
      </c>
      <c r="AS183" s="5">
        <v>4582660</v>
      </c>
      <c r="AT183" s="5">
        <v>0</v>
      </c>
      <c r="AU183" s="5">
        <v>0</v>
      </c>
      <c r="AV183" s="5">
        <v>0</v>
      </c>
      <c r="AW183" s="5">
        <v>6284559.4000000004</v>
      </c>
      <c r="AX183" s="5">
        <v>0</v>
      </c>
      <c r="AY183" s="5">
        <f t="shared" si="32"/>
        <v>6284559.4000000004</v>
      </c>
      <c r="AZ183" s="5"/>
    </row>
    <row r="184" spans="1:52" hidden="1" x14ac:dyDescent="0.3">
      <c r="A184" s="1" t="s">
        <v>356</v>
      </c>
      <c r="B184" s="6">
        <f t="shared" si="25"/>
        <v>0</v>
      </c>
      <c r="C184" s="1" t="str">
        <f t="shared" si="26"/>
        <v>525910191411</v>
      </c>
      <c r="D184" s="1">
        <v>5</v>
      </c>
      <c r="E184" s="1" t="str">
        <f t="shared" si="27"/>
        <v>259</v>
      </c>
      <c r="F184" s="1" t="str">
        <f t="shared" si="28"/>
        <v>1</v>
      </c>
      <c r="G184" s="1" t="str">
        <f t="shared" si="29"/>
        <v>0</v>
      </c>
      <c r="H184" s="1" t="str">
        <f t="shared" si="30"/>
        <v>19</v>
      </c>
      <c r="I184" s="1" t="str">
        <f t="shared" si="31"/>
        <v>14</v>
      </c>
      <c r="J184" s="1">
        <v>11</v>
      </c>
      <c r="K184" s="1" t="s">
        <v>1760</v>
      </c>
      <c r="L184" s="1" t="s">
        <v>356</v>
      </c>
      <c r="M184" s="12" t="s">
        <v>878</v>
      </c>
      <c r="N184" s="12" t="s">
        <v>889</v>
      </c>
      <c r="O184" s="12" t="s">
        <v>890</v>
      </c>
      <c r="P184" s="12" t="s">
        <v>891</v>
      </c>
      <c r="Q184" s="12" t="s">
        <v>892</v>
      </c>
      <c r="R184" s="12" t="s">
        <v>893</v>
      </c>
      <c r="S184" s="12" t="s">
        <v>894</v>
      </c>
      <c r="T184" s="12" t="s">
        <v>1722</v>
      </c>
      <c r="U184" t="s">
        <v>2090</v>
      </c>
      <c r="V184" s="12">
        <v>6</v>
      </c>
      <c r="W184" s="12" t="s">
        <v>1744</v>
      </c>
      <c r="X184" s="12" t="s">
        <v>2089</v>
      </c>
      <c r="Y184" s="12">
        <v>2000</v>
      </c>
      <c r="Z184" s="12" t="s">
        <v>1735</v>
      </c>
      <c r="AA184" s="12" t="s">
        <v>1611</v>
      </c>
      <c r="AB184" s="1" t="s">
        <v>1917</v>
      </c>
      <c r="AC184" s="12" t="s">
        <v>1149</v>
      </c>
      <c r="AD184" s="12" t="s">
        <v>1150</v>
      </c>
      <c r="AE184" s="6" t="s">
        <v>1151</v>
      </c>
      <c r="AF184" s="12" t="s">
        <v>1920</v>
      </c>
      <c r="AG184" s="6" t="s">
        <v>1612</v>
      </c>
      <c r="AH184" s="12" t="s">
        <v>1921</v>
      </c>
      <c r="AI184">
        <v>2591</v>
      </c>
      <c r="AJ184" s="1" t="s">
        <v>136</v>
      </c>
      <c r="AK184" s="1" t="s">
        <v>313</v>
      </c>
      <c r="AL184" s="1" t="s">
        <v>354</v>
      </c>
      <c r="AM184" s="1" t="s">
        <v>355</v>
      </c>
      <c r="AN184" s="1" t="s">
        <v>357</v>
      </c>
      <c r="AO184" s="5">
        <v>4000000</v>
      </c>
      <c r="AP184" s="5">
        <v>0</v>
      </c>
      <c r="AQ184" s="5">
        <v>4000000</v>
      </c>
      <c r="AR184" s="5">
        <v>3997279.38</v>
      </c>
      <c r="AS184" s="5">
        <v>3819300</v>
      </c>
      <c r="AT184" s="5">
        <v>0</v>
      </c>
      <c r="AU184" s="5">
        <v>0</v>
      </c>
      <c r="AV184" s="5">
        <v>0</v>
      </c>
      <c r="AW184" s="5">
        <v>2720.6200000001118</v>
      </c>
      <c r="AX184" s="5">
        <v>0</v>
      </c>
      <c r="AY184" s="5">
        <f t="shared" si="32"/>
        <v>4000000</v>
      </c>
      <c r="AZ184" s="5"/>
    </row>
    <row r="185" spans="1:52" hidden="1" x14ac:dyDescent="0.3">
      <c r="A185" s="1" t="s">
        <v>358</v>
      </c>
      <c r="B185" s="6">
        <f t="shared" si="25"/>
        <v>0</v>
      </c>
      <c r="C185" s="1" t="str">
        <f t="shared" si="26"/>
        <v>527110190011</v>
      </c>
      <c r="D185" s="1">
        <v>5</v>
      </c>
      <c r="E185" s="1" t="str">
        <f t="shared" si="27"/>
        <v>271</v>
      </c>
      <c r="F185" s="1" t="str">
        <f t="shared" si="28"/>
        <v>1</v>
      </c>
      <c r="G185" s="1" t="str">
        <f t="shared" si="29"/>
        <v>0</v>
      </c>
      <c r="H185" s="1" t="str">
        <f t="shared" si="30"/>
        <v>19</v>
      </c>
      <c r="I185" s="1" t="str">
        <f t="shared" si="31"/>
        <v>00</v>
      </c>
      <c r="J185" s="1">
        <v>11</v>
      </c>
      <c r="K185" s="1" t="s">
        <v>1760</v>
      </c>
      <c r="L185" s="1" t="s">
        <v>358</v>
      </c>
      <c r="M185" s="12" t="s">
        <v>878</v>
      </c>
      <c r="N185" s="12" t="s">
        <v>889</v>
      </c>
      <c r="O185" s="12" t="s">
        <v>890</v>
      </c>
      <c r="P185" s="12" t="s">
        <v>891</v>
      </c>
      <c r="Q185" s="12" t="s">
        <v>892</v>
      </c>
      <c r="R185" s="12" t="s">
        <v>893</v>
      </c>
      <c r="S185" s="12" t="s">
        <v>894</v>
      </c>
      <c r="T185" s="12" t="s">
        <v>1722</v>
      </c>
      <c r="U185" t="s">
        <v>2090</v>
      </c>
      <c r="V185" s="12">
        <v>6</v>
      </c>
      <c r="W185" s="12" t="s">
        <v>1744</v>
      </c>
      <c r="X185" s="12" t="s">
        <v>2089</v>
      </c>
      <c r="Y185" s="12">
        <v>2000</v>
      </c>
      <c r="Z185" s="12" t="s">
        <v>1735</v>
      </c>
      <c r="AA185" s="12" t="s">
        <v>1611</v>
      </c>
      <c r="AB185" s="1" t="s">
        <v>1917</v>
      </c>
      <c r="AC185" s="12" t="s">
        <v>1161</v>
      </c>
      <c r="AD185" s="12" t="s">
        <v>1162</v>
      </c>
      <c r="AE185" s="6" t="s">
        <v>1163</v>
      </c>
      <c r="AF185" s="12" t="s">
        <v>1164</v>
      </c>
      <c r="AG185" s="6" t="s">
        <v>1586</v>
      </c>
      <c r="AH185" s="12" t="s">
        <v>1728</v>
      </c>
      <c r="AI185">
        <v>2711</v>
      </c>
      <c r="AJ185" s="1" t="s">
        <v>136</v>
      </c>
      <c r="AK185" s="1" t="s">
        <v>313</v>
      </c>
      <c r="AL185" s="1" t="s">
        <v>354</v>
      </c>
      <c r="AM185" s="1" t="s">
        <v>355</v>
      </c>
      <c r="AN185" s="1" t="s">
        <v>336</v>
      </c>
      <c r="AO185" s="5">
        <v>100000</v>
      </c>
      <c r="AP185" s="5">
        <v>0</v>
      </c>
      <c r="AQ185" s="5">
        <v>100000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100000</v>
      </c>
      <c r="AX185" s="5">
        <v>0</v>
      </c>
      <c r="AY185" s="5">
        <f t="shared" si="32"/>
        <v>100000</v>
      </c>
      <c r="AZ185" s="5"/>
    </row>
    <row r="186" spans="1:52" hidden="1" x14ac:dyDescent="0.3">
      <c r="A186" s="1" t="s">
        <v>359</v>
      </c>
      <c r="B186" s="6">
        <f t="shared" si="25"/>
        <v>0</v>
      </c>
      <c r="C186" s="1" t="str">
        <f t="shared" si="26"/>
        <v>529110190011</v>
      </c>
      <c r="D186" s="1">
        <v>5</v>
      </c>
      <c r="E186" s="1" t="str">
        <f t="shared" si="27"/>
        <v>291</v>
      </c>
      <c r="F186" s="1" t="str">
        <f t="shared" si="28"/>
        <v>1</v>
      </c>
      <c r="G186" s="1" t="str">
        <f t="shared" si="29"/>
        <v>0</v>
      </c>
      <c r="H186" s="1" t="str">
        <f t="shared" si="30"/>
        <v>19</v>
      </c>
      <c r="I186" s="1" t="str">
        <f t="shared" si="31"/>
        <v>00</v>
      </c>
      <c r="J186" s="1">
        <v>11</v>
      </c>
      <c r="K186" s="1" t="s">
        <v>1760</v>
      </c>
      <c r="L186" s="1" t="s">
        <v>359</v>
      </c>
      <c r="M186" s="12" t="s">
        <v>878</v>
      </c>
      <c r="N186" s="12" t="s">
        <v>889</v>
      </c>
      <c r="O186" s="12" t="s">
        <v>890</v>
      </c>
      <c r="P186" s="12" t="s">
        <v>891</v>
      </c>
      <c r="Q186" s="12" t="s">
        <v>892</v>
      </c>
      <c r="R186" s="12" t="s">
        <v>893</v>
      </c>
      <c r="S186" s="12" t="s">
        <v>894</v>
      </c>
      <c r="T186" s="12" t="s">
        <v>1722</v>
      </c>
      <c r="U186" t="s">
        <v>2090</v>
      </c>
      <c r="V186" s="12">
        <v>6</v>
      </c>
      <c r="W186" s="12" t="s">
        <v>1744</v>
      </c>
      <c r="X186" s="12" t="s">
        <v>2089</v>
      </c>
      <c r="Y186" s="12">
        <v>2000</v>
      </c>
      <c r="Z186" s="12" t="s">
        <v>1735</v>
      </c>
      <c r="AA186" s="12" t="s">
        <v>1611</v>
      </c>
      <c r="AB186" s="1" t="s">
        <v>1917</v>
      </c>
      <c r="AC186" s="12" t="s">
        <v>1180</v>
      </c>
      <c r="AD186" s="12" t="s">
        <v>1181</v>
      </c>
      <c r="AE186" s="6" t="s">
        <v>1182</v>
      </c>
      <c r="AF186" s="12" t="s">
        <v>1183</v>
      </c>
      <c r="AG186" s="6" t="s">
        <v>1586</v>
      </c>
      <c r="AH186" s="12" t="s">
        <v>1728</v>
      </c>
      <c r="AI186">
        <v>2911</v>
      </c>
      <c r="AJ186" s="1" t="s">
        <v>136</v>
      </c>
      <c r="AK186" s="1" t="s">
        <v>313</v>
      </c>
      <c r="AL186" s="1" t="s">
        <v>354</v>
      </c>
      <c r="AM186" s="1" t="s">
        <v>355</v>
      </c>
      <c r="AN186" s="1" t="s">
        <v>86</v>
      </c>
      <c r="AO186" s="5">
        <v>300000</v>
      </c>
      <c r="AP186" s="5">
        <v>0</v>
      </c>
      <c r="AQ186" s="5">
        <v>300000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300000</v>
      </c>
      <c r="AX186" s="5">
        <v>0</v>
      </c>
      <c r="AY186" s="5">
        <f t="shared" si="32"/>
        <v>300000</v>
      </c>
      <c r="AZ186" s="5"/>
    </row>
    <row r="187" spans="1:52" hidden="1" x14ac:dyDescent="0.3">
      <c r="A187" s="1" t="s">
        <v>360</v>
      </c>
      <c r="B187" s="6">
        <f t="shared" si="25"/>
        <v>0</v>
      </c>
      <c r="C187" s="1" t="str">
        <f t="shared" si="26"/>
        <v>533610196511</v>
      </c>
      <c r="D187" s="1">
        <v>5</v>
      </c>
      <c r="E187" s="1" t="str">
        <f t="shared" si="27"/>
        <v>336</v>
      </c>
      <c r="F187" s="1" t="str">
        <f t="shared" si="28"/>
        <v>1</v>
      </c>
      <c r="G187" s="1" t="str">
        <f t="shared" si="29"/>
        <v>0</v>
      </c>
      <c r="H187" s="1" t="str">
        <f t="shared" si="30"/>
        <v>19</v>
      </c>
      <c r="I187" s="1" t="str">
        <f t="shared" si="31"/>
        <v>65</v>
      </c>
      <c r="J187" s="1">
        <v>11</v>
      </c>
      <c r="K187" s="1" t="s">
        <v>1760</v>
      </c>
      <c r="L187" s="1" t="s">
        <v>360</v>
      </c>
      <c r="M187" s="12" t="s">
        <v>878</v>
      </c>
      <c r="N187" s="12" t="s">
        <v>889</v>
      </c>
      <c r="O187" s="12" t="s">
        <v>890</v>
      </c>
      <c r="P187" s="12" t="s">
        <v>891</v>
      </c>
      <c r="Q187" s="12" t="s">
        <v>892</v>
      </c>
      <c r="R187" s="12" t="s">
        <v>893</v>
      </c>
      <c r="S187" s="12" t="s">
        <v>894</v>
      </c>
      <c r="T187" s="12" t="s">
        <v>1722</v>
      </c>
      <c r="U187" t="s">
        <v>2090</v>
      </c>
      <c r="V187" s="12">
        <v>6</v>
      </c>
      <c r="W187" s="12" t="s">
        <v>1744</v>
      </c>
      <c r="X187" s="12" t="s">
        <v>2089</v>
      </c>
      <c r="Y187" s="12">
        <v>3000</v>
      </c>
      <c r="Z187" s="12" t="s">
        <v>1717</v>
      </c>
      <c r="AA187" s="12" t="s">
        <v>1611</v>
      </c>
      <c r="AB187" s="1" t="s">
        <v>1917</v>
      </c>
      <c r="AC187" s="12" t="s">
        <v>1264</v>
      </c>
      <c r="AD187" s="12" t="s">
        <v>1265</v>
      </c>
      <c r="AE187" s="6" t="s">
        <v>1266</v>
      </c>
      <c r="AF187" s="12" t="s">
        <v>1830</v>
      </c>
      <c r="AG187" s="6" t="s">
        <v>1613</v>
      </c>
      <c r="AH187" s="12" t="s">
        <v>1922</v>
      </c>
      <c r="AI187">
        <v>3361</v>
      </c>
      <c r="AJ187" s="1" t="s">
        <v>136</v>
      </c>
      <c r="AK187" s="1" t="s">
        <v>313</v>
      </c>
      <c r="AL187" s="1" t="s">
        <v>354</v>
      </c>
      <c r="AM187" s="1" t="s">
        <v>355</v>
      </c>
      <c r="AN187" s="1" t="s">
        <v>361</v>
      </c>
      <c r="AO187" s="5">
        <v>500000</v>
      </c>
      <c r="AP187" s="5">
        <v>0</v>
      </c>
      <c r="AQ187" s="5">
        <v>500000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500000</v>
      </c>
      <c r="AX187" s="5">
        <v>0</v>
      </c>
      <c r="AY187" s="5">
        <f t="shared" si="32"/>
        <v>500000</v>
      </c>
      <c r="AZ187" s="5"/>
    </row>
    <row r="188" spans="1:52" hidden="1" x14ac:dyDescent="0.3">
      <c r="A188" s="1" t="s">
        <v>362</v>
      </c>
      <c r="B188" s="6">
        <f t="shared" si="25"/>
        <v>0</v>
      </c>
      <c r="C188" s="1" t="str">
        <f t="shared" si="26"/>
        <v>556710196611</v>
      </c>
      <c r="D188" s="1">
        <v>5</v>
      </c>
      <c r="E188" s="1" t="str">
        <f t="shared" si="27"/>
        <v>567</v>
      </c>
      <c r="F188" s="1" t="str">
        <f t="shared" si="28"/>
        <v>1</v>
      </c>
      <c r="G188" s="1" t="str">
        <f t="shared" si="29"/>
        <v>0</v>
      </c>
      <c r="H188" s="1" t="str">
        <f t="shared" si="30"/>
        <v>19</v>
      </c>
      <c r="I188" s="1" t="str">
        <f t="shared" si="31"/>
        <v>66</v>
      </c>
      <c r="J188" s="1">
        <v>11</v>
      </c>
      <c r="K188" s="1" t="s">
        <v>1760</v>
      </c>
      <c r="L188" s="1" t="s">
        <v>362</v>
      </c>
      <c r="M188" s="12" t="s">
        <v>878</v>
      </c>
      <c r="N188" s="12" t="s">
        <v>889</v>
      </c>
      <c r="O188" s="12" t="s">
        <v>890</v>
      </c>
      <c r="P188" s="12" t="s">
        <v>891</v>
      </c>
      <c r="Q188" s="12" t="s">
        <v>892</v>
      </c>
      <c r="R188" s="12" t="s">
        <v>893</v>
      </c>
      <c r="S188" s="12" t="s">
        <v>894</v>
      </c>
      <c r="T188" s="12" t="s">
        <v>1722</v>
      </c>
      <c r="U188" t="s">
        <v>2090</v>
      </c>
      <c r="V188" s="12">
        <v>6</v>
      </c>
      <c r="W188" s="12" t="s">
        <v>1744</v>
      </c>
      <c r="X188" s="12" t="s">
        <v>2243</v>
      </c>
      <c r="Y188" s="12">
        <v>5000</v>
      </c>
      <c r="Z188" s="12" t="s">
        <v>1739</v>
      </c>
      <c r="AA188" s="12" t="s">
        <v>1611</v>
      </c>
      <c r="AB188" s="1" t="s">
        <v>1917</v>
      </c>
      <c r="AC188" s="12" t="s">
        <v>1511</v>
      </c>
      <c r="AD188" s="12" t="s">
        <v>1512</v>
      </c>
      <c r="AE188" s="6" t="s">
        <v>1513</v>
      </c>
      <c r="AF188" s="12" t="s">
        <v>1923</v>
      </c>
      <c r="AG188" s="6" t="s">
        <v>1614</v>
      </c>
      <c r="AH188" s="12" t="s">
        <v>1924</v>
      </c>
      <c r="AI188">
        <v>5671</v>
      </c>
      <c r="AJ188" s="1" t="s">
        <v>136</v>
      </c>
      <c r="AK188" s="1" t="s">
        <v>313</v>
      </c>
      <c r="AL188" s="1" t="s">
        <v>354</v>
      </c>
      <c r="AM188" s="1" t="s">
        <v>355</v>
      </c>
      <c r="AN188" s="1" t="s">
        <v>363</v>
      </c>
      <c r="AO188" s="5">
        <v>200000</v>
      </c>
      <c r="AP188" s="5">
        <v>0</v>
      </c>
      <c r="AQ188" s="5">
        <v>200000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200000</v>
      </c>
      <c r="AX188" s="5">
        <v>0</v>
      </c>
      <c r="AY188" s="5">
        <f t="shared" si="32"/>
        <v>200000</v>
      </c>
      <c r="AZ188" s="5"/>
    </row>
    <row r="189" spans="1:52" hidden="1" x14ac:dyDescent="0.3">
      <c r="A189" s="1" t="s">
        <v>367</v>
      </c>
      <c r="B189" s="6">
        <f t="shared" si="25"/>
        <v>0</v>
      </c>
      <c r="C189" s="1" t="str">
        <f t="shared" si="26"/>
        <v>521810210011</v>
      </c>
      <c r="D189" s="1">
        <v>5</v>
      </c>
      <c r="E189" s="1" t="str">
        <f t="shared" si="27"/>
        <v>218</v>
      </c>
      <c r="F189" s="1" t="str">
        <f t="shared" si="28"/>
        <v>1</v>
      </c>
      <c r="G189" s="1" t="str">
        <f t="shared" si="29"/>
        <v>0</v>
      </c>
      <c r="H189" s="1" t="str">
        <f t="shared" si="30"/>
        <v>21</v>
      </c>
      <c r="I189" s="1" t="str">
        <f t="shared" si="31"/>
        <v>00</v>
      </c>
      <c r="J189" s="1">
        <v>11</v>
      </c>
      <c r="K189" s="1" t="s">
        <v>1760</v>
      </c>
      <c r="L189" s="1" t="s">
        <v>367</v>
      </c>
      <c r="M189" s="12" t="s">
        <v>878</v>
      </c>
      <c r="N189" s="12" t="s">
        <v>889</v>
      </c>
      <c r="O189" s="12" t="s">
        <v>890</v>
      </c>
      <c r="P189" s="12" t="s">
        <v>897</v>
      </c>
      <c r="Q189" s="12" t="s">
        <v>898</v>
      </c>
      <c r="R189" s="12" t="s">
        <v>899</v>
      </c>
      <c r="S189" s="12" t="s">
        <v>900</v>
      </c>
      <c r="T189" s="12" t="s">
        <v>1722</v>
      </c>
      <c r="U189" t="s">
        <v>2090</v>
      </c>
      <c r="V189" s="12">
        <v>1</v>
      </c>
      <c r="W189" s="12" t="s">
        <v>1732</v>
      </c>
      <c r="X189" s="12" t="s">
        <v>2089</v>
      </c>
      <c r="Y189" s="12">
        <v>2000</v>
      </c>
      <c r="Z189" s="12" t="s">
        <v>1735</v>
      </c>
      <c r="AA189" s="12" t="s">
        <v>1615</v>
      </c>
      <c r="AB189" s="1" t="s">
        <v>1738</v>
      </c>
      <c r="AC189" s="12" t="s">
        <v>1069</v>
      </c>
      <c r="AD189" s="12" t="s">
        <v>1070</v>
      </c>
      <c r="AE189" s="6" t="s">
        <v>1071</v>
      </c>
      <c r="AF189" s="12" t="s">
        <v>1829</v>
      </c>
      <c r="AG189" s="6" t="s">
        <v>1586</v>
      </c>
      <c r="AH189" s="12" t="s">
        <v>1728</v>
      </c>
      <c r="AI189">
        <v>2181</v>
      </c>
      <c r="AJ189" s="1" t="s">
        <v>155</v>
      </c>
      <c r="AK189" s="1" t="s">
        <v>364</v>
      </c>
      <c r="AL189" s="1" t="s">
        <v>365</v>
      </c>
      <c r="AM189" s="1" t="s">
        <v>366</v>
      </c>
      <c r="AN189" s="1" t="s">
        <v>64</v>
      </c>
      <c r="AO189" s="5">
        <v>50000</v>
      </c>
      <c r="AP189" s="5">
        <v>0</v>
      </c>
      <c r="AQ189" s="5">
        <v>50000</v>
      </c>
      <c r="AR189" s="5">
        <v>0</v>
      </c>
      <c r="AS189" s="5">
        <v>0</v>
      </c>
      <c r="AT189" s="5">
        <v>0</v>
      </c>
      <c r="AU189" s="5">
        <v>0</v>
      </c>
      <c r="AV189" s="5">
        <v>0</v>
      </c>
      <c r="AW189" s="5">
        <v>50000</v>
      </c>
      <c r="AX189" s="5">
        <v>0</v>
      </c>
      <c r="AY189" s="5">
        <f t="shared" si="32"/>
        <v>50000</v>
      </c>
      <c r="AZ189" s="5"/>
    </row>
    <row r="190" spans="1:52" hidden="1" x14ac:dyDescent="0.3">
      <c r="A190" s="1" t="s">
        <v>368</v>
      </c>
      <c r="B190" s="6">
        <f t="shared" si="25"/>
        <v>0</v>
      </c>
      <c r="C190" s="1" t="str">
        <f t="shared" si="26"/>
        <v>522110210011</v>
      </c>
      <c r="D190" s="1">
        <v>5</v>
      </c>
      <c r="E190" s="1" t="str">
        <f t="shared" si="27"/>
        <v>221</v>
      </c>
      <c r="F190" s="1" t="str">
        <f t="shared" si="28"/>
        <v>1</v>
      </c>
      <c r="G190" s="1" t="str">
        <f t="shared" si="29"/>
        <v>0</v>
      </c>
      <c r="H190" s="1" t="str">
        <f t="shared" si="30"/>
        <v>21</v>
      </c>
      <c r="I190" s="1" t="str">
        <f t="shared" si="31"/>
        <v>00</v>
      </c>
      <c r="J190" s="1">
        <v>11</v>
      </c>
      <c r="K190" s="1" t="s">
        <v>1760</v>
      </c>
      <c r="L190" s="1" t="s">
        <v>368</v>
      </c>
      <c r="M190" s="12" t="s">
        <v>878</v>
      </c>
      <c r="N190" s="12" t="s">
        <v>889</v>
      </c>
      <c r="O190" s="12" t="s">
        <v>890</v>
      </c>
      <c r="P190" s="12" t="s">
        <v>897</v>
      </c>
      <c r="Q190" s="12" t="s">
        <v>898</v>
      </c>
      <c r="R190" s="12" t="s">
        <v>899</v>
      </c>
      <c r="S190" s="12" t="s">
        <v>900</v>
      </c>
      <c r="T190" s="12" t="s">
        <v>1722</v>
      </c>
      <c r="U190" t="s">
        <v>2090</v>
      </c>
      <c r="V190" s="12">
        <v>1</v>
      </c>
      <c r="W190" s="12" t="s">
        <v>1732</v>
      </c>
      <c r="X190" s="12" t="s">
        <v>2089</v>
      </c>
      <c r="Y190" s="12">
        <v>2000</v>
      </c>
      <c r="Z190" s="12" t="s">
        <v>1735</v>
      </c>
      <c r="AA190" s="12" t="s">
        <v>1615</v>
      </c>
      <c r="AB190" s="1" t="s">
        <v>1738</v>
      </c>
      <c r="AC190" s="12" t="s">
        <v>1075</v>
      </c>
      <c r="AD190" s="12" t="s">
        <v>1076</v>
      </c>
      <c r="AE190" s="6" t="s">
        <v>1077</v>
      </c>
      <c r="AF190" s="12" t="s">
        <v>1078</v>
      </c>
      <c r="AG190" s="6" t="s">
        <v>1586</v>
      </c>
      <c r="AH190" s="12" t="s">
        <v>1728</v>
      </c>
      <c r="AI190">
        <v>2211</v>
      </c>
      <c r="AJ190" s="1" t="s">
        <v>155</v>
      </c>
      <c r="AK190" s="1" t="s">
        <v>364</v>
      </c>
      <c r="AL190" s="1" t="s">
        <v>365</v>
      </c>
      <c r="AM190" s="1" t="s">
        <v>366</v>
      </c>
      <c r="AN190" s="1" t="s">
        <v>38</v>
      </c>
      <c r="AO190" s="5">
        <v>0</v>
      </c>
      <c r="AP190" s="5">
        <v>1200000</v>
      </c>
      <c r="AQ190" s="5">
        <v>1200000</v>
      </c>
      <c r="AR190" s="5">
        <v>942500</v>
      </c>
      <c r="AS190" s="5">
        <v>0</v>
      </c>
      <c r="AT190" s="5">
        <v>0</v>
      </c>
      <c r="AU190" s="5">
        <v>0</v>
      </c>
      <c r="AV190" s="5">
        <v>0</v>
      </c>
      <c r="AW190" s="5">
        <v>257500</v>
      </c>
      <c r="AX190" s="5">
        <v>0</v>
      </c>
      <c r="AY190" s="5">
        <f t="shared" si="32"/>
        <v>1200000</v>
      </c>
      <c r="AZ190" s="5"/>
    </row>
    <row r="191" spans="1:52" hidden="1" x14ac:dyDescent="0.3">
      <c r="A191" s="1" t="s">
        <v>369</v>
      </c>
      <c r="B191" s="6">
        <f t="shared" si="25"/>
        <v>0</v>
      </c>
      <c r="C191" s="1" t="str">
        <f t="shared" si="26"/>
        <v>527110200011</v>
      </c>
      <c r="D191" s="1">
        <v>5</v>
      </c>
      <c r="E191" s="1" t="str">
        <f t="shared" si="27"/>
        <v>271</v>
      </c>
      <c r="F191" s="1" t="str">
        <f t="shared" si="28"/>
        <v>1</v>
      </c>
      <c r="G191" s="1" t="str">
        <f t="shared" si="29"/>
        <v>0</v>
      </c>
      <c r="H191" s="1" t="str">
        <f t="shared" si="30"/>
        <v>20</v>
      </c>
      <c r="I191" s="1" t="str">
        <f t="shared" si="31"/>
        <v>00</v>
      </c>
      <c r="J191" s="1">
        <v>11</v>
      </c>
      <c r="K191" s="1" t="s">
        <v>1760</v>
      </c>
      <c r="L191" s="1" t="s">
        <v>369</v>
      </c>
      <c r="M191" s="12" t="s">
        <v>878</v>
      </c>
      <c r="N191" s="12" t="s">
        <v>889</v>
      </c>
      <c r="O191" s="12" t="s">
        <v>890</v>
      </c>
      <c r="P191" s="12" t="s">
        <v>897</v>
      </c>
      <c r="Q191" s="12" t="s">
        <v>898</v>
      </c>
      <c r="R191" s="12" t="s">
        <v>899</v>
      </c>
      <c r="S191" s="12" t="s">
        <v>900</v>
      </c>
      <c r="T191" s="12" t="s">
        <v>1722</v>
      </c>
      <c r="U191" t="s">
        <v>2090</v>
      </c>
      <c r="V191" s="12">
        <v>1</v>
      </c>
      <c r="W191" s="12" t="s">
        <v>1732</v>
      </c>
      <c r="X191" s="12" t="s">
        <v>2089</v>
      </c>
      <c r="Y191" s="12">
        <v>2000</v>
      </c>
      <c r="Z191" s="12" t="s">
        <v>1735</v>
      </c>
      <c r="AA191" s="12" t="s">
        <v>1606</v>
      </c>
      <c r="AB191" s="1" t="s">
        <v>1733</v>
      </c>
      <c r="AC191" s="12" t="s">
        <v>1161</v>
      </c>
      <c r="AD191" s="12" t="s">
        <v>1162</v>
      </c>
      <c r="AE191" s="6" t="s">
        <v>1163</v>
      </c>
      <c r="AF191" s="12" t="s">
        <v>1164</v>
      </c>
      <c r="AG191" s="6" t="s">
        <v>1586</v>
      </c>
      <c r="AH191" s="12" t="s">
        <v>1728</v>
      </c>
      <c r="AI191">
        <v>2711</v>
      </c>
      <c r="AJ191" s="1" t="s">
        <v>155</v>
      </c>
      <c r="AK191" s="1" t="s">
        <v>364</v>
      </c>
      <c r="AL191" s="1" t="s">
        <v>365</v>
      </c>
      <c r="AM191" s="1" t="s">
        <v>366</v>
      </c>
      <c r="AN191" s="1" t="s">
        <v>336</v>
      </c>
      <c r="AO191" s="5">
        <v>1200000</v>
      </c>
      <c r="AP191" s="5">
        <v>0</v>
      </c>
      <c r="AQ191" s="5">
        <v>1200000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1200000</v>
      </c>
      <c r="AX191" s="5">
        <v>0</v>
      </c>
      <c r="AY191" s="5">
        <f t="shared" si="32"/>
        <v>1200000</v>
      </c>
      <c r="AZ191" s="5"/>
    </row>
    <row r="192" spans="1:52" hidden="1" x14ac:dyDescent="0.3">
      <c r="A192" s="1" t="s">
        <v>370</v>
      </c>
      <c r="B192" s="6">
        <f t="shared" si="25"/>
        <v>0</v>
      </c>
      <c r="C192" s="1" t="str">
        <f t="shared" si="26"/>
        <v>528210210011</v>
      </c>
      <c r="D192" s="1">
        <v>5</v>
      </c>
      <c r="E192" s="1" t="str">
        <f t="shared" si="27"/>
        <v>282</v>
      </c>
      <c r="F192" s="1" t="str">
        <f t="shared" si="28"/>
        <v>1</v>
      </c>
      <c r="G192" s="1" t="str">
        <f t="shared" si="29"/>
        <v>0</v>
      </c>
      <c r="H192" s="1" t="str">
        <f t="shared" si="30"/>
        <v>21</v>
      </c>
      <c r="I192" s="1" t="str">
        <f t="shared" si="31"/>
        <v>00</v>
      </c>
      <c r="J192" s="1">
        <v>11</v>
      </c>
      <c r="K192" s="1" t="s">
        <v>1760</v>
      </c>
      <c r="L192" s="1" t="s">
        <v>370</v>
      </c>
      <c r="M192" s="12" t="s">
        <v>878</v>
      </c>
      <c r="N192" s="12" t="s">
        <v>889</v>
      </c>
      <c r="O192" s="12" t="s">
        <v>890</v>
      </c>
      <c r="P192" s="12" t="s">
        <v>897</v>
      </c>
      <c r="Q192" s="12" t="s">
        <v>898</v>
      </c>
      <c r="R192" s="12" t="s">
        <v>899</v>
      </c>
      <c r="S192" s="12" t="s">
        <v>900</v>
      </c>
      <c r="T192" s="12" t="s">
        <v>1722</v>
      </c>
      <c r="U192" t="s">
        <v>2090</v>
      </c>
      <c r="V192" s="12">
        <v>1</v>
      </c>
      <c r="W192" s="12" t="s">
        <v>1732</v>
      </c>
      <c r="X192" s="12" t="s">
        <v>2089</v>
      </c>
      <c r="Y192" s="12">
        <v>2000</v>
      </c>
      <c r="Z192" s="12" t="s">
        <v>1735</v>
      </c>
      <c r="AA192" s="12" t="s">
        <v>1615</v>
      </c>
      <c r="AB192" s="1" t="s">
        <v>1738</v>
      </c>
      <c r="AC192" s="12" t="s">
        <v>1170</v>
      </c>
      <c r="AD192" s="12" t="s">
        <v>1171</v>
      </c>
      <c r="AE192" s="6" t="s">
        <v>1172</v>
      </c>
      <c r="AF192" s="12" t="s">
        <v>1173</v>
      </c>
      <c r="AG192" s="6" t="s">
        <v>1586</v>
      </c>
      <c r="AH192" s="12" t="s">
        <v>1728</v>
      </c>
      <c r="AI192">
        <v>2821</v>
      </c>
      <c r="AJ192" s="1" t="s">
        <v>155</v>
      </c>
      <c r="AK192" s="1" t="s">
        <v>364</v>
      </c>
      <c r="AL192" s="1" t="s">
        <v>365</v>
      </c>
      <c r="AM192" s="1" t="s">
        <v>366</v>
      </c>
      <c r="AN192" s="1" t="s">
        <v>371</v>
      </c>
      <c r="AO192" s="5">
        <v>500000</v>
      </c>
      <c r="AP192" s="5">
        <v>0</v>
      </c>
      <c r="AQ192" s="5">
        <v>500000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500000</v>
      </c>
      <c r="AX192" s="5">
        <v>0</v>
      </c>
      <c r="AY192" s="5">
        <f t="shared" si="32"/>
        <v>500000</v>
      </c>
      <c r="AZ192" s="5"/>
    </row>
    <row r="193" spans="1:52" hidden="1" x14ac:dyDescent="0.3">
      <c r="A193" s="1" t="s">
        <v>372</v>
      </c>
      <c r="B193" s="6">
        <f t="shared" si="25"/>
        <v>0</v>
      </c>
      <c r="C193" s="1" t="str">
        <f t="shared" si="26"/>
        <v>528312200025</v>
      </c>
      <c r="D193" s="1">
        <v>5</v>
      </c>
      <c r="E193" s="1" t="str">
        <f t="shared" si="27"/>
        <v>283</v>
      </c>
      <c r="F193" s="1" t="str">
        <f t="shared" si="28"/>
        <v>1</v>
      </c>
      <c r="G193" s="1" t="str">
        <f t="shared" si="29"/>
        <v>2</v>
      </c>
      <c r="H193" s="1" t="str">
        <f t="shared" si="30"/>
        <v>20</v>
      </c>
      <c r="I193" s="1" t="str">
        <f t="shared" si="31"/>
        <v>00</v>
      </c>
      <c r="J193" s="1">
        <v>25</v>
      </c>
      <c r="K193" s="1" t="s">
        <v>1707</v>
      </c>
      <c r="L193" s="1" t="s">
        <v>372</v>
      </c>
      <c r="M193" s="12" t="s">
        <v>881</v>
      </c>
      <c r="N193" s="12" t="s">
        <v>889</v>
      </c>
      <c r="O193" s="12" t="s">
        <v>890</v>
      </c>
      <c r="P193" s="12" t="s">
        <v>897</v>
      </c>
      <c r="Q193" s="12" t="s">
        <v>898</v>
      </c>
      <c r="R193" s="12" t="s">
        <v>899</v>
      </c>
      <c r="S193" s="12" t="s">
        <v>900</v>
      </c>
      <c r="T193" s="12" t="s">
        <v>1722</v>
      </c>
      <c r="U193" t="s">
        <v>2090</v>
      </c>
      <c r="V193" s="12">
        <v>1</v>
      </c>
      <c r="W193" s="12" t="s">
        <v>1732</v>
      </c>
      <c r="X193" s="12" t="s">
        <v>2089</v>
      </c>
      <c r="Y193" s="12">
        <v>2000</v>
      </c>
      <c r="Z193" s="12" t="s">
        <v>1735</v>
      </c>
      <c r="AA193" s="12" t="s">
        <v>1606</v>
      </c>
      <c r="AB193" s="1" t="s">
        <v>1733</v>
      </c>
      <c r="AC193" s="12" t="s">
        <v>1174</v>
      </c>
      <c r="AD193" s="12" t="s">
        <v>1175</v>
      </c>
      <c r="AE193" s="6" t="s">
        <v>1176</v>
      </c>
      <c r="AF193" s="12" t="s">
        <v>1736</v>
      </c>
      <c r="AG193" s="6" t="s">
        <v>1586</v>
      </c>
      <c r="AH193" s="12" t="s">
        <v>1728</v>
      </c>
      <c r="AI193">
        <v>2831</v>
      </c>
      <c r="AJ193" s="1" t="s">
        <v>155</v>
      </c>
      <c r="AK193" s="1" t="s">
        <v>364</v>
      </c>
      <c r="AL193" s="1" t="s">
        <v>365</v>
      </c>
      <c r="AM193" s="1" t="s">
        <v>366</v>
      </c>
      <c r="AN193" s="1" t="s">
        <v>373</v>
      </c>
      <c r="AO193" s="5">
        <v>7200000</v>
      </c>
      <c r="AP193" s="5">
        <v>5170884.4400000004</v>
      </c>
      <c r="AQ193" s="5">
        <v>12370884.439999999</v>
      </c>
      <c r="AR193" s="5">
        <v>7300365.3300000001</v>
      </c>
      <c r="AS193" s="5">
        <v>0</v>
      </c>
      <c r="AT193" s="5">
        <v>0</v>
      </c>
      <c r="AU193" s="5">
        <v>0</v>
      </c>
      <c r="AV193" s="5">
        <v>0</v>
      </c>
      <c r="AW193" s="5">
        <v>5070519.1099999994</v>
      </c>
      <c r="AX193" s="5">
        <v>0</v>
      </c>
      <c r="AY193" s="5">
        <f t="shared" si="32"/>
        <v>12370884.439999999</v>
      </c>
      <c r="AZ193" s="5"/>
    </row>
    <row r="194" spans="1:52" hidden="1" x14ac:dyDescent="0.3">
      <c r="A194" s="1" t="s">
        <v>374</v>
      </c>
      <c r="B194" s="6">
        <f t="shared" si="25"/>
        <v>0</v>
      </c>
      <c r="C194" s="1" t="str">
        <f t="shared" si="26"/>
        <v>531610210011</v>
      </c>
      <c r="D194" s="1">
        <v>5</v>
      </c>
      <c r="E194" s="1" t="str">
        <f t="shared" si="27"/>
        <v>316</v>
      </c>
      <c r="F194" s="1" t="str">
        <f t="shared" si="28"/>
        <v>1</v>
      </c>
      <c r="G194" s="1" t="str">
        <f t="shared" si="29"/>
        <v>0</v>
      </c>
      <c r="H194" s="1" t="str">
        <f t="shared" si="30"/>
        <v>21</v>
      </c>
      <c r="I194" s="1" t="str">
        <f t="shared" si="31"/>
        <v>00</v>
      </c>
      <c r="J194" s="1">
        <v>11</v>
      </c>
      <c r="K194" s="1" t="s">
        <v>1760</v>
      </c>
      <c r="L194" s="1" t="s">
        <v>374</v>
      </c>
      <c r="M194" s="12" t="s">
        <v>878</v>
      </c>
      <c r="N194" s="12" t="s">
        <v>889</v>
      </c>
      <c r="O194" s="12" t="s">
        <v>890</v>
      </c>
      <c r="P194" s="12" t="s">
        <v>897</v>
      </c>
      <c r="Q194" s="12" t="s">
        <v>898</v>
      </c>
      <c r="R194" s="12" t="s">
        <v>899</v>
      </c>
      <c r="S194" s="12" t="s">
        <v>900</v>
      </c>
      <c r="T194" s="12" t="s">
        <v>1722</v>
      </c>
      <c r="U194" t="s">
        <v>2090</v>
      </c>
      <c r="V194" s="12">
        <v>1</v>
      </c>
      <c r="W194" s="12" t="s">
        <v>1732</v>
      </c>
      <c r="X194" s="12" t="s">
        <v>2089</v>
      </c>
      <c r="Y194" s="12">
        <v>3000</v>
      </c>
      <c r="Z194" s="12" t="s">
        <v>1717</v>
      </c>
      <c r="AA194" s="12" t="s">
        <v>1615</v>
      </c>
      <c r="AB194" s="1" t="s">
        <v>1738</v>
      </c>
      <c r="AC194" s="12" t="s">
        <v>1212</v>
      </c>
      <c r="AD194" s="12" t="s">
        <v>1213</v>
      </c>
      <c r="AE194" s="6" t="s">
        <v>1214</v>
      </c>
      <c r="AF194" s="12" t="s">
        <v>1215</v>
      </c>
      <c r="AG194" s="6" t="s">
        <v>1586</v>
      </c>
      <c r="AH194" s="12" t="s">
        <v>1728</v>
      </c>
      <c r="AI194">
        <v>3161</v>
      </c>
      <c r="AJ194" s="1" t="s">
        <v>155</v>
      </c>
      <c r="AK194" s="1" t="s">
        <v>364</v>
      </c>
      <c r="AL194" s="1" t="s">
        <v>365</v>
      </c>
      <c r="AM194" s="1" t="s">
        <v>366</v>
      </c>
      <c r="AN194" s="1" t="s">
        <v>185</v>
      </c>
      <c r="AO194" s="5">
        <v>591000</v>
      </c>
      <c r="AP194" s="5">
        <v>0</v>
      </c>
      <c r="AQ194" s="5">
        <v>591000</v>
      </c>
      <c r="AR194" s="5">
        <v>0</v>
      </c>
      <c r="AS194" s="5">
        <v>0</v>
      </c>
      <c r="AT194" s="5">
        <v>0</v>
      </c>
      <c r="AU194" s="5">
        <v>0</v>
      </c>
      <c r="AV194" s="5">
        <v>0</v>
      </c>
      <c r="AW194" s="5">
        <v>591000</v>
      </c>
      <c r="AX194" s="5">
        <v>0</v>
      </c>
      <c r="AY194" s="5">
        <f t="shared" si="32"/>
        <v>591000</v>
      </c>
      <c r="AZ194" s="5"/>
    </row>
    <row r="195" spans="1:52" hidden="1" x14ac:dyDescent="0.3">
      <c r="A195" s="1" t="s">
        <v>375</v>
      </c>
      <c r="B195" s="6">
        <f t="shared" si="25"/>
        <v>0</v>
      </c>
      <c r="C195" s="1" t="str">
        <f t="shared" si="26"/>
        <v>533412200025</v>
      </c>
      <c r="D195" s="1">
        <v>5</v>
      </c>
      <c r="E195" s="1" t="str">
        <f t="shared" si="27"/>
        <v>334</v>
      </c>
      <c r="F195" s="1" t="str">
        <f t="shared" si="28"/>
        <v>1</v>
      </c>
      <c r="G195" s="1" t="str">
        <f t="shared" si="29"/>
        <v>2</v>
      </c>
      <c r="H195" s="1" t="str">
        <f t="shared" si="30"/>
        <v>20</v>
      </c>
      <c r="I195" s="1" t="str">
        <f t="shared" si="31"/>
        <v>00</v>
      </c>
      <c r="J195" s="1">
        <v>25</v>
      </c>
      <c r="K195" s="1" t="s">
        <v>1707</v>
      </c>
      <c r="L195" s="1" t="s">
        <v>375</v>
      </c>
      <c r="M195" s="12" t="s">
        <v>881</v>
      </c>
      <c r="N195" s="12" t="s">
        <v>889</v>
      </c>
      <c r="O195" s="12" t="s">
        <v>890</v>
      </c>
      <c r="P195" s="12" t="s">
        <v>897</v>
      </c>
      <c r="Q195" s="12" t="s">
        <v>898</v>
      </c>
      <c r="R195" s="12" t="s">
        <v>899</v>
      </c>
      <c r="S195" s="12" t="s">
        <v>900</v>
      </c>
      <c r="T195" s="12" t="s">
        <v>1722</v>
      </c>
      <c r="U195" t="s">
        <v>2090</v>
      </c>
      <c r="V195" s="12">
        <v>1</v>
      </c>
      <c r="W195" s="12" t="s">
        <v>1732</v>
      </c>
      <c r="X195" s="12" t="s">
        <v>2089</v>
      </c>
      <c r="Y195" s="12">
        <v>3000</v>
      </c>
      <c r="Z195" s="12" t="s">
        <v>1717</v>
      </c>
      <c r="AA195" s="12" t="s">
        <v>1606</v>
      </c>
      <c r="AB195" s="1" t="s">
        <v>1733</v>
      </c>
      <c r="AC195" s="12" t="s">
        <v>1260</v>
      </c>
      <c r="AD195" s="12" t="s">
        <v>1261</v>
      </c>
      <c r="AE195" s="6" t="s">
        <v>1262</v>
      </c>
      <c r="AF195" s="12" t="s">
        <v>1737</v>
      </c>
      <c r="AG195" s="6" t="s">
        <v>1586</v>
      </c>
      <c r="AH195" s="12" t="s">
        <v>1728</v>
      </c>
      <c r="AI195">
        <v>3341</v>
      </c>
      <c r="AJ195" s="1" t="s">
        <v>155</v>
      </c>
      <c r="AK195" s="1" t="s">
        <v>364</v>
      </c>
      <c r="AL195" s="1" t="s">
        <v>365</v>
      </c>
      <c r="AM195" s="1" t="s">
        <v>366</v>
      </c>
      <c r="AN195" s="1" t="s">
        <v>376</v>
      </c>
      <c r="AO195" s="5">
        <v>3000000</v>
      </c>
      <c r="AP195" s="5">
        <v>0</v>
      </c>
      <c r="AQ195" s="5">
        <v>3000000</v>
      </c>
      <c r="AR195" s="5">
        <v>2978666.66</v>
      </c>
      <c r="AS195" s="5">
        <v>0</v>
      </c>
      <c r="AT195" s="5">
        <v>0</v>
      </c>
      <c r="AU195" s="5">
        <v>0</v>
      </c>
      <c r="AV195" s="5">
        <v>0</v>
      </c>
      <c r="AW195" s="5">
        <v>21333.339999999851</v>
      </c>
      <c r="AX195" s="5">
        <v>0</v>
      </c>
      <c r="AY195" s="5">
        <f t="shared" si="32"/>
        <v>3000000</v>
      </c>
      <c r="AZ195" s="5"/>
    </row>
    <row r="196" spans="1:52" hidden="1" x14ac:dyDescent="0.3">
      <c r="A196" s="1" t="s">
        <v>626</v>
      </c>
      <c r="B196" s="6">
        <f t="shared" si="25"/>
        <v>0</v>
      </c>
      <c r="C196" s="1" t="str">
        <f t="shared" si="26"/>
        <v>538210564511</v>
      </c>
      <c r="D196" s="1">
        <v>5</v>
      </c>
      <c r="E196" s="1" t="str">
        <f t="shared" si="27"/>
        <v>382</v>
      </c>
      <c r="F196" s="1" t="str">
        <f t="shared" si="28"/>
        <v>1</v>
      </c>
      <c r="G196" s="1" t="str">
        <f t="shared" si="29"/>
        <v>0</v>
      </c>
      <c r="H196" s="1" t="str">
        <f t="shared" si="30"/>
        <v>56</v>
      </c>
      <c r="I196" s="1" t="str">
        <f t="shared" si="31"/>
        <v>45</v>
      </c>
      <c r="J196" s="1">
        <v>11</v>
      </c>
      <c r="K196" s="1" t="s">
        <v>1760</v>
      </c>
      <c r="L196" s="1" t="s">
        <v>626</v>
      </c>
      <c r="M196" s="12" t="s">
        <v>878</v>
      </c>
      <c r="N196" s="12" t="s">
        <v>935</v>
      </c>
      <c r="O196" s="12" t="s">
        <v>936</v>
      </c>
      <c r="P196" s="12" t="s">
        <v>937</v>
      </c>
      <c r="Q196" s="12" t="s">
        <v>938</v>
      </c>
      <c r="R196" s="12" t="s">
        <v>939</v>
      </c>
      <c r="S196" s="12" t="s">
        <v>940</v>
      </c>
      <c r="T196" s="12" t="s">
        <v>1722</v>
      </c>
      <c r="U196" t="s">
        <v>2090</v>
      </c>
      <c r="V196" s="12">
        <v>5</v>
      </c>
      <c r="W196" s="12" t="s">
        <v>1839</v>
      </c>
      <c r="X196" s="12" t="s">
        <v>2089</v>
      </c>
      <c r="Y196" s="12">
        <v>3000</v>
      </c>
      <c r="Z196" s="12" t="s">
        <v>1717</v>
      </c>
      <c r="AA196" s="12" t="s">
        <v>1657</v>
      </c>
      <c r="AB196" s="1" t="s">
        <v>1986</v>
      </c>
      <c r="AC196" s="12" t="s">
        <v>1373</v>
      </c>
      <c r="AD196" s="12" t="s">
        <v>1374</v>
      </c>
      <c r="AE196" s="6" t="s">
        <v>1375</v>
      </c>
      <c r="AF196" s="12" t="s">
        <v>1376</v>
      </c>
      <c r="AG196" s="6" t="s">
        <v>1638</v>
      </c>
      <c r="AH196" s="12" t="s">
        <v>1986</v>
      </c>
      <c r="AI196">
        <v>3821</v>
      </c>
      <c r="AJ196" s="1" t="s">
        <v>330</v>
      </c>
      <c r="AK196" s="1" t="s">
        <v>608</v>
      </c>
      <c r="AL196" s="1" t="s">
        <v>617</v>
      </c>
      <c r="AM196" s="1" t="s">
        <v>618</v>
      </c>
      <c r="AN196" s="1" t="s">
        <v>627</v>
      </c>
      <c r="AO196" s="5">
        <v>500000</v>
      </c>
      <c r="AP196" s="5">
        <v>0</v>
      </c>
      <c r="AQ196" s="5">
        <v>500000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500000</v>
      </c>
      <c r="AX196" s="5">
        <v>-198612.23</v>
      </c>
      <c r="AY196" s="5">
        <f t="shared" si="32"/>
        <v>301387.77</v>
      </c>
      <c r="AZ196" s="5"/>
    </row>
    <row r="197" spans="1:52" hidden="1" x14ac:dyDescent="0.3">
      <c r="A197" s="1" t="s">
        <v>377</v>
      </c>
      <c r="B197" s="6">
        <f t="shared" si="25"/>
        <v>0</v>
      </c>
      <c r="C197" s="1" t="str">
        <f t="shared" si="26"/>
        <v>533610212111</v>
      </c>
      <c r="D197" s="1">
        <v>5</v>
      </c>
      <c r="E197" s="1" t="str">
        <f t="shared" si="27"/>
        <v>336</v>
      </c>
      <c r="F197" s="1" t="str">
        <f t="shared" si="28"/>
        <v>1</v>
      </c>
      <c r="G197" s="1" t="str">
        <f t="shared" si="29"/>
        <v>0</v>
      </c>
      <c r="H197" s="1" t="str">
        <f t="shared" si="30"/>
        <v>21</v>
      </c>
      <c r="I197" s="1" t="str">
        <f t="shared" si="31"/>
        <v>21</v>
      </c>
      <c r="J197" s="1">
        <v>11</v>
      </c>
      <c r="K197" s="1" t="s">
        <v>1760</v>
      </c>
      <c r="L197" s="1" t="s">
        <v>377</v>
      </c>
      <c r="M197" s="12" t="s">
        <v>878</v>
      </c>
      <c r="N197" s="12" t="s">
        <v>889</v>
      </c>
      <c r="O197" s="12" t="s">
        <v>890</v>
      </c>
      <c r="P197" s="12" t="s">
        <v>897</v>
      </c>
      <c r="Q197" s="12" t="s">
        <v>898</v>
      </c>
      <c r="R197" s="12" t="s">
        <v>899</v>
      </c>
      <c r="S197" s="12" t="s">
        <v>900</v>
      </c>
      <c r="T197" s="12" t="s">
        <v>1722</v>
      </c>
      <c r="U197" t="s">
        <v>2090</v>
      </c>
      <c r="V197" s="12">
        <v>1</v>
      </c>
      <c r="W197" s="12" t="s">
        <v>1732</v>
      </c>
      <c r="X197" s="12" t="s">
        <v>2089</v>
      </c>
      <c r="Y197" s="12">
        <v>3000</v>
      </c>
      <c r="Z197" s="12" t="s">
        <v>1717</v>
      </c>
      <c r="AA197" s="12" t="s">
        <v>1615</v>
      </c>
      <c r="AB197" s="1" t="s">
        <v>1738</v>
      </c>
      <c r="AC197" s="12" t="s">
        <v>1264</v>
      </c>
      <c r="AD197" s="12" t="s">
        <v>1265</v>
      </c>
      <c r="AE197" s="6" t="s">
        <v>1266</v>
      </c>
      <c r="AF197" s="12" t="s">
        <v>1830</v>
      </c>
      <c r="AG197" s="6" t="s">
        <v>1615</v>
      </c>
      <c r="AH197" s="12" t="s">
        <v>1831</v>
      </c>
      <c r="AI197">
        <v>3361</v>
      </c>
      <c r="AJ197" s="1" t="s">
        <v>155</v>
      </c>
      <c r="AK197" s="1" t="s">
        <v>364</v>
      </c>
      <c r="AL197" s="1" t="s">
        <v>365</v>
      </c>
      <c r="AM197" s="1" t="s">
        <v>366</v>
      </c>
      <c r="AN197" s="1" t="s">
        <v>378</v>
      </c>
      <c r="AO197" s="5">
        <v>1050000</v>
      </c>
      <c r="AP197" s="5">
        <v>0</v>
      </c>
      <c r="AQ197" s="5">
        <v>1050000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1050000</v>
      </c>
      <c r="AX197" s="5">
        <v>0</v>
      </c>
      <c r="AY197" s="5">
        <f t="shared" si="32"/>
        <v>1050000</v>
      </c>
      <c r="AZ197" s="5"/>
    </row>
    <row r="198" spans="1:52" hidden="1" x14ac:dyDescent="0.3">
      <c r="A198" s="1" t="s">
        <v>379</v>
      </c>
      <c r="B198" s="6">
        <f t="shared" si="25"/>
        <v>0</v>
      </c>
      <c r="C198" s="1" t="str">
        <f t="shared" si="26"/>
        <v>533910210011</v>
      </c>
      <c r="D198" s="1">
        <v>5</v>
      </c>
      <c r="E198" s="1" t="str">
        <f t="shared" si="27"/>
        <v>339</v>
      </c>
      <c r="F198" s="1" t="str">
        <f t="shared" si="28"/>
        <v>1</v>
      </c>
      <c r="G198" s="1" t="str">
        <f t="shared" si="29"/>
        <v>0</v>
      </c>
      <c r="H198" s="1" t="str">
        <f t="shared" si="30"/>
        <v>21</v>
      </c>
      <c r="I198" s="1" t="str">
        <f t="shared" si="31"/>
        <v>00</v>
      </c>
      <c r="J198" s="1">
        <v>11</v>
      </c>
      <c r="K198" s="1" t="s">
        <v>1760</v>
      </c>
      <c r="L198" s="1" t="s">
        <v>379</v>
      </c>
      <c r="M198" s="12" t="s">
        <v>878</v>
      </c>
      <c r="N198" s="12" t="s">
        <v>889</v>
      </c>
      <c r="O198" s="12" t="s">
        <v>890</v>
      </c>
      <c r="P198" s="12" t="s">
        <v>897</v>
      </c>
      <c r="Q198" s="12" t="s">
        <v>898</v>
      </c>
      <c r="R198" s="12" t="s">
        <v>899</v>
      </c>
      <c r="S198" s="12" t="s">
        <v>900</v>
      </c>
      <c r="T198" s="12" t="s">
        <v>1722</v>
      </c>
      <c r="U198" t="s">
        <v>2090</v>
      </c>
      <c r="V198" s="12">
        <v>1</v>
      </c>
      <c r="W198" s="12" t="s">
        <v>1732</v>
      </c>
      <c r="X198" s="12" t="s">
        <v>2089</v>
      </c>
      <c r="Y198" s="12">
        <v>3000</v>
      </c>
      <c r="Z198" s="12" t="s">
        <v>1717</v>
      </c>
      <c r="AA198" s="12" t="s">
        <v>1615</v>
      </c>
      <c r="AB198" s="1" t="s">
        <v>1738</v>
      </c>
      <c r="AC198" s="12" t="s">
        <v>1272</v>
      </c>
      <c r="AD198" s="12" t="s">
        <v>1273</v>
      </c>
      <c r="AE198" s="6" t="s">
        <v>1274</v>
      </c>
      <c r="AF198" s="12" t="s">
        <v>1807</v>
      </c>
      <c r="AG198" s="6" t="s">
        <v>1586</v>
      </c>
      <c r="AH198" s="12" t="s">
        <v>1728</v>
      </c>
      <c r="AI198">
        <v>3391</v>
      </c>
      <c r="AJ198" s="1" t="s">
        <v>155</v>
      </c>
      <c r="AK198" s="1" t="s">
        <v>364</v>
      </c>
      <c r="AL198" s="1" t="s">
        <v>365</v>
      </c>
      <c r="AM198" s="1" t="s">
        <v>366</v>
      </c>
      <c r="AN198" s="1" t="s">
        <v>101</v>
      </c>
      <c r="AO198" s="5">
        <v>2300000</v>
      </c>
      <c r="AP198" s="5">
        <v>-80000</v>
      </c>
      <c r="AQ198" s="5">
        <v>2220000</v>
      </c>
      <c r="AR198" s="5">
        <v>0</v>
      </c>
      <c r="AS198" s="5">
        <v>0</v>
      </c>
      <c r="AT198" s="5">
        <v>0</v>
      </c>
      <c r="AU198" s="5">
        <v>0</v>
      </c>
      <c r="AV198" s="5">
        <v>0</v>
      </c>
      <c r="AW198" s="5">
        <v>2220000</v>
      </c>
      <c r="AX198" s="5">
        <v>0</v>
      </c>
      <c r="AY198" s="5">
        <f t="shared" si="32"/>
        <v>2220000</v>
      </c>
      <c r="AZ198" s="5"/>
    </row>
    <row r="199" spans="1:52" x14ac:dyDescent="0.3">
      <c r="A199" s="1" t="s">
        <v>380</v>
      </c>
      <c r="B199" s="6">
        <f t="shared" si="25"/>
        <v>0</v>
      </c>
      <c r="C199" s="1" t="str">
        <f t="shared" si="26"/>
        <v>539410210011</v>
      </c>
      <c r="D199" s="1">
        <v>5</v>
      </c>
      <c r="E199" s="1" t="str">
        <f t="shared" si="27"/>
        <v>394</v>
      </c>
      <c r="F199" s="1" t="str">
        <f t="shared" si="28"/>
        <v>1</v>
      </c>
      <c r="G199" s="1" t="str">
        <f t="shared" si="29"/>
        <v>0</v>
      </c>
      <c r="H199" s="1" t="str">
        <f t="shared" si="30"/>
        <v>21</v>
      </c>
      <c r="I199" s="1" t="str">
        <f t="shared" si="31"/>
        <v>00</v>
      </c>
      <c r="J199" s="1">
        <v>11</v>
      </c>
      <c r="K199" s="1" t="s">
        <v>1760</v>
      </c>
      <c r="L199" s="1" t="s">
        <v>380</v>
      </c>
      <c r="M199" s="12" t="s">
        <v>878</v>
      </c>
      <c r="N199" s="12" t="s">
        <v>889</v>
      </c>
      <c r="O199" s="12" t="s">
        <v>890</v>
      </c>
      <c r="P199" s="12" t="s">
        <v>897</v>
      </c>
      <c r="Q199" s="12" t="s">
        <v>898</v>
      </c>
      <c r="R199" s="12" t="s">
        <v>899</v>
      </c>
      <c r="S199" s="12" t="s">
        <v>900</v>
      </c>
      <c r="T199" s="12" t="s">
        <v>1722</v>
      </c>
      <c r="U199" t="s">
        <v>2090</v>
      </c>
      <c r="V199" s="12">
        <v>1</v>
      </c>
      <c r="W199" s="12" t="s">
        <v>1732</v>
      </c>
      <c r="X199" s="12" t="s">
        <v>2089</v>
      </c>
      <c r="Y199" s="12">
        <v>3000</v>
      </c>
      <c r="Z199" s="12" t="s">
        <v>1717</v>
      </c>
      <c r="AA199" s="12" t="s">
        <v>1615</v>
      </c>
      <c r="AB199" s="1" t="s">
        <v>1738</v>
      </c>
      <c r="AC199" s="12" t="s">
        <v>1391</v>
      </c>
      <c r="AD199" s="12" t="s">
        <v>1392</v>
      </c>
      <c r="AE199" s="6" t="s">
        <v>1393</v>
      </c>
      <c r="AF199" s="12" t="s">
        <v>1394</v>
      </c>
      <c r="AG199" s="6" t="s">
        <v>1586</v>
      </c>
      <c r="AH199" s="12" t="s">
        <v>1728</v>
      </c>
      <c r="AI199">
        <v>3941</v>
      </c>
      <c r="AJ199" s="1" t="s">
        <v>155</v>
      </c>
      <c r="AK199" s="1" t="s">
        <v>364</v>
      </c>
      <c r="AL199" s="1" t="s">
        <v>365</v>
      </c>
      <c r="AM199" s="1" t="s">
        <v>366</v>
      </c>
      <c r="AN199" s="1" t="s">
        <v>66</v>
      </c>
      <c r="AO199" s="5">
        <v>70000</v>
      </c>
      <c r="AP199" s="5">
        <v>0</v>
      </c>
      <c r="AQ199" s="5">
        <v>70000</v>
      </c>
      <c r="AR199" s="5">
        <v>0</v>
      </c>
      <c r="AS199" s="5">
        <v>0</v>
      </c>
      <c r="AT199" s="5">
        <v>0</v>
      </c>
      <c r="AU199" s="5">
        <v>0</v>
      </c>
      <c r="AV199" s="5">
        <v>0</v>
      </c>
      <c r="AW199" s="5">
        <v>70000</v>
      </c>
      <c r="AX199" s="5">
        <v>0</v>
      </c>
      <c r="AY199" s="5">
        <f t="shared" si="32"/>
        <v>70000</v>
      </c>
      <c r="AZ199" s="5"/>
    </row>
    <row r="200" spans="1:52" hidden="1" x14ac:dyDescent="0.3">
      <c r="A200" s="1" t="s">
        <v>381</v>
      </c>
      <c r="B200" s="6">
        <f t="shared" si="25"/>
        <v>0</v>
      </c>
      <c r="C200" s="1" t="str">
        <f t="shared" si="26"/>
        <v>539620210011</v>
      </c>
      <c r="D200" s="1">
        <v>5</v>
      </c>
      <c r="E200" s="1" t="str">
        <f t="shared" si="27"/>
        <v>396</v>
      </c>
      <c r="F200" s="1" t="str">
        <f t="shared" si="28"/>
        <v>2</v>
      </c>
      <c r="G200" s="1" t="str">
        <f t="shared" si="29"/>
        <v>0</v>
      </c>
      <c r="H200" s="1" t="str">
        <f t="shared" si="30"/>
        <v>21</v>
      </c>
      <c r="I200" s="1" t="str">
        <f t="shared" si="31"/>
        <v>00</v>
      </c>
      <c r="J200" s="1">
        <v>11</v>
      </c>
      <c r="K200" s="1" t="s">
        <v>1760</v>
      </c>
      <c r="L200" s="1" t="s">
        <v>381</v>
      </c>
      <c r="M200" s="12" t="s">
        <v>878</v>
      </c>
      <c r="N200" s="12" t="s">
        <v>889</v>
      </c>
      <c r="O200" s="12" t="s">
        <v>890</v>
      </c>
      <c r="P200" s="12" t="s">
        <v>897</v>
      </c>
      <c r="Q200" s="12" t="s">
        <v>898</v>
      </c>
      <c r="R200" s="12" t="s">
        <v>899</v>
      </c>
      <c r="S200" s="12" t="s">
        <v>900</v>
      </c>
      <c r="T200" s="12" t="s">
        <v>1722</v>
      </c>
      <c r="U200" t="s">
        <v>2090</v>
      </c>
      <c r="V200" s="12">
        <v>1</v>
      </c>
      <c r="W200" s="12" t="s">
        <v>1732</v>
      </c>
      <c r="X200" s="12" t="s">
        <v>2089</v>
      </c>
      <c r="Y200" s="12">
        <v>3000</v>
      </c>
      <c r="Z200" s="12" t="s">
        <v>1717</v>
      </c>
      <c r="AA200" s="12" t="s">
        <v>1615</v>
      </c>
      <c r="AB200" s="1" t="s">
        <v>1738</v>
      </c>
      <c r="AC200" s="12" t="s">
        <v>1397</v>
      </c>
      <c r="AD200" s="12" t="s">
        <v>1398</v>
      </c>
      <c r="AE200" s="6" t="s">
        <v>1401</v>
      </c>
      <c r="AF200" s="12" t="s">
        <v>1402</v>
      </c>
      <c r="AG200" s="6" t="s">
        <v>1586</v>
      </c>
      <c r="AH200" s="12" t="s">
        <v>1728</v>
      </c>
      <c r="AI200">
        <v>3962</v>
      </c>
      <c r="AJ200" s="1" t="s">
        <v>155</v>
      </c>
      <c r="AK200" s="1" t="s">
        <v>364</v>
      </c>
      <c r="AL200" s="1" t="s">
        <v>365</v>
      </c>
      <c r="AM200" s="1" t="s">
        <v>366</v>
      </c>
      <c r="AN200" s="1" t="s">
        <v>119</v>
      </c>
      <c r="AO200" s="5">
        <v>50000</v>
      </c>
      <c r="AP200" s="5">
        <v>80000</v>
      </c>
      <c r="AQ200" s="5">
        <v>130000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130000</v>
      </c>
      <c r="AX200" s="5">
        <v>0</v>
      </c>
      <c r="AY200" s="5">
        <f t="shared" si="32"/>
        <v>130000</v>
      </c>
      <c r="AZ200" s="5"/>
    </row>
    <row r="201" spans="1:52" hidden="1" x14ac:dyDescent="0.3">
      <c r="A201" s="1" t="s">
        <v>382</v>
      </c>
      <c r="B201" s="6">
        <f t="shared" ref="B201:B264" si="33">A201-C201</f>
        <v>0</v>
      </c>
      <c r="C201" s="1" t="str">
        <f t="shared" ref="C201:C264" si="34">CONCATENATE(D201,E201,F201,G201,H201,I201,J201)</f>
        <v>554912212325</v>
      </c>
      <c r="D201" s="1">
        <v>5</v>
      </c>
      <c r="E201" s="1" t="str">
        <f t="shared" ref="E201:E264" si="35">LEFT(AI201,3)</f>
        <v>549</v>
      </c>
      <c r="F201" s="1" t="str">
        <f t="shared" ref="F201:F264" si="36">RIGHT(AI201,1)</f>
        <v>1</v>
      </c>
      <c r="G201" s="1" t="str">
        <f t="shared" ref="G201:G264" si="37">MID(K201,6,1)</f>
        <v>2</v>
      </c>
      <c r="H201" s="1" t="str">
        <f t="shared" ref="H201:H264" si="38">AA201</f>
        <v>21</v>
      </c>
      <c r="I201" s="1" t="str">
        <f t="shared" ref="I201:I264" si="39">AG201</f>
        <v>23</v>
      </c>
      <c r="J201" s="1">
        <v>25</v>
      </c>
      <c r="K201" s="1" t="s">
        <v>1707</v>
      </c>
      <c r="L201" s="1" t="s">
        <v>382</v>
      </c>
      <c r="M201" s="12" t="s">
        <v>881</v>
      </c>
      <c r="N201" s="12" t="s">
        <v>889</v>
      </c>
      <c r="O201" s="12" t="s">
        <v>890</v>
      </c>
      <c r="P201" s="12" t="s">
        <v>897</v>
      </c>
      <c r="Q201" s="12" t="s">
        <v>898</v>
      </c>
      <c r="R201" s="12" t="s">
        <v>899</v>
      </c>
      <c r="S201" s="12" t="s">
        <v>900</v>
      </c>
      <c r="T201" s="12" t="s">
        <v>1722</v>
      </c>
      <c r="U201" t="s">
        <v>2090</v>
      </c>
      <c r="V201" s="12">
        <v>1</v>
      </c>
      <c r="W201" s="12" t="s">
        <v>1732</v>
      </c>
      <c r="X201" s="12" t="s">
        <v>2243</v>
      </c>
      <c r="Y201" s="12">
        <v>5000</v>
      </c>
      <c r="Z201" s="12" t="s">
        <v>1739</v>
      </c>
      <c r="AA201" s="12" t="s">
        <v>1615</v>
      </c>
      <c r="AB201" s="1" t="s">
        <v>1738</v>
      </c>
      <c r="AC201" s="12" t="s">
        <v>1489</v>
      </c>
      <c r="AD201" s="12" t="s">
        <v>1490</v>
      </c>
      <c r="AE201" s="6" t="s">
        <v>1491</v>
      </c>
      <c r="AF201" s="12" t="s">
        <v>2239</v>
      </c>
      <c r="AG201" s="6" t="s">
        <v>1616</v>
      </c>
      <c r="AH201" s="12" t="s">
        <v>1741</v>
      </c>
      <c r="AI201">
        <v>5491</v>
      </c>
      <c r="AJ201" s="1" t="s">
        <v>155</v>
      </c>
      <c r="AK201" s="1" t="s">
        <v>364</v>
      </c>
      <c r="AL201" s="1" t="s">
        <v>365</v>
      </c>
      <c r="AM201" s="1" t="s">
        <v>366</v>
      </c>
      <c r="AN201" s="1" t="s">
        <v>383</v>
      </c>
      <c r="AO201" s="5">
        <v>3000000</v>
      </c>
      <c r="AP201" s="5">
        <v>0</v>
      </c>
      <c r="AQ201" s="5">
        <v>3000000</v>
      </c>
      <c r="AR201" s="5">
        <v>0</v>
      </c>
      <c r="AS201" s="5">
        <v>0</v>
      </c>
      <c r="AT201" s="5">
        <v>0</v>
      </c>
      <c r="AU201" s="5">
        <v>0</v>
      </c>
      <c r="AV201" s="5">
        <v>0</v>
      </c>
      <c r="AW201" s="5">
        <v>3000000</v>
      </c>
      <c r="AX201" s="5">
        <v>0</v>
      </c>
      <c r="AY201" s="5">
        <f t="shared" ref="AY201:AY264" si="40">AQ201+AX201</f>
        <v>3000000</v>
      </c>
      <c r="AZ201" s="5"/>
    </row>
    <row r="202" spans="1:52" hidden="1" x14ac:dyDescent="0.3">
      <c r="A202" s="1"/>
      <c r="B202" s="6">
        <f t="shared" si="33"/>
        <v>-521210370011</v>
      </c>
      <c r="C202" s="1" t="str">
        <f t="shared" si="34"/>
        <v>521210370011</v>
      </c>
      <c r="D202" s="1">
        <v>5</v>
      </c>
      <c r="E202" s="1" t="str">
        <f t="shared" si="35"/>
        <v>212</v>
      </c>
      <c r="F202" s="1" t="str">
        <f t="shared" si="36"/>
        <v>1</v>
      </c>
      <c r="G202" s="1" t="str">
        <f t="shared" si="37"/>
        <v>0</v>
      </c>
      <c r="H202" s="1" t="str">
        <f t="shared" si="38"/>
        <v>37</v>
      </c>
      <c r="I202" s="1" t="str">
        <f t="shared" si="39"/>
        <v>00</v>
      </c>
      <c r="J202" s="1">
        <v>11</v>
      </c>
      <c r="K202" s="1" t="s">
        <v>1760</v>
      </c>
      <c r="L202" s="1" t="e">
        <v>#N/A</v>
      </c>
      <c r="M202" s="12" t="s">
        <v>878</v>
      </c>
      <c r="N202" s="12" t="s">
        <v>889</v>
      </c>
      <c r="O202" s="12" t="s">
        <v>890</v>
      </c>
      <c r="P202" s="12" t="s">
        <v>891</v>
      </c>
      <c r="Q202" s="12" t="s">
        <v>892</v>
      </c>
      <c r="R202" s="12" t="s">
        <v>893</v>
      </c>
      <c r="S202" s="12" t="s">
        <v>894</v>
      </c>
      <c r="T202" s="12" t="s">
        <v>1933</v>
      </c>
      <c r="U202" s="12" t="s">
        <v>2100</v>
      </c>
      <c r="V202" s="12">
        <v>2</v>
      </c>
      <c r="W202" s="12" t="s">
        <v>1816</v>
      </c>
      <c r="X202" s="12" t="s">
        <v>2089</v>
      </c>
      <c r="Y202" s="12">
        <v>2000</v>
      </c>
      <c r="Z202" s="12" t="s">
        <v>1735</v>
      </c>
      <c r="AA202" s="12" t="s">
        <v>1634</v>
      </c>
      <c r="AB202" s="1" t="s">
        <v>1950</v>
      </c>
      <c r="AC202" s="12">
        <v>212</v>
      </c>
      <c r="AD202" s="12" t="s">
        <v>2236</v>
      </c>
      <c r="AE202" s="80">
        <v>21201</v>
      </c>
      <c r="AF202" s="12" t="s">
        <v>2158</v>
      </c>
      <c r="AG202" s="6" t="s">
        <v>1586</v>
      </c>
      <c r="AH202" s="12" t="s">
        <v>1728</v>
      </c>
      <c r="AI202">
        <v>2121</v>
      </c>
      <c r="AJ202" s="1" t="s">
        <v>314</v>
      </c>
      <c r="AK202" s="1" t="s">
        <v>498</v>
      </c>
      <c r="AL202" s="1" t="s">
        <v>527</v>
      </c>
      <c r="AM202" s="1" t="s">
        <v>528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5">
        <v>10000</v>
      </c>
      <c r="AY202" s="5">
        <f t="shared" si="40"/>
        <v>10000</v>
      </c>
      <c r="AZ202" s="5"/>
    </row>
    <row r="203" spans="1:52" hidden="1" x14ac:dyDescent="0.3">
      <c r="A203" s="1"/>
      <c r="B203" s="6">
        <f t="shared" si="33"/>
        <v>-529810420011</v>
      </c>
      <c r="C203" s="1" t="str">
        <f t="shared" si="34"/>
        <v>529810420011</v>
      </c>
      <c r="D203" s="1">
        <v>5</v>
      </c>
      <c r="E203" s="1" t="str">
        <f t="shared" si="35"/>
        <v>298</v>
      </c>
      <c r="F203" s="1" t="str">
        <f t="shared" si="36"/>
        <v>1</v>
      </c>
      <c r="G203" s="1" t="str">
        <f t="shared" si="37"/>
        <v>0</v>
      </c>
      <c r="H203" s="1" t="str">
        <f t="shared" si="38"/>
        <v>42</v>
      </c>
      <c r="I203" s="1" t="str">
        <f t="shared" si="39"/>
        <v>00</v>
      </c>
      <c r="J203" s="1">
        <v>11</v>
      </c>
      <c r="K203" s="1" t="s">
        <v>1760</v>
      </c>
      <c r="L203" s="1" t="e">
        <v>#N/A</v>
      </c>
      <c r="M203" s="12" t="s">
        <v>878</v>
      </c>
      <c r="N203" s="12" t="s">
        <v>889</v>
      </c>
      <c r="O203" s="12" t="s">
        <v>890</v>
      </c>
      <c r="P203" s="12" t="s">
        <v>891</v>
      </c>
      <c r="Q203" s="12" t="s">
        <v>892</v>
      </c>
      <c r="R203" s="12" t="s">
        <v>893</v>
      </c>
      <c r="S203" s="12" t="s">
        <v>894</v>
      </c>
      <c r="T203" s="12" t="s">
        <v>1722</v>
      </c>
      <c r="U203" t="s">
        <v>2090</v>
      </c>
      <c r="V203" s="12">
        <v>1</v>
      </c>
      <c r="W203" s="12" t="s">
        <v>1732</v>
      </c>
      <c r="X203" s="12" t="s">
        <v>2089</v>
      </c>
      <c r="Y203" s="12">
        <v>2000</v>
      </c>
      <c r="Z203" s="12" t="s">
        <v>1735</v>
      </c>
      <c r="AA203" s="12" t="s">
        <v>1644</v>
      </c>
      <c r="AB203" s="1" t="s">
        <v>1938</v>
      </c>
      <c r="AC203" s="12" t="s">
        <v>1196</v>
      </c>
      <c r="AD203" s="12" t="s">
        <v>1197</v>
      </c>
      <c r="AE203" s="6" t="s">
        <v>1198</v>
      </c>
      <c r="AF203" s="12" t="s">
        <v>1199</v>
      </c>
      <c r="AG203" s="6" t="s">
        <v>1586</v>
      </c>
      <c r="AH203" s="12" t="s">
        <v>1728</v>
      </c>
      <c r="AI203">
        <v>2981</v>
      </c>
      <c r="AJ203" s="1" t="s">
        <v>314</v>
      </c>
      <c r="AK203" s="1" t="s">
        <v>498</v>
      </c>
      <c r="AL203" s="1" t="s">
        <v>541</v>
      </c>
      <c r="AM203" s="1" t="s">
        <v>542</v>
      </c>
      <c r="AN203" s="1"/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10000</v>
      </c>
      <c r="AY203" s="5">
        <f t="shared" si="40"/>
        <v>10000</v>
      </c>
      <c r="AZ203" s="5"/>
    </row>
    <row r="204" spans="1:52" hidden="1" x14ac:dyDescent="0.3">
      <c r="A204" s="1" t="s">
        <v>386</v>
      </c>
      <c r="B204" s="6">
        <f t="shared" si="33"/>
        <v>0</v>
      </c>
      <c r="C204" s="1" t="str">
        <f t="shared" si="34"/>
        <v>522110220011</v>
      </c>
      <c r="D204" s="1">
        <v>5</v>
      </c>
      <c r="E204" s="1" t="str">
        <f t="shared" si="35"/>
        <v>221</v>
      </c>
      <c r="F204" s="1" t="str">
        <f t="shared" si="36"/>
        <v>1</v>
      </c>
      <c r="G204" s="1" t="str">
        <f t="shared" si="37"/>
        <v>0</v>
      </c>
      <c r="H204" s="1" t="str">
        <f t="shared" si="38"/>
        <v>22</v>
      </c>
      <c r="I204" s="1" t="str">
        <f t="shared" si="39"/>
        <v>00</v>
      </c>
      <c r="J204" s="1">
        <v>11</v>
      </c>
      <c r="K204" s="1" t="s">
        <v>1760</v>
      </c>
      <c r="L204" s="1" t="s">
        <v>386</v>
      </c>
      <c r="M204" s="12" t="s">
        <v>878</v>
      </c>
      <c r="N204" s="12" t="s">
        <v>889</v>
      </c>
      <c r="O204" s="12" t="s">
        <v>890</v>
      </c>
      <c r="P204" s="12" t="s">
        <v>897</v>
      </c>
      <c r="Q204" s="12" t="s">
        <v>898</v>
      </c>
      <c r="R204" s="12" t="s">
        <v>899</v>
      </c>
      <c r="S204" s="12" t="s">
        <v>900</v>
      </c>
      <c r="T204" s="12" t="s">
        <v>1722</v>
      </c>
      <c r="U204" t="s">
        <v>2090</v>
      </c>
      <c r="V204" s="12">
        <v>1</v>
      </c>
      <c r="W204" s="12" t="s">
        <v>1732</v>
      </c>
      <c r="X204" s="12" t="s">
        <v>2089</v>
      </c>
      <c r="Y204" s="12">
        <v>2000</v>
      </c>
      <c r="Z204" s="12" t="s">
        <v>1735</v>
      </c>
      <c r="AA204" s="12" t="s">
        <v>1617</v>
      </c>
      <c r="AB204" s="1" t="s">
        <v>385</v>
      </c>
      <c r="AC204" s="12" t="s">
        <v>1075</v>
      </c>
      <c r="AD204" s="12" t="s">
        <v>1076</v>
      </c>
      <c r="AE204" s="6" t="s">
        <v>1077</v>
      </c>
      <c r="AF204" s="12" t="s">
        <v>1078</v>
      </c>
      <c r="AG204" s="6" t="s">
        <v>1586</v>
      </c>
      <c r="AH204" s="12" t="s">
        <v>1728</v>
      </c>
      <c r="AI204">
        <v>2211</v>
      </c>
      <c r="AJ204" s="1" t="s">
        <v>155</v>
      </c>
      <c r="AK204" s="1" t="s">
        <v>364</v>
      </c>
      <c r="AL204" s="1" t="s">
        <v>384</v>
      </c>
      <c r="AM204" s="1" t="s">
        <v>385</v>
      </c>
      <c r="AN204" s="1">
        <v>0</v>
      </c>
      <c r="AO204" s="5">
        <v>1551260</v>
      </c>
      <c r="AP204" s="5">
        <v>-1551260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5">
        <f t="shared" si="40"/>
        <v>0</v>
      </c>
      <c r="AZ204" s="5"/>
    </row>
    <row r="205" spans="1:52" hidden="1" x14ac:dyDescent="0.3">
      <c r="A205" s="1" t="s">
        <v>389</v>
      </c>
      <c r="B205" s="6">
        <f t="shared" si="33"/>
        <v>0</v>
      </c>
      <c r="C205" s="1" t="str">
        <f t="shared" si="34"/>
        <v>522110230011</v>
      </c>
      <c r="D205" s="1">
        <v>5</v>
      </c>
      <c r="E205" s="1" t="str">
        <f t="shared" si="35"/>
        <v>221</v>
      </c>
      <c r="F205" s="1" t="str">
        <f t="shared" si="36"/>
        <v>1</v>
      </c>
      <c r="G205" s="1" t="str">
        <f t="shared" si="37"/>
        <v>0</v>
      </c>
      <c r="H205" s="1" t="str">
        <f t="shared" si="38"/>
        <v>23</v>
      </c>
      <c r="I205" s="1" t="str">
        <f t="shared" si="39"/>
        <v>00</v>
      </c>
      <c r="J205" s="1">
        <v>11</v>
      </c>
      <c r="K205" s="1" t="s">
        <v>1760</v>
      </c>
      <c r="L205" s="1" t="s">
        <v>389</v>
      </c>
      <c r="M205" s="12" t="s">
        <v>878</v>
      </c>
      <c r="N205" s="12" t="s">
        <v>889</v>
      </c>
      <c r="O205" s="12" t="s">
        <v>890</v>
      </c>
      <c r="P205" s="12" t="s">
        <v>897</v>
      </c>
      <c r="Q205" s="12" t="s">
        <v>898</v>
      </c>
      <c r="R205" s="12" t="s">
        <v>901</v>
      </c>
      <c r="S205" s="12" t="s">
        <v>902</v>
      </c>
      <c r="T205" s="12" t="s">
        <v>1722</v>
      </c>
      <c r="U205" t="s">
        <v>2090</v>
      </c>
      <c r="V205" s="12">
        <v>6</v>
      </c>
      <c r="W205" s="12" t="s">
        <v>1744</v>
      </c>
      <c r="X205" s="12" t="s">
        <v>2089</v>
      </c>
      <c r="Y205" s="12">
        <v>2000</v>
      </c>
      <c r="Z205" s="12" t="s">
        <v>1735</v>
      </c>
      <c r="AA205" s="12" t="s">
        <v>1616</v>
      </c>
      <c r="AB205" s="1" t="s">
        <v>1745</v>
      </c>
      <c r="AC205" s="12" t="s">
        <v>1075</v>
      </c>
      <c r="AD205" s="12" t="s">
        <v>1076</v>
      </c>
      <c r="AE205" s="6" t="s">
        <v>1077</v>
      </c>
      <c r="AF205" s="12" t="s">
        <v>1078</v>
      </c>
      <c r="AG205" s="6" t="s">
        <v>1586</v>
      </c>
      <c r="AH205" s="12" t="s">
        <v>1728</v>
      </c>
      <c r="AI205">
        <v>2211</v>
      </c>
      <c r="AJ205" s="1" t="s">
        <v>155</v>
      </c>
      <c r="AK205" s="1" t="s">
        <v>364</v>
      </c>
      <c r="AL205" s="1" t="s">
        <v>387</v>
      </c>
      <c r="AM205" s="1" t="s">
        <v>388</v>
      </c>
      <c r="AN205" s="1" t="s">
        <v>390</v>
      </c>
      <c r="AO205" s="5">
        <v>0</v>
      </c>
      <c r="AP205" s="5">
        <v>400000</v>
      </c>
      <c r="AQ205" s="5">
        <v>400000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5">
        <v>400000</v>
      </c>
      <c r="AX205" s="5">
        <v>0</v>
      </c>
      <c r="AY205" s="5">
        <f t="shared" si="40"/>
        <v>400000</v>
      </c>
      <c r="AZ205" s="5"/>
    </row>
    <row r="206" spans="1:52" hidden="1" x14ac:dyDescent="0.3">
      <c r="A206" s="1" t="s">
        <v>391</v>
      </c>
      <c r="B206" s="6">
        <f t="shared" si="33"/>
        <v>0</v>
      </c>
      <c r="C206" s="1" t="str">
        <f t="shared" si="34"/>
        <v>522310230011</v>
      </c>
      <c r="D206" s="1">
        <v>5</v>
      </c>
      <c r="E206" s="1" t="str">
        <f t="shared" si="35"/>
        <v>223</v>
      </c>
      <c r="F206" s="1" t="str">
        <f t="shared" si="36"/>
        <v>1</v>
      </c>
      <c r="G206" s="1" t="str">
        <f t="shared" si="37"/>
        <v>0</v>
      </c>
      <c r="H206" s="1" t="str">
        <f t="shared" si="38"/>
        <v>23</v>
      </c>
      <c r="I206" s="1" t="str">
        <f t="shared" si="39"/>
        <v>00</v>
      </c>
      <c r="J206" s="1">
        <v>11</v>
      </c>
      <c r="K206" s="1" t="s">
        <v>1760</v>
      </c>
      <c r="L206" s="1" t="s">
        <v>391</v>
      </c>
      <c r="M206" s="12" t="s">
        <v>878</v>
      </c>
      <c r="N206" s="12" t="s">
        <v>889</v>
      </c>
      <c r="O206" s="12" t="s">
        <v>890</v>
      </c>
      <c r="P206" s="12" t="s">
        <v>897</v>
      </c>
      <c r="Q206" s="12" t="s">
        <v>898</v>
      </c>
      <c r="R206" s="12" t="s">
        <v>901</v>
      </c>
      <c r="S206" s="12" t="s">
        <v>902</v>
      </c>
      <c r="T206" s="12" t="s">
        <v>1722</v>
      </c>
      <c r="U206" t="s">
        <v>2090</v>
      </c>
      <c r="V206" s="12">
        <v>6</v>
      </c>
      <c r="W206" s="12" t="s">
        <v>1744</v>
      </c>
      <c r="X206" s="12" t="s">
        <v>2089</v>
      </c>
      <c r="Y206" s="12">
        <v>2000</v>
      </c>
      <c r="Z206" s="12" t="s">
        <v>1735</v>
      </c>
      <c r="AA206" s="12" t="s">
        <v>1616</v>
      </c>
      <c r="AB206" s="1" t="s">
        <v>1745</v>
      </c>
      <c r="AC206" s="12" t="s">
        <v>1083</v>
      </c>
      <c r="AD206" s="12" t="s">
        <v>1084</v>
      </c>
      <c r="AE206" s="6" t="s">
        <v>1085</v>
      </c>
      <c r="AF206" s="12" t="s">
        <v>1834</v>
      </c>
      <c r="AG206" s="6" t="s">
        <v>1586</v>
      </c>
      <c r="AH206" s="12" t="s">
        <v>1728</v>
      </c>
      <c r="AI206">
        <v>2231</v>
      </c>
      <c r="AJ206" s="1" t="s">
        <v>155</v>
      </c>
      <c r="AK206" s="1" t="s">
        <v>364</v>
      </c>
      <c r="AL206" s="1" t="s">
        <v>387</v>
      </c>
      <c r="AM206" s="1" t="s">
        <v>388</v>
      </c>
      <c r="AN206" s="1" t="s">
        <v>392</v>
      </c>
      <c r="AO206" s="5">
        <v>5000</v>
      </c>
      <c r="AP206" s="5">
        <v>0</v>
      </c>
      <c r="AQ206" s="5">
        <v>5000</v>
      </c>
      <c r="AR206" s="5">
        <v>0</v>
      </c>
      <c r="AS206" s="5">
        <v>0</v>
      </c>
      <c r="AT206" s="5">
        <v>0</v>
      </c>
      <c r="AU206" s="5">
        <v>0</v>
      </c>
      <c r="AV206" s="5">
        <v>0</v>
      </c>
      <c r="AW206" s="5">
        <v>5000</v>
      </c>
      <c r="AX206" s="5">
        <v>0</v>
      </c>
      <c r="AY206" s="5">
        <f t="shared" si="40"/>
        <v>5000</v>
      </c>
      <c r="AZ206" s="5"/>
    </row>
    <row r="207" spans="1:52" hidden="1" x14ac:dyDescent="0.3">
      <c r="A207" s="1" t="s">
        <v>393</v>
      </c>
      <c r="B207" s="6">
        <f t="shared" si="33"/>
        <v>0</v>
      </c>
      <c r="C207" s="1" t="str">
        <f t="shared" si="34"/>
        <v>525310230011</v>
      </c>
      <c r="D207" s="1">
        <v>5</v>
      </c>
      <c r="E207" s="1" t="str">
        <f t="shared" si="35"/>
        <v>253</v>
      </c>
      <c r="F207" s="1" t="str">
        <f t="shared" si="36"/>
        <v>1</v>
      </c>
      <c r="G207" s="1" t="str">
        <f t="shared" si="37"/>
        <v>0</v>
      </c>
      <c r="H207" s="1" t="str">
        <f t="shared" si="38"/>
        <v>23</v>
      </c>
      <c r="I207" s="1" t="str">
        <f t="shared" si="39"/>
        <v>00</v>
      </c>
      <c r="J207" s="1">
        <v>11</v>
      </c>
      <c r="K207" s="1" t="s">
        <v>1760</v>
      </c>
      <c r="L207" s="1" t="s">
        <v>393</v>
      </c>
      <c r="M207" s="12" t="s">
        <v>878</v>
      </c>
      <c r="N207" s="12" t="s">
        <v>889</v>
      </c>
      <c r="O207" s="12" t="s">
        <v>890</v>
      </c>
      <c r="P207" s="12" t="s">
        <v>897</v>
      </c>
      <c r="Q207" s="12" t="s">
        <v>898</v>
      </c>
      <c r="R207" s="12" t="s">
        <v>901</v>
      </c>
      <c r="S207" s="12" t="s">
        <v>902</v>
      </c>
      <c r="T207" s="12" t="s">
        <v>1722</v>
      </c>
      <c r="U207" t="s">
        <v>2090</v>
      </c>
      <c r="V207" s="12">
        <v>6</v>
      </c>
      <c r="W207" s="12" t="s">
        <v>1744</v>
      </c>
      <c r="X207" s="12" t="s">
        <v>2089</v>
      </c>
      <c r="Y207" s="12">
        <v>2000</v>
      </c>
      <c r="Z207" s="12" t="s">
        <v>1735</v>
      </c>
      <c r="AA207" s="12" t="s">
        <v>1616</v>
      </c>
      <c r="AB207" s="1" t="s">
        <v>1745</v>
      </c>
      <c r="AC207" s="12" t="s">
        <v>1137</v>
      </c>
      <c r="AD207" s="12" t="s">
        <v>1138</v>
      </c>
      <c r="AE207" s="6" t="s">
        <v>1139</v>
      </c>
      <c r="AF207" s="12" t="s">
        <v>1140</v>
      </c>
      <c r="AG207" s="6" t="s">
        <v>1586</v>
      </c>
      <c r="AH207" s="12" t="s">
        <v>1728</v>
      </c>
      <c r="AI207">
        <v>2531</v>
      </c>
      <c r="AJ207" s="1" t="s">
        <v>155</v>
      </c>
      <c r="AK207" s="1" t="s">
        <v>364</v>
      </c>
      <c r="AL207" s="1" t="s">
        <v>387</v>
      </c>
      <c r="AM207" s="1" t="s">
        <v>388</v>
      </c>
      <c r="AN207" s="1" t="s">
        <v>394</v>
      </c>
      <c r="AO207" s="5">
        <v>40000</v>
      </c>
      <c r="AP207" s="5">
        <v>0</v>
      </c>
      <c r="AQ207" s="5">
        <v>40000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s="5">
        <v>40000</v>
      </c>
      <c r="AX207" s="5">
        <v>0</v>
      </c>
      <c r="AY207" s="5">
        <f t="shared" si="40"/>
        <v>40000</v>
      </c>
      <c r="AZ207" s="5"/>
    </row>
    <row r="208" spans="1:52" hidden="1" x14ac:dyDescent="0.3">
      <c r="A208" s="1" t="s">
        <v>395</v>
      </c>
      <c r="B208" s="6">
        <f t="shared" si="33"/>
        <v>0</v>
      </c>
      <c r="C208" s="1" t="str">
        <f t="shared" si="34"/>
        <v>525410230011</v>
      </c>
      <c r="D208" s="1">
        <v>5</v>
      </c>
      <c r="E208" s="1" t="str">
        <f t="shared" si="35"/>
        <v>254</v>
      </c>
      <c r="F208" s="1" t="str">
        <f t="shared" si="36"/>
        <v>1</v>
      </c>
      <c r="G208" s="1" t="str">
        <f t="shared" si="37"/>
        <v>0</v>
      </c>
      <c r="H208" s="1" t="str">
        <f t="shared" si="38"/>
        <v>23</v>
      </c>
      <c r="I208" s="1" t="str">
        <f t="shared" si="39"/>
        <v>00</v>
      </c>
      <c r="J208" s="1">
        <v>11</v>
      </c>
      <c r="K208" s="1" t="s">
        <v>1760</v>
      </c>
      <c r="L208" s="1" t="s">
        <v>395</v>
      </c>
      <c r="M208" s="12" t="s">
        <v>878</v>
      </c>
      <c r="N208" s="12" t="s">
        <v>889</v>
      </c>
      <c r="O208" s="12" t="s">
        <v>890</v>
      </c>
      <c r="P208" s="12" t="s">
        <v>897</v>
      </c>
      <c r="Q208" s="12" t="s">
        <v>898</v>
      </c>
      <c r="R208" s="12" t="s">
        <v>901</v>
      </c>
      <c r="S208" s="12" t="s">
        <v>902</v>
      </c>
      <c r="T208" s="12" t="s">
        <v>1722</v>
      </c>
      <c r="U208" t="s">
        <v>2090</v>
      </c>
      <c r="V208" s="12">
        <v>6</v>
      </c>
      <c r="W208" s="12" t="s">
        <v>1744</v>
      </c>
      <c r="X208" s="12" t="s">
        <v>2089</v>
      </c>
      <c r="Y208" s="12">
        <v>2000</v>
      </c>
      <c r="Z208" s="12" t="s">
        <v>1735</v>
      </c>
      <c r="AA208" s="12" t="s">
        <v>1616</v>
      </c>
      <c r="AB208" s="1" t="s">
        <v>1745</v>
      </c>
      <c r="AC208" s="12" t="s">
        <v>1141</v>
      </c>
      <c r="AD208" s="12" t="s">
        <v>1142</v>
      </c>
      <c r="AE208" s="6" t="s">
        <v>1143</v>
      </c>
      <c r="AF208" s="12" t="s">
        <v>1144</v>
      </c>
      <c r="AG208" s="6" t="s">
        <v>1586</v>
      </c>
      <c r="AH208" s="12" t="s">
        <v>1728</v>
      </c>
      <c r="AI208">
        <v>2541</v>
      </c>
      <c r="AJ208" s="1" t="s">
        <v>155</v>
      </c>
      <c r="AK208" s="1" t="s">
        <v>364</v>
      </c>
      <c r="AL208" s="1" t="s">
        <v>387</v>
      </c>
      <c r="AM208" s="1" t="s">
        <v>388</v>
      </c>
      <c r="AN208" s="1" t="s">
        <v>396</v>
      </c>
      <c r="AO208" s="5">
        <v>40000</v>
      </c>
      <c r="AP208" s="5">
        <v>0</v>
      </c>
      <c r="AQ208" s="5">
        <v>40000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s="5">
        <v>40000</v>
      </c>
      <c r="AX208" s="5">
        <v>0</v>
      </c>
      <c r="AY208" s="5">
        <f t="shared" si="40"/>
        <v>40000</v>
      </c>
      <c r="AZ208" s="5"/>
    </row>
    <row r="209" spans="1:52" hidden="1" x14ac:dyDescent="0.3">
      <c r="A209" s="1" t="s">
        <v>397</v>
      </c>
      <c r="B209" s="6">
        <f t="shared" si="33"/>
        <v>0</v>
      </c>
      <c r="C209" s="1" t="str">
        <f t="shared" si="34"/>
        <v>527110230011</v>
      </c>
      <c r="D209" s="1">
        <v>5</v>
      </c>
      <c r="E209" s="1" t="str">
        <f t="shared" si="35"/>
        <v>271</v>
      </c>
      <c r="F209" s="1" t="str">
        <f t="shared" si="36"/>
        <v>1</v>
      </c>
      <c r="G209" s="1" t="str">
        <f t="shared" si="37"/>
        <v>0</v>
      </c>
      <c r="H209" s="1" t="str">
        <f t="shared" si="38"/>
        <v>23</v>
      </c>
      <c r="I209" s="1" t="str">
        <f t="shared" si="39"/>
        <v>00</v>
      </c>
      <c r="J209" s="1">
        <v>11</v>
      </c>
      <c r="K209" s="1" t="s">
        <v>1760</v>
      </c>
      <c r="L209" s="1" t="s">
        <v>397</v>
      </c>
      <c r="M209" s="12" t="s">
        <v>878</v>
      </c>
      <c r="N209" s="12" t="s">
        <v>889</v>
      </c>
      <c r="O209" s="12" t="s">
        <v>890</v>
      </c>
      <c r="P209" s="12" t="s">
        <v>897</v>
      </c>
      <c r="Q209" s="12" t="s">
        <v>898</v>
      </c>
      <c r="R209" s="12" t="s">
        <v>901</v>
      </c>
      <c r="S209" s="12" t="s">
        <v>902</v>
      </c>
      <c r="T209" s="12" t="s">
        <v>1722</v>
      </c>
      <c r="U209" t="s">
        <v>2090</v>
      </c>
      <c r="V209" s="12">
        <v>6</v>
      </c>
      <c r="W209" s="12" t="s">
        <v>1744</v>
      </c>
      <c r="X209" s="12" t="s">
        <v>2089</v>
      </c>
      <c r="Y209" s="12">
        <v>2000</v>
      </c>
      <c r="Z209" s="12" t="s">
        <v>1735</v>
      </c>
      <c r="AA209" s="12" t="s">
        <v>1616</v>
      </c>
      <c r="AB209" s="1" t="s">
        <v>1745</v>
      </c>
      <c r="AC209" s="12" t="s">
        <v>1161</v>
      </c>
      <c r="AD209" s="12" t="s">
        <v>1162</v>
      </c>
      <c r="AE209" s="6" t="s">
        <v>1163</v>
      </c>
      <c r="AF209" s="12" t="s">
        <v>1164</v>
      </c>
      <c r="AG209" s="6" t="s">
        <v>1586</v>
      </c>
      <c r="AH209" s="12" t="s">
        <v>1728</v>
      </c>
      <c r="AI209">
        <v>2711</v>
      </c>
      <c r="AJ209" s="1" t="s">
        <v>155</v>
      </c>
      <c r="AK209" s="1" t="s">
        <v>364</v>
      </c>
      <c r="AL209" s="1" t="s">
        <v>387</v>
      </c>
      <c r="AM209" s="1" t="s">
        <v>388</v>
      </c>
      <c r="AN209" s="1" t="s">
        <v>336</v>
      </c>
      <c r="AO209" s="5">
        <v>3700000</v>
      </c>
      <c r="AP209" s="5">
        <v>-1200000</v>
      </c>
      <c r="AQ209" s="5">
        <v>2500000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2500000</v>
      </c>
      <c r="AX209" s="5">
        <v>0</v>
      </c>
      <c r="AY209" s="5">
        <f t="shared" si="40"/>
        <v>2500000</v>
      </c>
      <c r="AZ209" s="5"/>
    </row>
    <row r="210" spans="1:52" hidden="1" x14ac:dyDescent="0.3">
      <c r="A210" s="1" t="s">
        <v>398</v>
      </c>
      <c r="B210" s="6">
        <f t="shared" si="33"/>
        <v>0</v>
      </c>
      <c r="C210" s="1" t="str">
        <f t="shared" si="34"/>
        <v>527210230011</v>
      </c>
      <c r="D210" s="1">
        <v>5</v>
      </c>
      <c r="E210" s="1" t="str">
        <f t="shared" si="35"/>
        <v>272</v>
      </c>
      <c r="F210" s="1" t="str">
        <f t="shared" si="36"/>
        <v>1</v>
      </c>
      <c r="G210" s="1" t="str">
        <f t="shared" si="37"/>
        <v>0</v>
      </c>
      <c r="H210" s="1" t="str">
        <f t="shared" si="38"/>
        <v>23</v>
      </c>
      <c r="I210" s="1" t="str">
        <f t="shared" si="39"/>
        <v>00</v>
      </c>
      <c r="J210" s="1">
        <v>11</v>
      </c>
      <c r="K210" s="1" t="s">
        <v>1760</v>
      </c>
      <c r="L210" s="1" t="s">
        <v>398</v>
      </c>
      <c r="M210" s="12" t="s">
        <v>878</v>
      </c>
      <c r="N210" s="12" t="s">
        <v>889</v>
      </c>
      <c r="O210" s="12" t="s">
        <v>890</v>
      </c>
      <c r="P210" s="12" t="s">
        <v>897</v>
      </c>
      <c r="Q210" s="12" t="s">
        <v>898</v>
      </c>
      <c r="R210" s="12" t="s">
        <v>901</v>
      </c>
      <c r="S210" s="12" t="s">
        <v>902</v>
      </c>
      <c r="T210" s="12" t="s">
        <v>1722</v>
      </c>
      <c r="U210" t="s">
        <v>2090</v>
      </c>
      <c r="V210" s="12">
        <v>6</v>
      </c>
      <c r="W210" s="12" t="s">
        <v>1744</v>
      </c>
      <c r="X210" s="12" t="s">
        <v>2089</v>
      </c>
      <c r="Y210" s="12">
        <v>2000</v>
      </c>
      <c r="Z210" s="12" t="s">
        <v>1735</v>
      </c>
      <c r="AA210" s="12" t="s">
        <v>1616</v>
      </c>
      <c r="AB210" s="1" t="s">
        <v>1745</v>
      </c>
      <c r="AC210" s="12" t="s">
        <v>1165</v>
      </c>
      <c r="AD210" s="12" t="s">
        <v>1166</v>
      </c>
      <c r="AE210" s="6" t="s">
        <v>1167</v>
      </c>
      <c r="AF210" s="12" t="s">
        <v>1791</v>
      </c>
      <c r="AG210" s="6" t="s">
        <v>1586</v>
      </c>
      <c r="AH210" s="12" t="s">
        <v>1728</v>
      </c>
      <c r="AI210">
        <v>2721</v>
      </c>
      <c r="AJ210" s="1" t="s">
        <v>155</v>
      </c>
      <c r="AK210" s="1" t="s">
        <v>364</v>
      </c>
      <c r="AL210" s="1" t="s">
        <v>387</v>
      </c>
      <c r="AM210" s="1" t="s">
        <v>388</v>
      </c>
      <c r="AN210" s="1" t="s">
        <v>84</v>
      </c>
      <c r="AO210" s="5">
        <v>2400000</v>
      </c>
      <c r="AP210" s="5">
        <v>1200000</v>
      </c>
      <c r="AQ210" s="5">
        <v>3600000</v>
      </c>
      <c r="AR210" s="5">
        <v>0</v>
      </c>
      <c r="AS210" s="5">
        <v>0</v>
      </c>
      <c r="AT210" s="5">
        <v>0</v>
      </c>
      <c r="AU210" s="5">
        <v>0</v>
      </c>
      <c r="AV210" s="5">
        <v>0</v>
      </c>
      <c r="AW210" s="5">
        <v>3600000</v>
      </c>
      <c r="AX210" s="5">
        <v>0</v>
      </c>
      <c r="AY210" s="5">
        <f t="shared" si="40"/>
        <v>3600000</v>
      </c>
      <c r="AZ210" s="5"/>
    </row>
    <row r="211" spans="1:52" hidden="1" x14ac:dyDescent="0.3">
      <c r="A211" s="1" t="s">
        <v>399</v>
      </c>
      <c r="B211" s="6">
        <f t="shared" si="33"/>
        <v>0</v>
      </c>
      <c r="C211" s="1" t="str">
        <f t="shared" si="34"/>
        <v>529110230011</v>
      </c>
      <c r="D211" s="1">
        <v>5</v>
      </c>
      <c r="E211" s="1" t="str">
        <f t="shared" si="35"/>
        <v>291</v>
      </c>
      <c r="F211" s="1" t="str">
        <f t="shared" si="36"/>
        <v>1</v>
      </c>
      <c r="G211" s="1" t="str">
        <f t="shared" si="37"/>
        <v>0</v>
      </c>
      <c r="H211" s="1" t="str">
        <f t="shared" si="38"/>
        <v>23</v>
      </c>
      <c r="I211" s="1" t="str">
        <f t="shared" si="39"/>
        <v>00</v>
      </c>
      <c r="J211" s="1">
        <v>11</v>
      </c>
      <c r="K211" s="1" t="s">
        <v>1760</v>
      </c>
      <c r="L211" s="1" t="s">
        <v>399</v>
      </c>
      <c r="M211" s="12" t="s">
        <v>878</v>
      </c>
      <c r="N211" s="12" t="s">
        <v>889</v>
      </c>
      <c r="O211" s="12" t="s">
        <v>890</v>
      </c>
      <c r="P211" s="12" t="s">
        <v>897</v>
      </c>
      <c r="Q211" s="12" t="s">
        <v>898</v>
      </c>
      <c r="R211" s="12" t="s">
        <v>901</v>
      </c>
      <c r="S211" s="12" t="s">
        <v>902</v>
      </c>
      <c r="T211" s="12" t="s">
        <v>1722</v>
      </c>
      <c r="U211" t="s">
        <v>2090</v>
      </c>
      <c r="V211" s="12">
        <v>6</v>
      </c>
      <c r="W211" s="12" t="s">
        <v>1744</v>
      </c>
      <c r="X211" s="12" t="s">
        <v>2089</v>
      </c>
      <c r="Y211" s="12">
        <v>2000</v>
      </c>
      <c r="Z211" s="12" t="s">
        <v>1735</v>
      </c>
      <c r="AA211" s="12" t="s">
        <v>1616</v>
      </c>
      <c r="AB211" s="1" t="s">
        <v>1745</v>
      </c>
      <c r="AC211" s="12" t="s">
        <v>1180</v>
      </c>
      <c r="AD211" s="12" t="s">
        <v>1181</v>
      </c>
      <c r="AE211" s="6" t="s">
        <v>1182</v>
      </c>
      <c r="AF211" s="12" t="s">
        <v>1183</v>
      </c>
      <c r="AG211" s="6" t="s">
        <v>1586</v>
      </c>
      <c r="AH211" s="12" t="s">
        <v>1728</v>
      </c>
      <c r="AI211">
        <v>2911</v>
      </c>
      <c r="AJ211" s="1" t="s">
        <v>155</v>
      </c>
      <c r="AK211" s="1" t="s">
        <v>364</v>
      </c>
      <c r="AL211" s="1" t="s">
        <v>387</v>
      </c>
      <c r="AM211" s="1" t="s">
        <v>388</v>
      </c>
      <c r="AN211" s="1" t="s">
        <v>86</v>
      </c>
      <c r="AO211" s="5">
        <v>50000</v>
      </c>
      <c r="AP211" s="5">
        <v>0</v>
      </c>
      <c r="AQ211" s="5">
        <v>50000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50000</v>
      </c>
      <c r="AX211" s="5">
        <v>0</v>
      </c>
      <c r="AY211" s="5">
        <f t="shared" si="40"/>
        <v>50000</v>
      </c>
      <c r="AZ211" s="5"/>
    </row>
    <row r="212" spans="1:52" hidden="1" x14ac:dyDescent="0.3">
      <c r="A212" s="1" t="s">
        <v>400</v>
      </c>
      <c r="B212" s="6">
        <f t="shared" si="33"/>
        <v>0</v>
      </c>
      <c r="C212" s="1" t="str">
        <f t="shared" si="34"/>
        <v>529610230011</v>
      </c>
      <c r="D212" s="1">
        <v>5</v>
      </c>
      <c r="E212" s="1" t="str">
        <f t="shared" si="35"/>
        <v>296</v>
      </c>
      <c r="F212" s="1" t="str">
        <f t="shared" si="36"/>
        <v>1</v>
      </c>
      <c r="G212" s="1" t="str">
        <f t="shared" si="37"/>
        <v>0</v>
      </c>
      <c r="H212" s="1" t="str">
        <f t="shared" si="38"/>
        <v>23</v>
      </c>
      <c r="I212" s="1" t="str">
        <f t="shared" si="39"/>
        <v>00</v>
      </c>
      <c r="J212" s="1">
        <v>11</v>
      </c>
      <c r="K212" s="1" t="s">
        <v>1760</v>
      </c>
      <c r="L212" s="1" t="s">
        <v>400</v>
      </c>
      <c r="M212" s="12" t="s">
        <v>878</v>
      </c>
      <c r="N212" s="12" t="s">
        <v>889</v>
      </c>
      <c r="O212" s="12" t="s">
        <v>890</v>
      </c>
      <c r="P212" s="12" t="s">
        <v>897</v>
      </c>
      <c r="Q212" s="12" t="s">
        <v>898</v>
      </c>
      <c r="R212" s="12" t="s">
        <v>901</v>
      </c>
      <c r="S212" s="12" t="s">
        <v>902</v>
      </c>
      <c r="T212" s="12" t="s">
        <v>1722</v>
      </c>
      <c r="U212" t="s">
        <v>2090</v>
      </c>
      <c r="V212" s="12">
        <v>6</v>
      </c>
      <c r="W212" s="12" t="s">
        <v>1744</v>
      </c>
      <c r="X212" s="12" t="s">
        <v>2089</v>
      </c>
      <c r="Y212" s="12">
        <v>2000</v>
      </c>
      <c r="Z212" s="12" t="s">
        <v>1735</v>
      </c>
      <c r="AA212" s="12" t="s">
        <v>1616</v>
      </c>
      <c r="AB212" s="1" t="s">
        <v>1745</v>
      </c>
      <c r="AC212" s="12" t="s">
        <v>1192</v>
      </c>
      <c r="AD212" s="12" t="s">
        <v>1193</v>
      </c>
      <c r="AE212" s="6" t="s">
        <v>1194</v>
      </c>
      <c r="AF212" s="12" t="s">
        <v>1195</v>
      </c>
      <c r="AG212" s="6" t="s">
        <v>1586</v>
      </c>
      <c r="AH212" s="12" t="s">
        <v>1728</v>
      </c>
      <c r="AI212">
        <v>2961</v>
      </c>
      <c r="AJ212" s="1" t="s">
        <v>155</v>
      </c>
      <c r="AK212" s="1" t="s">
        <v>364</v>
      </c>
      <c r="AL212" s="1" t="s">
        <v>387</v>
      </c>
      <c r="AM212" s="1" t="s">
        <v>388</v>
      </c>
      <c r="AN212" s="1" t="s">
        <v>92</v>
      </c>
      <c r="AO212" s="5">
        <v>25000</v>
      </c>
      <c r="AP212" s="5">
        <v>0</v>
      </c>
      <c r="AQ212" s="5">
        <v>25000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25000</v>
      </c>
      <c r="AX212" s="5">
        <v>0</v>
      </c>
      <c r="AY212" s="5">
        <f t="shared" si="40"/>
        <v>25000</v>
      </c>
      <c r="AZ212" s="5"/>
    </row>
    <row r="213" spans="1:52" hidden="1" x14ac:dyDescent="0.3">
      <c r="A213" s="1" t="s">
        <v>401</v>
      </c>
      <c r="B213" s="6">
        <f t="shared" si="33"/>
        <v>0</v>
      </c>
      <c r="C213" s="1" t="str">
        <f t="shared" si="34"/>
        <v>532512232225</v>
      </c>
      <c r="D213" s="1">
        <v>5</v>
      </c>
      <c r="E213" s="1" t="str">
        <f t="shared" si="35"/>
        <v>325</v>
      </c>
      <c r="F213" s="1" t="str">
        <f t="shared" si="36"/>
        <v>1</v>
      </c>
      <c r="G213" s="1" t="str">
        <f t="shared" si="37"/>
        <v>2</v>
      </c>
      <c r="H213" s="1" t="str">
        <f t="shared" si="38"/>
        <v>23</v>
      </c>
      <c r="I213" s="1" t="str">
        <f t="shared" si="39"/>
        <v>22</v>
      </c>
      <c r="J213" s="1">
        <v>25</v>
      </c>
      <c r="K213" s="1" t="s">
        <v>1707</v>
      </c>
      <c r="L213" s="1" t="s">
        <v>401</v>
      </c>
      <c r="M213" s="12" t="s">
        <v>881</v>
      </c>
      <c r="N213" s="12" t="s">
        <v>889</v>
      </c>
      <c r="O213" s="12" t="s">
        <v>890</v>
      </c>
      <c r="P213" s="12" t="s">
        <v>897</v>
      </c>
      <c r="Q213" s="12" t="s">
        <v>898</v>
      </c>
      <c r="R213" s="12" t="s">
        <v>901</v>
      </c>
      <c r="S213" s="12" t="s">
        <v>902</v>
      </c>
      <c r="T213" s="12" t="s">
        <v>1722</v>
      </c>
      <c r="U213" t="s">
        <v>2090</v>
      </c>
      <c r="V213" s="12">
        <v>6</v>
      </c>
      <c r="W213" s="12" t="s">
        <v>1744</v>
      </c>
      <c r="X213" s="12" t="s">
        <v>2089</v>
      </c>
      <c r="Y213" s="12">
        <v>3000</v>
      </c>
      <c r="Z213" s="12" t="s">
        <v>1717</v>
      </c>
      <c r="AA213" s="12" t="s">
        <v>1616</v>
      </c>
      <c r="AB213" s="1" t="s">
        <v>1745</v>
      </c>
      <c r="AC213" s="12" t="s">
        <v>1234</v>
      </c>
      <c r="AD213" s="12" t="s">
        <v>1235</v>
      </c>
      <c r="AE213" s="6" t="s">
        <v>1236</v>
      </c>
      <c r="AF213" s="12" t="s">
        <v>1237</v>
      </c>
      <c r="AG213" s="6" t="s">
        <v>1617</v>
      </c>
      <c r="AH213" s="12" t="s">
        <v>1747</v>
      </c>
      <c r="AI213">
        <v>3251</v>
      </c>
      <c r="AJ213" s="1" t="s">
        <v>155</v>
      </c>
      <c r="AK213" s="1" t="s">
        <v>364</v>
      </c>
      <c r="AL213" s="1" t="s">
        <v>387</v>
      </c>
      <c r="AM213" s="1" t="s">
        <v>388</v>
      </c>
      <c r="AN213" s="1" t="s">
        <v>402</v>
      </c>
      <c r="AO213" s="5">
        <v>7000000</v>
      </c>
      <c r="AP213" s="5">
        <v>0</v>
      </c>
      <c r="AQ213" s="5">
        <v>7000000</v>
      </c>
      <c r="AR213" s="5">
        <v>0</v>
      </c>
      <c r="AS213" s="5">
        <v>6907284.96</v>
      </c>
      <c r="AT213" s="5">
        <v>0</v>
      </c>
      <c r="AU213" s="5">
        <v>0</v>
      </c>
      <c r="AV213" s="5">
        <v>0</v>
      </c>
      <c r="AW213" s="5">
        <v>7000000</v>
      </c>
      <c r="AX213" s="5">
        <v>0</v>
      </c>
      <c r="AY213" s="5">
        <f t="shared" si="40"/>
        <v>7000000</v>
      </c>
      <c r="AZ213" s="5"/>
    </row>
    <row r="214" spans="1:52" hidden="1" x14ac:dyDescent="0.3">
      <c r="A214" s="1" t="s">
        <v>403</v>
      </c>
      <c r="B214" s="6">
        <f t="shared" si="33"/>
        <v>0</v>
      </c>
      <c r="C214" s="1" t="str">
        <f t="shared" si="34"/>
        <v>533910238011</v>
      </c>
      <c r="D214" s="1">
        <v>5</v>
      </c>
      <c r="E214" s="1" t="str">
        <f t="shared" si="35"/>
        <v>339</v>
      </c>
      <c r="F214" s="1" t="str">
        <f t="shared" si="36"/>
        <v>1</v>
      </c>
      <c r="G214" s="1" t="str">
        <f t="shared" si="37"/>
        <v>0</v>
      </c>
      <c r="H214" s="1" t="str">
        <f t="shared" si="38"/>
        <v>23</v>
      </c>
      <c r="I214" s="1" t="str">
        <f t="shared" si="39"/>
        <v>80</v>
      </c>
      <c r="J214" s="1">
        <v>11</v>
      </c>
      <c r="K214" s="1" t="s">
        <v>1760</v>
      </c>
      <c r="L214" s="1" t="s">
        <v>403</v>
      </c>
      <c r="M214" s="12" t="s">
        <v>878</v>
      </c>
      <c r="N214" s="12" t="s">
        <v>889</v>
      </c>
      <c r="O214" s="12" t="s">
        <v>890</v>
      </c>
      <c r="P214" s="12" t="s">
        <v>897</v>
      </c>
      <c r="Q214" s="12" t="s">
        <v>898</v>
      </c>
      <c r="R214" s="12" t="s">
        <v>901</v>
      </c>
      <c r="S214" s="12" t="s">
        <v>902</v>
      </c>
      <c r="T214" s="12" t="s">
        <v>1722</v>
      </c>
      <c r="U214" t="s">
        <v>2090</v>
      </c>
      <c r="V214" s="12">
        <v>6</v>
      </c>
      <c r="W214" s="12" t="s">
        <v>1744</v>
      </c>
      <c r="X214" s="12" t="s">
        <v>2089</v>
      </c>
      <c r="Y214" s="12">
        <v>3000</v>
      </c>
      <c r="Z214" s="12" t="s">
        <v>1717</v>
      </c>
      <c r="AA214" s="12" t="s">
        <v>1616</v>
      </c>
      <c r="AB214" s="1" t="s">
        <v>1745</v>
      </c>
      <c r="AC214" s="12" t="s">
        <v>1272</v>
      </c>
      <c r="AD214" s="12" t="s">
        <v>1273</v>
      </c>
      <c r="AE214" s="6" t="s">
        <v>1274</v>
      </c>
      <c r="AF214" s="12" t="s">
        <v>1807</v>
      </c>
      <c r="AG214" s="6" t="s">
        <v>1618</v>
      </c>
      <c r="AH214" s="12" t="s">
        <v>1672</v>
      </c>
      <c r="AI214">
        <v>3391</v>
      </c>
      <c r="AJ214" s="1" t="s">
        <v>155</v>
      </c>
      <c r="AK214" s="1" t="s">
        <v>364</v>
      </c>
      <c r="AL214" s="1" t="s">
        <v>387</v>
      </c>
      <c r="AM214" s="1" t="s">
        <v>388</v>
      </c>
      <c r="AN214" s="1" t="s">
        <v>404</v>
      </c>
      <c r="AO214" s="5">
        <v>0</v>
      </c>
      <c r="AP214" s="5">
        <v>3000000</v>
      </c>
      <c r="AQ214" s="5">
        <v>3000000</v>
      </c>
      <c r="AR214" s="5">
        <v>0</v>
      </c>
      <c r="AS214" s="5">
        <v>0</v>
      </c>
      <c r="AT214" s="5">
        <v>0</v>
      </c>
      <c r="AU214" s="5">
        <v>0</v>
      </c>
      <c r="AV214" s="5">
        <v>0</v>
      </c>
      <c r="AW214" s="5">
        <v>3000000</v>
      </c>
      <c r="AX214" s="5">
        <v>0</v>
      </c>
      <c r="AY214" s="5">
        <f t="shared" si="40"/>
        <v>3000000</v>
      </c>
      <c r="AZ214" s="5"/>
    </row>
    <row r="215" spans="1:52" hidden="1" x14ac:dyDescent="0.3">
      <c r="A215" s="1" t="s">
        <v>405</v>
      </c>
      <c r="B215" s="6">
        <f t="shared" si="33"/>
        <v>0</v>
      </c>
      <c r="C215" s="1" t="str">
        <f t="shared" si="34"/>
        <v>535210230011</v>
      </c>
      <c r="D215" s="1">
        <v>5</v>
      </c>
      <c r="E215" s="1" t="str">
        <f t="shared" si="35"/>
        <v>352</v>
      </c>
      <c r="F215" s="1" t="str">
        <f t="shared" si="36"/>
        <v>1</v>
      </c>
      <c r="G215" s="1" t="str">
        <f t="shared" si="37"/>
        <v>0</v>
      </c>
      <c r="H215" s="1" t="str">
        <f t="shared" si="38"/>
        <v>23</v>
      </c>
      <c r="I215" s="1" t="str">
        <f t="shared" si="39"/>
        <v>00</v>
      </c>
      <c r="J215" s="1">
        <v>11</v>
      </c>
      <c r="K215" s="1" t="s">
        <v>1760</v>
      </c>
      <c r="L215" s="1" t="s">
        <v>405</v>
      </c>
      <c r="M215" s="12" t="s">
        <v>878</v>
      </c>
      <c r="N215" s="12" t="s">
        <v>889</v>
      </c>
      <c r="O215" s="12" t="s">
        <v>890</v>
      </c>
      <c r="P215" s="12" t="s">
        <v>897</v>
      </c>
      <c r="Q215" s="12" t="s">
        <v>898</v>
      </c>
      <c r="R215" s="12" t="s">
        <v>901</v>
      </c>
      <c r="S215" s="12" t="s">
        <v>902</v>
      </c>
      <c r="T215" s="12" t="s">
        <v>1722</v>
      </c>
      <c r="U215" t="s">
        <v>2090</v>
      </c>
      <c r="V215" s="12">
        <v>6</v>
      </c>
      <c r="W215" s="12" t="s">
        <v>1744</v>
      </c>
      <c r="X215" s="12" t="s">
        <v>2089</v>
      </c>
      <c r="Y215" s="12">
        <v>3000</v>
      </c>
      <c r="Z215" s="12" t="s">
        <v>1717</v>
      </c>
      <c r="AA215" s="12" t="s">
        <v>1616</v>
      </c>
      <c r="AB215" s="1" t="s">
        <v>1745</v>
      </c>
      <c r="AC215" s="12" t="s">
        <v>1307</v>
      </c>
      <c r="AD215" s="12" t="s">
        <v>1308</v>
      </c>
      <c r="AE215" s="6" t="s">
        <v>1309</v>
      </c>
      <c r="AF215" s="12" t="s">
        <v>1808</v>
      </c>
      <c r="AG215" s="6" t="s">
        <v>1586</v>
      </c>
      <c r="AH215" s="12" t="s">
        <v>1728</v>
      </c>
      <c r="AI215">
        <v>3521</v>
      </c>
      <c r="AJ215" s="1" t="s">
        <v>155</v>
      </c>
      <c r="AK215" s="1" t="s">
        <v>364</v>
      </c>
      <c r="AL215" s="1" t="s">
        <v>387</v>
      </c>
      <c r="AM215" s="1" t="s">
        <v>388</v>
      </c>
      <c r="AN215" s="1" t="s">
        <v>209</v>
      </c>
      <c r="AO215" s="5">
        <v>15000</v>
      </c>
      <c r="AP215" s="5">
        <v>0</v>
      </c>
      <c r="AQ215" s="5">
        <v>15000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15000</v>
      </c>
      <c r="AX215" s="5">
        <v>0</v>
      </c>
      <c r="AY215" s="5">
        <f t="shared" si="40"/>
        <v>15000</v>
      </c>
      <c r="AZ215" s="5"/>
    </row>
    <row r="216" spans="1:52" hidden="1" x14ac:dyDescent="0.3">
      <c r="A216" s="1" t="s">
        <v>406</v>
      </c>
      <c r="B216" s="6">
        <f t="shared" si="33"/>
        <v>0</v>
      </c>
      <c r="C216" s="1" t="str">
        <f t="shared" si="34"/>
        <v>535710230011</v>
      </c>
      <c r="D216" s="1">
        <v>5</v>
      </c>
      <c r="E216" s="1" t="str">
        <f t="shared" si="35"/>
        <v>357</v>
      </c>
      <c r="F216" s="1" t="str">
        <f t="shared" si="36"/>
        <v>1</v>
      </c>
      <c r="G216" s="1" t="str">
        <f t="shared" si="37"/>
        <v>0</v>
      </c>
      <c r="H216" s="1" t="str">
        <f t="shared" si="38"/>
        <v>23</v>
      </c>
      <c r="I216" s="1" t="str">
        <f t="shared" si="39"/>
        <v>00</v>
      </c>
      <c r="J216" s="1">
        <v>11</v>
      </c>
      <c r="K216" s="1" t="s">
        <v>1760</v>
      </c>
      <c r="L216" s="1" t="s">
        <v>406</v>
      </c>
      <c r="M216" s="12" t="s">
        <v>878</v>
      </c>
      <c r="N216" s="12" t="s">
        <v>889</v>
      </c>
      <c r="O216" s="12" t="s">
        <v>890</v>
      </c>
      <c r="P216" s="12" t="s">
        <v>897</v>
      </c>
      <c r="Q216" s="12" t="s">
        <v>898</v>
      </c>
      <c r="R216" s="12" t="s">
        <v>901</v>
      </c>
      <c r="S216" s="12" t="s">
        <v>902</v>
      </c>
      <c r="T216" s="12" t="s">
        <v>1722</v>
      </c>
      <c r="U216" t="s">
        <v>2090</v>
      </c>
      <c r="V216" s="12">
        <v>6</v>
      </c>
      <c r="W216" s="12" t="s">
        <v>1744</v>
      </c>
      <c r="X216" s="12" t="s">
        <v>2089</v>
      </c>
      <c r="Y216" s="12">
        <v>3000</v>
      </c>
      <c r="Z216" s="12" t="s">
        <v>1717</v>
      </c>
      <c r="AA216" s="12" t="s">
        <v>1616</v>
      </c>
      <c r="AB216" s="1" t="s">
        <v>1745</v>
      </c>
      <c r="AC216" s="12" t="s">
        <v>1323</v>
      </c>
      <c r="AD216" s="12" t="s">
        <v>1324</v>
      </c>
      <c r="AE216" s="6" t="s">
        <v>1325</v>
      </c>
      <c r="AF216" s="12" t="s">
        <v>1835</v>
      </c>
      <c r="AG216" s="6" t="s">
        <v>1586</v>
      </c>
      <c r="AH216" s="12" t="s">
        <v>1728</v>
      </c>
      <c r="AI216">
        <v>3571</v>
      </c>
      <c r="AJ216" s="1" t="s">
        <v>155</v>
      </c>
      <c r="AK216" s="1" t="s">
        <v>364</v>
      </c>
      <c r="AL216" s="1" t="s">
        <v>387</v>
      </c>
      <c r="AM216" s="1" t="s">
        <v>388</v>
      </c>
      <c r="AN216" s="1" t="s">
        <v>213</v>
      </c>
      <c r="AO216" s="5">
        <v>100000</v>
      </c>
      <c r="AP216" s="5">
        <v>0</v>
      </c>
      <c r="AQ216" s="5">
        <v>100000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100000</v>
      </c>
      <c r="AX216" s="5">
        <v>0</v>
      </c>
      <c r="AY216" s="5">
        <f t="shared" si="40"/>
        <v>100000</v>
      </c>
      <c r="AZ216" s="5"/>
    </row>
    <row r="217" spans="1:52" hidden="1" x14ac:dyDescent="0.3">
      <c r="A217" s="1" t="s">
        <v>407</v>
      </c>
      <c r="B217" s="6">
        <f t="shared" si="33"/>
        <v>0</v>
      </c>
      <c r="C217" s="1" t="str">
        <f t="shared" si="34"/>
        <v>538210230011</v>
      </c>
      <c r="D217" s="1">
        <v>5</v>
      </c>
      <c r="E217" s="1" t="str">
        <f t="shared" si="35"/>
        <v>382</v>
      </c>
      <c r="F217" s="1" t="str">
        <f t="shared" si="36"/>
        <v>1</v>
      </c>
      <c r="G217" s="1" t="str">
        <f t="shared" si="37"/>
        <v>0</v>
      </c>
      <c r="H217" s="1" t="str">
        <f t="shared" si="38"/>
        <v>23</v>
      </c>
      <c r="I217" s="1" t="str">
        <f t="shared" si="39"/>
        <v>00</v>
      </c>
      <c r="J217" s="1">
        <v>11</v>
      </c>
      <c r="K217" s="1" t="s">
        <v>1760</v>
      </c>
      <c r="L217" s="1" t="s">
        <v>407</v>
      </c>
      <c r="M217" s="12" t="s">
        <v>878</v>
      </c>
      <c r="N217" s="12" t="s">
        <v>889</v>
      </c>
      <c r="O217" s="12" t="s">
        <v>890</v>
      </c>
      <c r="P217" s="12" t="s">
        <v>897</v>
      </c>
      <c r="Q217" s="12" t="s">
        <v>898</v>
      </c>
      <c r="R217" s="12" t="s">
        <v>901</v>
      </c>
      <c r="S217" s="12" t="s">
        <v>902</v>
      </c>
      <c r="T217" s="12" t="s">
        <v>1722</v>
      </c>
      <c r="U217" t="s">
        <v>2090</v>
      </c>
      <c r="V217" s="12">
        <v>6</v>
      </c>
      <c r="W217" s="12" t="s">
        <v>1744</v>
      </c>
      <c r="X217" s="12" t="s">
        <v>2089</v>
      </c>
      <c r="Y217" s="12">
        <v>3000</v>
      </c>
      <c r="Z217" s="12" t="s">
        <v>1717</v>
      </c>
      <c r="AA217" s="12" t="s">
        <v>1616</v>
      </c>
      <c r="AB217" s="1" t="s">
        <v>1745</v>
      </c>
      <c r="AC217" s="12" t="s">
        <v>1373</v>
      </c>
      <c r="AD217" s="12" t="s">
        <v>1374</v>
      </c>
      <c r="AE217" s="6" t="s">
        <v>1375</v>
      </c>
      <c r="AF217" s="12" t="s">
        <v>1376</v>
      </c>
      <c r="AG217" s="6" t="s">
        <v>1586</v>
      </c>
      <c r="AH217" s="12" t="s">
        <v>1728</v>
      </c>
      <c r="AI217">
        <v>3821</v>
      </c>
      <c r="AJ217" s="1" t="s">
        <v>155</v>
      </c>
      <c r="AK217" s="1" t="s">
        <v>364</v>
      </c>
      <c r="AL217" s="1" t="s">
        <v>387</v>
      </c>
      <c r="AM217" s="1" t="s">
        <v>388</v>
      </c>
      <c r="AN217" s="1" t="s">
        <v>217</v>
      </c>
      <c r="AO217" s="5">
        <v>250000</v>
      </c>
      <c r="AP217" s="5">
        <v>0</v>
      </c>
      <c r="AQ217" s="5">
        <v>250000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250000</v>
      </c>
      <c r="AX217" s="5">
        <v>0</v>
      </c>
      <c r="AY217" s="5">
        <f t="shared" si="40"/>
        <v>250000</v>
      </c>
      <c r="AZ217" s="5"/>
    </row>
    <row r="218" spans="1:52" hidden="1" x14ac:dyDescent="0.3">
      <c r="A218" s="1" t="s">
        <v>408</v>
      </c>
      <c r="B218" s="6">
        <f t="shared" si="33"/>
        <v>0</v>
      </c>
      <c r="C218" s="1" t="str">
        <f t="shared" si="34"/>
        <v>556510230011</v>
      </c>
      <c r="D218" s="1">
        <v>5</v>
      </c>
      <c r="E218" s="1" t="str">
        <f t="shared" si="35"/>
        <v>565</v>
      </c>
      <c r="F218" s="1" t="str">
        <f t="shared" si="36"/>
        <v>1</v>
      </c>
      <c r="G218" s="1" t="str">
        <f t="shared" si="37"/>
        <v>0</v>
      </c>
      <c r="H218" s="1" t="str">
        <f t="shared" si="38"/>
        <v>23</v>
      </c>
      <c r="I218" s="1" t="str">
        <f t="shared" si="39"/>
        <v>00</v>
      </c>
      <c r="J218" s="1">
        <v>11</v>
      </c>
      <c r="K218" s="1" t="s">
        <v>1760</v>
      </c>
      <c r="L218" s="1" t="s">
        <v>408</v>
      </c>
      <c r="M218" s="12" t="s">
        <v>878</v>
      </c>
      <c r="N218" s="12" t="s">
        <v>889</v>
      </c>
      <c r="O218" s="12" t="s">
        <v>890</v>
      </c>
      <c r="P218" s="12" t="s">
        <v>897</v>
      </c>
      <c r="Q218" s="12" t="s">
        <v>898</v>
      </c>
      <c r="R218" s="12" t="s">
        <v>901</v>
      </c>
      <c r="S218" s="12" t="s">
        <v>902</v>
      </c>
      <c r="T218" s="12" t="s">
        <v>1722</v>
      </c>
      <c r="U218" t="s">
        <v>2090</v>
      </c>
      <c r="V218" s="12">
        <v>6</v>
      </c>
      <c r="W218" s="12" t="s">
        <v>1744</v>
      </c>
      <c r="X218" s="12" t="s">
        <v>2243</v>
      </c>
      <c r="Y218" s="12">
        <v>5000</v>
      </c>
      <c r="Z218" s="12" t="s">
        <v>1739</v>
      </c>
      <c r="AA218" s="12" t="s">
        <v>1616</v>
      </c>
      <c r="AB218" s="1" t="s">
        <v>1745</v>
      </c>
      <c r="AC218" s="12" t="s">
        <v>1502</v>
      </c>
      <c r="AD218" s="12" t="s">
        <v>1503</v>
      </c>
      <c r="AE218" s="6" t="s">
        <v>1504</v>
      </c>
      <c r="AF218" s="12" t="s">
        <v>1810</v>
      </c>
      <c r="AG218" s="6" t="s">
        <v>1586</v>
      </c>
      <c r="AH218" s="12" t="s">
        <v>1728</v>
      </c>
      <c r="AI218">
        <v>5651</v>
      </c>
      <c r="AJ218" s="1" t="s">
        <v>155</v>
      </c>
      <c r="AK218" s="1" t="s">
        <v>364</v>
      </c>
      <c r="AL218" s="1" t="s">
        <v>387</v>
      </c>
      <c r="AM218" s="1" t="s">
        <v>388</v>
      </c>
      <c r="AN218" s="1" t="s">
        <v>409</v>
      </c>
      <c r="AO218" s="5">
        <v>800000</v>
      </c>
      <c r="AP218" s="5">
        <v>0</v>
      </c>
      <c r="AQ218" s="5">
        <v>800000</v>
      </c>
      <c r="AR218" s="5">
        <v>500055.4</v>
      </c>
      <c r="AS218" s="5">
        <v>0</v>
      </c>
      <c r="AT218" s="5">
        <v>0</v>
      </c>
      <c r="AU218" s="5">
        <v>0</v>
      </c>
      <c r="AV218" s="5">
        <v>0</v>
      </c>
      <c r="AW218" s="5">
        <v>299944.59999999998</v>
      </c>
      <c r="AX218" s="5">
        <v>0</v>
      </c>
      <c r="AY218" s="5">
        <f t="shared" si="40"/>
        <v>800000</v>
      </c>
      <c r="AZ218" s="5"/>
    </row>
    <row r="219" spans="1:52" hidden="1" x14ac:dyDescent="0.3">
      <c r="A219" s="1" t="s">
        <v>410</v>
      </c>
      <c r="B219" s="6">
        <f t="shared" si="33"/>
        <v>0</v>
      </c>
      <c r="C219" s="1" t="str">
        <f t="shared" si="34"/>
        <v>556910230011</v>
      </c>
      <c r="D219" s="1">
        <v>5</v>
      </c>
      <c r="E219" s="1" t="str">
        <f t="shared" si="35"/>
        <v>569</v>
      </c>
      <c r="F219" s="1" t="str">
        <f t="shared" si="36"/>
        <v>1</v>
      </c>
      <c r="G219" s="1" t="str">
        <f t="shared" si="37"/>
        <v>0</v>
      </c>
      <c r="H219" s="1" t="str">
        <f t="shared" si="38"/>
        <v>23</v>
      </c>
      <c r="I219" s="1" t="str">
        <f t="shared" si="39"/>
        <v>00</v>
      </c>
      <c r="J219" s="1">
        <v>11</v>
      </c>
      <c r="K219" s="1" t="s">
        <v>1760</v>
      </c>
      <c r="L219" s="1" t="s">
        <v>410</v>
      </c>
      <c r="M219" s="12" t="s">
        <v>878</v>
      </c>
      <c r="N219" s="12" t="s">
        <v>889</v>
      </c>
      <c r="O219" s="12" t="s">
        <v>890</v>
      </c>
      <c r="P219" s="12" t="s">
        <v>897</v>
      </c>
      <c r="Q219" s="12" t="s">
        <v>898</v>
      </c>
      <c r="R219" s="12" t="s">
        <v>901</v>
      </c>
      <c r="S219" s="12" t="s">
        <v>902</v>
      </c>
      <c r="T219" s="12" t="s">
        <v>1722</v>
      </c>
      <c r="U219" t="s">
        <v>2090</v>
      </c>
      <c r="V219" s="12">
        <v>6</v>
      </c>
      <c r="W219" s="12" t="s">
        <v>1744</v>
      </c>
      <c r="X219" s="12" t="s">
        <v>2243</v>
      </c>
      <c r="Y219" s="12">
        <v>5000</v>
      </c>
      <c r="Z219" s="12" t="s">
        <v>1739</v>
      </c>
      <c r="AA219" s="12" t="s">
        <v>1616</v>
      </c>
      <c r="AB219" s="1" t="s">
        <v>1745</v>
      </c>
      <c r="AC219" s="12" t="s">
        <v>1515</v>
      </c>
      <c r="AD219" s="12" t="s">
        <v>1516</v>
      </c>
      <c r="AE219" s="6" t="s">
        <v>1517</v>
      </c>
      <c r="AF219" s="12" t="s">
        <v>1518</v>
      </c>
      <c r="AG219" s="6" t="s">
        <v>1586</v>
      </c>
      <c r="AH219" s="12" t="s">
        <v>1728</v>
      </c>
      <c r="AI219">
        <v>5691</v>
      </c>
      <c r="AJ219" s="1" t="s">
        <v>155</v>
      </c>
      <c r="AK219" s="1" t="s">
        <v>364</v>
      </c>
      <c r="AL219" s="1" t="s">
        <v>387</v>
      </c>
      <c r="AM219" s="1" t="s">
        <v>388</v>
      </c>
      <c r="AN219" s="1" t="s">
        <v>411</v>
      </c>
      <c r="AO219" s="5">
        <v>2000000</v>
      </c>
      <c r="AP219" s="5">
        <v>0</v>
      </c>
      <c r="AQ219" s="5">
        <v>2000000</v>
      </c>
      <c r="AR219" s="5">
        <v>1489952.34</v>
      </c>
      <c r="AS219" s="5">
        <v>0</v>
      </c>
      <c r="AT219" s="5">
        <v>0</v>
      </c>
      <c r="AU219" s="5">
        <v>0</v>
      </c>
      <c r="AV219" s="5">
        <v>0</v>
      </c>
      <c r="AW219" s="5">
        <v>510047.65999999992</v>
      </c>
      <c r="AX219" s="5">
        <v>0</v>
      </c>
      <c r="AY219" s="5">
        <f t="shared" si="40"/>
        <v>2000000</v>
      </c>
      <c r="AZ219" s="5"/>
    </row>
    <row r="220" spans="1:52" hidden="1" x14ac:dyDescent="0.3">
      <c r="A220" s="1"/>
      <c r="B220" s="6">
        <f t="shared" si="33"/>
        <v>-552110370011</v>
      </c>
      <c r="C220" s="1" t="str">
        <f t="shared" si="34"/>
        <v>552110370011</v>
      </c>
      <c r="D220" s="1">
        <v>5</v>
      </c>
      <c r="E220" s="1" t="str">
        <f t="shared" si="35"/>
        <v>521</v>
      </c>
      <c r="F220" s="1" t="str">
        <f t="shared" si="36"/>
        <v>1</v>
      </c>
      <c r="G220" s="1" t="str">
        <f t="shared" si="37"/>
        <v>0</v>
      </c>
      <c r="H220" s="1" t="str">
        <f t="shared" si="38"/>
        <v>37</v>
      </c>
      <c r="I220" s="1" t="str">
        <f t="shared" si="39"/>
        <v>00</v>
      </c>
      <c r="J220" s="1">
        <v>11</v>
      </c>
      <c r="K220" s="1" t="s">
        <v>1760</v>
      </c>
      <c r="L220" s="1" t="e">
        <v>#N/A</v>
      </c>
      <c r="M220" s="12" t="s">
        <v>878</v>
      </c>
      <c r="N220" s="12" t="s">
        <v>889</v>
      </c>
      <c r="O220" s="12" t="s">
        <v>890</v>
      </c>
      <c r="P220" s="12" t="s">
        <v>891</v>
      </c>
      <c r="Q220" s="12" t="s">
        <v>892</v>
      </c>
      <c r="R220" s="12" t="s">
        <v>893</v>
      </c>
      <c r="S220" s="12" t="s">
        <v>894</v>
      </c>
      <c r="T220" s="12" t="s">
        <v>1933</v>
      </c>
      <c r="U220" s="12" t="s">
        <v>2100</v>
      </c>
      <c r="V220" s="12">
        <v>2</v>
      </c>
      <c r="W220" s="12" t="s">
        <v>1816</v>
      </c>
      <c r="X220" s="12" t="s">
        <v>2243</v>
      </c>
      <c r="Y220" s="12">
        <v>5000</v>
      </c>
      <c r="Z220" s="12" t="s">
        <v>1739</v>
      </c>
      <c r="AA220" s="12" t="s">
        <v>1634</v>
      </c>
      <c r="AB220" s="1" t="s">
        <v>1950</v>
      </c>
      <c r="AC220" s="12">
        <v>521</v>
      </c>
      <c r="AD220" s="12" t="s">
        <v>1470</v>
      </c>
      <c r="AE220" s="80">
        <v>52101</v>
      </c>
      <c r="AF220" s="12" t="s">
        <v>1472</v>
      </c>
      <c r="AG220" s="6" t="s">
        <v>1586</v>
      </c>
      <c r="AH220" s="12" t="s">
        <v>1728</v>
      </c>
      <c r="AI220">
        <v>5211</v>
      </c>
      <c r="AJ220" s="1" t="s">
        <v>314</v>
      </c>
      <c r="AK220" s="1" t="s">
        <v>498</v>
      </c>
      <c r="AL220" s="1" t="s">
        <v>527</v>
      </c>
      <c r="AM220" s="1" t="s">
        <v>528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5">
        <v>15000</v>
      </c>
      <c r="AY220" s="5">
        <f t="shared" si="40"/>
        <v>15000</v>
      </c>
      <c r="AZ220" s="5"/>
    </row>
    <row r="221" spans="1:52" hidden="1" x14ac:dyDescent="0.3">
      <c r="A221" s="1" t="s">
        <v>415</v>
      </c>
      <c r="B221" s="6">
        <f t="shared" si="33"/>
        <v>0</v>
      </c>
      <c r="C221" s="1" t="str">
        <f t="shared" si="34"/>
        <v>521610240011</v>
      </c>
      <c r="D221" s="1">
        <v>5</v>
      </c>
      <c r="E221" s="1" t="str">
        <f t="shared" si="35"/>
        <v>216</v>
      </c>
      <c r="F221" s="1" t="str">
        <f t="shared" si="36"/>
        <v>1</v>
      </c>
      <c r="G221" s="1" t="str">
        <f t="shared" si="37"/>
        <v>0</v>
      </c>
      <c r="H221" s="1" t="str">
        <f t="shared" si="38"/>
        <v>24</v>
      </c>
      <c r="I221" s="1" t="str">
        <f t="shared" si="39"/>
        <v>00</v>
      </c>
      <c r="J221" s="1">
        <v>11</v>
      </c>
      <c r="K221" s="1" t="s">
        <v>1760</v>
      </c>
      <c r="L221" s="1" t="s">
        <v>415</v>
      </c>
      <c r="M221" s="12" t="s">
        <v>878</v>
      </c>
      <c r="N221" s="12" t="s">
        <v>903</v>
      </c>
      <c r="O221" s="12" t="s">
        <v>904</v>
      </c>
      <c r="P221" s="12" t="s">
        <v>919</v>
      </c>
      <c r="Q221" s="12" t="s">
        <v>920</v>
      </c>
      <c r="R221" s="12" t="s">
        <v>921</v>
      </c>
      <c r="S221" s="12" t="s">
        <v>922</v>
      </c>
      <c r="T221" s="12" t="s">
        <v>1722</v>
      </c>
      <c r="U221" t="s">
        <v>2090</v>
      </c>
      <c r="V221" s="12">
        <v>2</v>
      </c>
      <c r="W221" s="12" t="s">
        <v>1816</v>
      </c>
      <c r="X221" s="12" t="s">
        <v>2089</v>
      </c>
      <c r="Y221" s="12">
        <v>2000</v>
      </c>
      <c r="Z221" s="12" t="s">
        <v>1735</v>
      </c>
      <c r="AA221" s="12" t="s">
        <v>1620</v>
      </c>
      <c r="AB221" s="1" t="s">
        <v>1817</v>
      </c>
      <c r="AC221" s="12" t="s">
        <v>1061</v>
      </c>
      <c r="AD221" s="12" t="s">
        <v>1062</v>
      </c>
      <c r="AE221" s="6" t="s">
        <v>1063</v>
      </c>
      <c r="AF221" s="12" t="s">
        <v>1064</v>
      </c>
      <c r="AG221" s="6" t="s">
        <v>1586</v>
      </c>
      <c r="AH221" s="12" t="s">
        <v>1728</v>
      </c>
      <c r="AI221">
        <v>2161</v>
      </c>
      <c r="AJ221" s="1" t="s">
        <v>155</v>
      </c>
      <c r="AK221" s="1" t="s">
        <v>364</v>
      </c>
      <c r="AL221" s="1" t="s">
        <v>413</v>
      </c>
      <c r="AM221" s="1" t="s">
        <v>414</v>
      </c>
      <c r="AN221" s="1" t="s">
        <v>74</v>
      </c>
      <c r="AO221" s="5">
        <v>400000</v>
      </c>
      <c r="AP221" s="5">
        <v>0</v>
      </c>
      <c r="AQ221" s="5">
        <v>400000</v>
      </c>
      <c r="AR221" s="5">
        <v>393804.48</v>
      </c>
      <c r="AS221" s="5">
        <v>0</v>
      </c>
      <c r="AT221" s="5">
        <v>0</v>
      </c>
      <c r="AU221" s="5">
        <v>0</v>
      </c>
      <c r="AV221" s="5">
        <v>0</v>
      </c>
      <c r="AW221" s="5">
        <v>6195.5200000000186</v>
      </c>
      <c r="AX221" s="5">
        <v>0</v>
      </c>
      <c r="AY221" s="5">
        <f t="shared" si="40"/>
        <v>400000</v>
      </c>
      <c r="AZ221" s="5"/>
    </row>
    <row r="222" spans="1:52" hidden="1" x14ac:dyDescent="0.3">
      <c r="A222" s="1" t="s">
        <v>416</v>
      </c>
      <c r="B222" s="6">
        <f t="shared" si="33"/>
        <v>0</v>
      </c>
      <c r="C222" s="1" t="str">
        <f t="shared" si="34"/>
        <v>525210240011</v>
      </c>
      <c r="D222" s="1">
        <v>5</v>
      </c>
      <c r="E222" s="1" t="str">
        <f t="shared" si="35"/>
        <v>252</v>
      </c>
      <c r="F222" s="1" t="str">
        <f t="shared" si="36"/>
        <v>1</v>
      </c>
      <c r="G222" s="1" t="str">
        <f t="shared" si="37"/>
        <v>0</v>
      </c>
      <c r="H222" s="1" t="str">
        <f t="shared" si="38"/>
        <v>24</v>
      </c>
      <c r="I222" s="1" t="str">
        <f t="shared" si="39"/>
        <v>00</v>
      </c>
      <c r="J222" s="1">
        <v>11</v>
      </c>
      <c r="K222" s="1" t="s">
        <v>1760</v>
      </c>
      <c r="L222" s="1" t="s">
        <v>416</v>
      </c>
      <c r="M222" s="12" t="s">
        <v>878</v>
      </c>
      <c r="N222" s="12" t="s">
        <v>903</v>
      </c>
      <c r="O222" s="12" t="s">
        <v>904</v>
      </c>
      <c r="P222" s="12" t="s">
        <v>919</v>
      </c>
      <c r="Q222" s="12" t="s">
        <v>920</v>
      </c>
      <c r="R222" s="12" t="s">
        <v>921</v>
      </c>
      <c r="S222" s="12" t="s">
        <v>922</v>
      </c>
      <c r="T222" s="12" t="s">
        <v>1722</v>
      </c>
      <c r="U222" t="s">
        <v>2090</v>
      </c>
      <c r="V222" s="12">
        <v>2</v>
      </c>
      <c r="W222" s="12" t="s">
        <v>1816</v>
      </c>
      <c r="X222" s="12" t="s">
        <v>2089</v>
      </c>
      <c r="Y222" s="12">
        <v>2000</v>
      </c>
      <c r="Z222" s="12" t="s">
        <v>1735</v>
      </c>
      <c r="AA222" s="12" t="s">
        <v>1620</v>
      </c>
      <c r="AB222" s="1" t="s">
        <v>1817</v>
      </c>
      <c r="AC222" s="12" t="s">
        <v>1133</v>
      </c>
      <c r="AD222" s="12" t="s">
        <v>1134</v>
      </c>
      <c r="AE222" s="6" t="s">
        <v>1135</v>
      </c>
      <c r="AF222" s="12" t="s">
        <v>1826</v>
      </c>
      <c r="AG222" s="6" t="s">
        <v>1586</v>
      </c>
      <c r="AH222" s="12" t="s">
        <v>1728</v>
      </c>
      <c r="AI222">
        <v>2521</v>
      </c>
      <c r="AJ222" s="1" t="s">
        <v>155</v>
      </c>
      <c r="AK222" s="1" t="s">
        <v>364</v>
      </c>
      <c r="AL222" s="1" t="s">
        <v>413</v>
      </c>
      <c r="AM222" s="1" t="s">
        <v>414</v>
      </c>
      <c r="AN222" s="1" t="s">
        <v>417</v>
      </c>
      <c r="AO222" s="5">
        <v>900000</v>
      </c>
      <c r="AP222" s="5">
        <v>0</v>
      </c>
      <c r="AQ222" s="5">
        <v>900000</v>
      </c>
      <c r="AR222" s="5">
        <v>0</v>
      </c>
      <c r="AS222" s="5">
        <v>0</v>
      </c>
      <c r="AT222" s="5">
        <v>0</v>
      </c>
      <c r="AU222" s="5">
        <v>0</v>
      </c>
      <c r="AV222" s="5">
        <v>0</v>
      </c>
      <c r="AW222" s="5">
        <v>900000</v>
      </c>
      <c r="AX222" s="5">
        <v>0</v>
      </c>
      <c r="AY222" s="5">
        <f t="shared" si="40"/>
        <v>900000</v>
      </c>
      <c r="AZ222" s="5"/>
    </row>
    <row r="223" spans="1:52" hidden="1" x14ac:dyDescent="0.3">
      <c r="A223" s="1" t="s">
        <v>418</v>
      </c>
      <c r="B223" s="6">
        <f t="shared" si="33"/>
        <v>0</v>
      </c>
      <c r="C223" s="1" t="str">
        <f t="shared" si="34"/>
        <v>525310240011</v>
      </c>
      <c r="D223" s="1">
        <v>5</v>
      </c>
      <c r="E223" s="1" t="str">
        <f t="shared" si="35"/>
        <v>253</v>
      </c>
      <c r="F223" s="1" t="str">
        <f t="shared" si="36"/>
        <v>1</v>
      </c>
      <c r="G223" s="1" t="str">
        <f t="shared" si="37"/>
        <v>0</v>
      </c>
      <c r="H223" s="1" t="str">
        <f t="shared" si="38"/>
        <v>24</v>
      </c>
      <c r="I223" s="1" t="str">
        <f t="shared" si="39"/>
        <v>00</v>
      </c>
      <c r="J223" s="1">
        <v>11</v>
      </c>
      <c r="K223" s="1" t="s">
        <v>1760</v>
      </c>
      <c r="L223" s="1" t="s">
        <v>418</v>
      </c>
      <c r="M223" s="12" t="s">
        <v>878</v>
      </c>
      <c r="N223" s="12" t="s">
        <v>903</v>
      </c>
      <c r="O223" s="12" t="s">
        <v>904</v>
      </c>
      <c r="P223" s="12" t="s">
        <v>919</v>
      </c>
      <c r="Q223" s="12" t="s">
        <v>920</v>
      </c>
      <c r="R223" s="12" t="s">
        <v>921</v>
      </c>
      <c r="S223" s="12" t="s">
        <v>922</v>
      </c>
      <c r="T223" s="12" t="s">
        <v>1722</v>
      </c>
      <c r="U223" t="s">
        <v>2090</v>
      </c>
      <c r="V223" s="12">
        <v>2</v>
      </c>
      <c r="W223" s="12" t="s">
        <v>1816</v>
      </c>
      <c r="X223" s="12" t="s">
        <v>2089</v>
      </c>
      <c r="Y223" s="12">
        <v>2000</v>
      </c>
      <c r="Z223" s="12" t="s">
        <v>1735</v>
      </c>
      <c r="AA223" s="12" t="s">
        <v>1620</v>
      </c>
      <c r="AB223" s="1" t="s">
        <v>1817</v>
      </c>
      <c r="AC223" s="12" t="s">
        <v>1137</v>
      </c>
      <c r="AD223" s="12" t="s">
        <v>1138</v>
      </c>
      <c r="AE223" s="6" t="s">
        <v>1139</v>
      </c>
      <c r="AF223" s="12" t="s">
        <v>1140</v>
      </c>
      <c r="AG223" s="6" t="s">
        <v>1586</v>
      </c>
      <c r="AH223" s="12" t="s">
        <v>1728</v>
      </c>
      <c r="AI223">
        <v>2531</v>
      </c>
      <c r="AJ223" s="1" t="s">
        <v>155</v>
      </c>
      <c r="AK223" s="1" t="s">
        <v>364</v>
      </c>
      <c r="AL223" s="1" t="s">
        <v>413</v>
      </c>
      <c r="AM223" s="1" t="s">
        <v>414</v>
      </c>
      <c r="AN223" s="1" t="s">
        <v>394</v>
      </c>
      <c r="AO223" s="5">
        <v>5000000</v>
      </c>
      <c r="AP223" s="5">
        <v>0</v>
      </c>
      <c r="AQ223" s="5">
        <v>5000000</v>
      </c>
      <c r="AR223" s="5">
        <v>53745.46</v>
      </c>
      <c r="AS223" s="5">
        <v>787949.67</v>
      </c>
      <c r="AT223" s="5">
        <v>0</v>
      </c>
      <c r="AU223" s="5">
        <v>0</v>
      </c>
      <c r="AV223" s="5">
        <v>0</v>
      </c>
      <c r="AW223" s="5">
        <v>4946254.54</v>
      </c>
      <c r="AX223" s="5">
        <v>0</v>
      </c>
      <c r="AY223" s="5">
        <f t="shared" si="40"/>
        <v>5000000</v>
      </c>
      <c r="AZ223" s="5"/>
    </row>
    <row r="224" spans="1:52" hidden="1" x14ac:dyDescent="0.3">
      <c r="A224" s="1" t="s">
        <v>419</v>
      </c>
      <c r="B224" s="6">
        <f t="shared" si="33"/>
        <v>0</v>
      </c>
      <c r="C224" s="1" t="str">
        <f t="shared" si="34"/>
        <v>525410240011</v>
      </c>
      <c r="D224" s="1">
        <v>5</v>
      </c>
      <c r="E224" s="1" t="str">
        <f t="shared" si="35"/>
        <v>254</v>
      </c>
      <c r="F224" s="1" t="str">
        <f t="shared" si="36"/>
        <v>1</v>
      </c>
      <c r="G224" s="1" t="str">
        <f t="shared" si="37"/>
        <v>0</v>
      </c>
      <c r="H224" s="1" t="str">
        <f t="shared" si="38"/>
        <v>24</v>
      </c>
      <c r="I224" s="1" t="str">
        <f t="shared" si="39"/>
        <v>00</v>
      </c>
      <c r="J224" s="1">
        <v>11</v>
      </c>
      <c r="K224" s="1" t="s">
        <v>1760</v>
      </c>
      <c r="L224" s="1" t="s">
        <v>419</v>
      </c>
      <c r="M224" s="12" t="s">
        <v>878</v>
      </c>
      <c r="N224" s="12" t="s">
        <v>903</v>
      </c>
      <c r="O224" s="12" t="s">
        <v>904</v>
      </c>
      <c r="P224" s="12" t="s">
        <v>919</v>
      </c>
      <c r="Q224" s="12" t="s">
        <v>920</v>
      </c>
      <c r="R224" s="12" t="s">
        <v>921</v>
      </c>
      <c r="S224" s="12" t="s">
        <v>922</v>
      </c>
      <c r="T224" s="12" t="s">
        <v>1722</v>
      </c>
      <c r="U224" t="s">
        <v>2090</v>
      </c>
      <c r="V224" s="12">
        <v>2</v>
      </c>
      <c r="W224" s="12" t="s">
        <v>1816</v>
      </c>
      <c r="X224" s="12" t="s">
        <v>2089</v>
      </c>
      <c r="Y224" s="12">
        <v>2000</v>
      </c>
      <c r="Z224" s="12" t="s">
        <v>1735</v>
      </c>
      <c r="AA224" s="12" t="s">
        <v>1620</v>
      </c>
      <c r="AB224" s="1" t="s">
        <v>1817</v>
      </c>
      <c r="AC224" s="12" t="s">
        <v>1141</v>
      </c>
      <c r="AD224" s="12" t="s">
        <v>1142</v>
      </c>
      <c r="AE224" s="6" t="s">
        <v>1143</v>
      </c>
      <c r="AF224" s="12" t="s">
        <v>1144</v>
      </c>
      <c r="AG224" s="6" t="s">
        <v>1586</v>
      </c>
      <c r="AH224" s="12" t="s">
        <v>1728</v>
      </c>
      <c r="AI224">
        <v>2541</v>
      </c>
      <c r="AJ224" s="1" t="s">
        <v>155</v>
      </c>
      <c r="AK224" s="1" t="s">
        <v>364</v>
      </c>
      <c r="AL224" s="1" t="s">
        <v>413</v>
      </c>
      <c r="AM224" s="1" t="s">
        <v>414</v>
      </c>
      <c r="AN224" s="1" t="s">
        <v>396</v>
      </c>
      <c r="AO224" s="5">
        <v>5200000</v>
      </c>
      <c r="AP224" s="5">
        <v>0</v>
      </c>
      <c r="AQ224" s="5">
        <v>5200000</v>
      </c>
      <c r="AR224" s="5">
        <v>459793.05</v>
      </c>
      <c r="AS224" s="5">
        <v>2369332.59</v>
      </c>
      <c r="AT224" s="5">
        <v>0</v>
      </c>
      <c r="AU224" s="5">
        <v>0</v>
      </c>
      <c r="AV224" s="5">
        <v>0</v>
      </c>
      <c r="AW224" s="5">
        <v>4740206.95</v>
      </c>
      <c r="AX224" s="5">
        <v>0</v>
      </c>
      <c r="AY224" s="5">
        <f t="shared" si="40"/>
        <v>5200000</v>
      </c>
      <c r="AZ224" s="5"/>
    </row>
    <row r="225" spans="1:52" hidden="1" x14ac:dyDescent="0.3">
      <c r="A225" s="1" t="s">
        <v>420</v>
      </c>
      <c r="B225" s="6">
        <f t="shared" si="33"/>
        <v>0</v>
      </c>
      <c r="C225" s="1" t="str">
        <f t="shared" si="34"/>
        <v>527110240011</v>
      </c>
      <c r="D225" s="1">
        <v>5</v>
      </c>
      <c r="E225" s="1" t="str">
        <f t="shared" si="35"/>
        <v>271</v>
      </c>
      <c r="F225" s="1" t="str">
        <f t="shared" si="36"/>
        <v>1</v>
      </c>
      <c r="G225" s="1" t="str">
        <f t="shared" si="37"/>
        <v>0</v>
      </c>
      <c r="H225" s="1" t="str">
        <f t="shared" si="38"/>
        <v>24</v>
      </c>
      <c r="I225" s="1" t="str">
        <f t="shared" si="39"/>
        <v>00</v>
      </c>
      <c r="J225" s="1">
        <v>11</v>
      </c>
      <c r="K225" s="1" t="s">
        <v>1760</v>
      </c>
      <c r="L225" s="1" t="s">
        <v>420</v>
      </c>
      <c r="M225" s="12" t="s">
        <v>878</v>
      </c>
      <c r="N225" s="12" t="s">
        <v>903</v>
      </c>
      <c r="O225" s="12" t="s">
        <v>904</v>
      </c>
      <c r="P225" s="12" t="s">
        <v>919</v>
      </c>
      <c r="Q225" s="12" t="s">
        <v>920</v>
      </c>
      <c r="R225" s="12" t="s">
        <v>921</v>
      </c>
      <c r="S225" s="12" t="s">
        <v>922</v>
      </c>
      <c r="T225" s="12" t="s">
        <v>1722</v>
      </c>
      <c r="U225" t="s">
        <v>2090</v>
      </c>
      <c r="V225" s="12">
        <v>2</v>
      </c>
      <c r="W225" s="12" t="s">
        <v>1816</v>
      </c>
      <c r="X225" s="12" t="s">
        <v>2089</v>
      </c>
      <c r="Y225" s="12">
        <v>2000</v>
      </c>
      <c r="Z225" s="12" t="s">
        <v>1735</v>
      </c>
      <c r="AA225" s="12" t="s">
        <v>1620</v>
      </c>
      <c r="AB225" s="1" t="s">
        <v>1817</v>
      </c>
      <c r="AC225" s="12" t="s">
        <v>1161</v>
      </c>
      <c r="AD225" s="12" t="s">
        <v>1162</v>
      </c>
      <c r="AE225" s="6" t="s">
        <v>1163</v>
      </c>
      <c r="AF225" s="12" t="s">
        <v>1164</v>
      </c>
      <c r="AG225" s="6" t="s">
        <v>1586</v>
      </c>
      <c r="AH225" s="12" t="s">
        <v>1728</v>
      </c>
      <c r="AI225">
        <v>2711</v>
      </c>
      <c r="AJ225" s="1" t="s">
        <v>155</v>
      </c>
      <c r="AK225" s="1" t="s">
        <v>364</v>
      </c>
      <c r="AL225" s="1" t="s">
        <v>413</v>
      </c>
      <c r="AM225" s="1" t="s">
        <v>414</v>
      </c>
      <c r="AN225" s="1" t="s">
        <v>336</v>
      </c>
      <c r="AO225" s="5">
        <v>500000</v>
      </c>
      <c r="AP225" s="5">
        <v>0</v>
      </c>
      <c r="AQ225" s="5">
        <v>500000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500000</v>
      </c>
      <c r="AX225" s="5">
        <v>0</v>
      </c>
      <c r="AY225" s="5">
        <f t="shared" si="40"/>
        <v>500000</v>
      </c>
      <c r="AZ225" s="5"/>
    </row>
    <row r="226" spans="1:52" hidden="1" x14ac:dyDescent="0.3">
      <c r="A226" s="1" t="s">
        <v>421</v>
      </c>
      <c r="B226" s="6">
        <f t="shared" si="33"/>
        <v>0</v>
      </c>
      <c r="C226" s="1" t="str">
        <f t="shared" si="34"/>
        <v>527210240011</v>
      </c>
      <c r="D226" s="1">
        <v>5</v>
      </c>
      <c r="E226" s="1" t="str">
        <f t="shared" si="35"/>
        <v>272</v>
      </c>
      <c r="F226" s="1" t="str">
        <f t="shared" si="36"/>
        <v>1</v>
      </c>
      <c r="G226" s="1" t="str">
        <f t="shared" si="37"/>
        <v>0</v>
      </c>
      <c r="H226" s="1" t="str">
        <f t="shared" si="38"/>
        <v>24</v>
      </c>
      <c r="I226" s="1" t="str">
        <f t="shared" si="39"/>
        <v>00</v>
      </c>
      <c r="J226" s="1">
        <v>11</v>
      </c>
      <c r="K226" s="1" t="s">
        <v>1760</v>
      </c>
      <c r="L226" s="1" t="s">
        <v>421</v>
      </c>
      <c r="M226" s="12" t="s">
        <v>878</v>
      </c>
      <c r="N226" s="12" t="s">
        <v>903</v>
      </c>
      <c r="O226" s="12" t="s">
        <v>904</v>
      </c>
      <c r="P226" s="12" t="s">
        <v>919</v>
      </c>
      <c r="Q226" s="12" t="s">
        <v>920</v>
      </c>
      <c r="R226" s="12" t="s">
        <v>921</v>
      </c>
      <c r="S226" s="12" t="s">
        <v>922</v>
      </c>
      <c r="T226" s="12" t="s">
        <v>1722</v>
      </c>
      <c r="U226" t="s">
        <v>2090</v>
      </c>
      <c r="V226" s="12">
        <v>2</v>
      </c>
      <c r="W226" s="12" t="s">
        <v>1816</v>
      </c>
      <c r="X226" s="12" t="s">
        <v>2089</v>
      </c>
      <c r="Y226" s="12">
        <v>2000</v>
      </c>
      <c r="Z226" s="12" t="s">
        <v>1735</v>
      </c>
      <c r="AA226" s="12" t="s">
        <v>1620</v>
      </c>
      <c r="AB226" s="1" t="s">
        <v>1817</v>
      </c>
      <c r="AC226" s="12" t="s">
        <v>1165</v>
      </c>
      <c r="AD226" s="12" t="s">
        <v>1166</v>
      </c>
      <c r="AE226" s="6" t="s">
        <v>1167</v>
      </c>
      <c r="AF226" s="12" t="s">
        <v>1791</v>
      </c>
      <c r="AG226" s="6" t="s">
        <v>1586</v>
      </c>
      <c r="AH226" s="12" t="s">
        <v>1728</v>
      </c>
      <c r="AI226">
        <v>2721</v>
      </c>
      <c r="AJ226" s="1" t="s">
        <v>155</v>
      </c>
      <c r="AK226" s="1" t="s">
        <v>364</v>
      </c>
      <c r="AL226" s="1" t="s">
        <v>413</v>
      </c>
      <c r="AM226" s="1" t="s">
        <v>414</v>
      </c>
      <c r="AN226" s="1" t="s">
        <v>84</v>
      </c>
      <c r="AO226" s="5">
        <v>250000</v>
      </c>
      <c r="AP226" s="5">
        <v>0</v>
      </c>
      <c r="AQ226" s="5">
        <v>250000</v>
      </c>
      <c r="AR226" s="5">
        <v>0</v>
      </c>
      <c r="AS226" s="5">
        <v>0</v>
      </c>
      <c r="AT226" s="5">
        <v>0</v>
      </c>
      <c r="AU226" s="5">
        <v>0</v>
      </c>
      <c r="AV226" s="5">
        <v>0</v>
      </c>
      <c r="AW226" s="5">
        <v>250000</v>
      </c>
      <c r="AX226" s="5">
        <v>0</v>
      </c>
      <c r="AY226" s="5">
        <f t="shared" si="40"/>
        <v>250000</v>
      </c>
      <c r="AZ226" s="5"/>
    </row>
    <row r="227" spans="1:52" hidden="1" x14ac:dyDescent="0.3">
      <c r="A227" s="1" t="s">
        <v>422</v>
      </c>
      <c r="B227" s="6">
        <f t="shared" si="33"/>
        <v>0</v>
      </c>
      <c r="C227" s="1" t="str">
        <f t="shared" si="34"/>
        <v>533910240011</v>
      </c>
      <c r="D227" s="1">
        <v>5</v>
      </c>
      <c r="E227" s="1" t="str">
        <f t="shared" si="35"/>
        <v>339</v>
      </c>
      <c r="F227" s="1" t="str">
        <f t="shared" si="36"/>
        <v>1</v>
      </c>
      <c r="G227" s="1" t="str">
        <f t="shared" si="37"/>
        <v>0</v>
      </c>
      <c r="H227" s="1" t="str">
        <f t="shared" si="38"/>
        <v>24</v>
      </c>
      <c r="I227" s="1" t="str">
        <f t="shared" si="39"/>
        <v>00</v>
      </c>
      <c r="J227" s="1">
        <v>11</v>
      </c>
      <c r="K227" s="1" t="s">
        <v>1760</v>
      </c>
      <c r="L227" s="1" t="s">
        <v>422</v>
      </c>
      <c r="M227" s="12" t="s">
        <v>878</v>
      </c>
      <c r="N227" s="12" t="s">
        <v>903</v>
      </c>
      <c r="O227" s="12" t="s">
        <v>904</v>
      </c>
      <c r="P227" s="12" t="s">
        <v>919</v>
      </c>
      <c r="Q227" s="12" t="s">
        <v>920</v>
      </c>
      <c r="R227" s="12" t="s">
        <v>921</v>
      </c>
      <c r="S227" s="12" t="s">
        <v>922</v>
      </c>
      <c r="T227" s="12" t="s">
        <v>1722</v>
      </c>
      <c r="U227" t="s">
        <v>2090</v>
      </c>
      <c r="V227" s="12">
        <v>2</v>
      </c>
      <c r="W227" s="12" t="s">
        <v>1816</v>
      </c>
      <c r="X227" s="12" t="s">
        <v>2089</v>
      </c>
      <c r="Y227" s="12">
        <v>3000</v>
      </c>
      <c r="Z227" s="12" t="s">
        <v>1717</v>
      </c>
      <c r="AA227" s="12" t="s">
        <v>1620</v>
      </c>
      <c r="AB227" s="1" t="s">
        <v>1817</v>
      </c>
      <c r="AC227" s="12" t="s">
        <v>1272</v>
      </c>
      <c r="AD227" s="12" t="s">
        <v>1273</v>
      </c>
      <c r="AE227" s="6" t="s">
        <v>1274</v>
      </c>
      <c r="AF227" s="12" t="s">
        <v>1807</v>
      </c>
      <c r="AG227" s="6" t="s">
        <v>1586</v>
      </c>
      <c r="AH227" s="12" t="s">
        <v>1728</v>
      </c>
      <c r="AI227">
        <v>3391</v>
      </c>
      <c r="AJ227" s="1" t="s">
        <v>155</v>
      </c>
      <c r="AK227" s="1" t="s">
        <v>364</v>
      </c>
      <c r="AL227" s="1" t="s">
        <v>413</v>
      </c>
      <c r="AM227" s="1" t="s">
        <v>414</v>
      </c>
      <c r="AN227" s="1" t="s">
        <v>101</v>
      </c>
      <c r="AO227" s="5">
        <v>10000000</v>
      </c>
      <c r="AP227" s="5">
        <v>4500000</v>
      </c>
      <c r="AQ227" s="5">
        <v>14500000</v>
      </c>
      <c r="AR227" s="5">
        <v>609322.48</v>
      </c>
      <c r="AS227" s="5">
        <v>3905550.64</v>
      </c>
      <c r="AT227" s="5">
        <v>0</v>
      </c>
      <c r="AU227" s="5">
        <v>0</v>
      </c>
      <c r="AV227" s="5">
        <v>0</v>
      </c>
      <c r="AW227" s="5">
        <v>13890677.52</v>
      </c>
      <c r="AX227" s="5">
        <v>0</v>
      </c>
      <c r="AY227" s="5">
        <f t="shared" si="40"/>
        <v>14500000</v>
      </c>
      <c r="AZ227" s="5"/>
    </row>
    <row r="228" spans="1:52" hidden="1" x14ac:dyDescent="0.3">
      <c r="A228" s="1" t="s">
        <v>423</v>
      </c>
      <c r="B228" s="6">
        <f t="shared" si="33"/>
        <v>0</v>
      </c>
      <c r="C228" s="1" t="str">
        <f t="shared" si="34"/>
        <v>535410240011</v>
      </c>
      <c r="D228" s="1">
        <v>5</v>
      </c>
      <c r="E228" s="1" t="str">
        <f t="shared" si="35"/>
        <v>354</v>
      </c>
      <c r="F228" s="1" t="str">
        <f t="shared" si="36"/>
        <v>1</v>
      </c>
      <c r="G228" s="1" t="str">
        <f t="shared" si="37"/>
        <v>0</v>
      </c>
      <c r="H228" s="1" t="str">
        <f t="shared" si="38"/>
        <v>24</v>
      </c>
      <c r="I228" s="1" t="str">
        <f t="shared" si="39"/>
        <v>00</v>
      </c>
      <c r="J228" s="1">
        <v>11</v>
      </c>
      <c r="K228" s="1" t="s">
        <v>1760</v>
      </c>
      <c r="L228" s="1" t="s">
        <v>423</v>
      </c>
      <c r="M228" s="12" t="s">
        <v>878</v>
      </c>
      <c r="N228" s="12" t="s">
        <v>903</v>
      </c>
      <c r="O228" s="12" t="s">
        <v>904</v>
      </c>
      <c r="P228" s="12" t="s">
        <v>919</v>
      </c>
      <c r="Q228" s="12" t="s">
        <v>920</v>
      </c>
      <c r="R228" s="12" t="s">
        <v>921</v>
      </c>
      <c r="S228" s="12" t="s">
        <v>922</v>
      </c>
      <c r="T228" s="12" t="s">
        <v>1722</v>
      </c>
      <c r="U228" t="s">
        <v>2090</v>
      </c>
      <c r="V228" s="12">
        <v>2</v>
      </c>
      <c r="W228" s="12" t="s">
        <v>1816</v>
      </c>
      <c r="X228" s="12" t="s">
        <v>2089</v>
      </c>
      <c r="Y228" s="12">
        <v>3000</v>
      </c>
      <c r="Z228" s="12" t="s">
        <v>1717</v>
      </c>
      <c r="AA228" s="12" t="s">
        <v>1620</v>
      </c>
      <c r="AB228" s="1" t="s">
        <v>1817</v>
      </c>
      <c r="AC228" s="12" t="s">
        <v>1315</v>
      </c>
      <c r="AD228" s="12" t="s">
        <v>1316</v>
      </c>
      <c r="AE228" s="6" t="s">
        <v>1317</v>
      </c>
      <c r="AF228" s="12" t="s">
        <v>1827</v>
      </c>
      <c r="AG228" s="6" t="s">
        <v>1586</v>
      </c>
      <c r="AH228" s="12" t="s">
        <v>1728</v>
      </c>
      <c r="AI228">
        <v>3541</v>
      </c>
      <c r="AJ228" s="1" t="s">
        <v>155</v>
      </c>
      <c r="AK228" s="1" t="s">
        <v>364</v>
      </c>
      <c r="AL228" s="1" t="s">
        <v>413</v>
      </c>
      <c r="AM228" s="1" t="s">
        <v>414</v>
      </c>
      <c r="AN228" s="1" t="s">
        <v>424</v>
      </c>
      <c r="AO228" s="5">
        <v>700000</v>
      </c>
      <c r="AP228" s="5">
        <v>-15000</v>
      </c>
      <c r="AQ228" s="5">
        <v>685000</v>
      </c>
      <c r="AR228" s="5">
        <v>0</v>
      </c>
      <c r="AS228" s="5">
        <v>125377.44</v>
      </c>
      <c r="AT228" s="5">
        <v>0</v>
      </c>
      <c r="AU228" s="5">
        <v>0</v>
      </c>
      <c r="AV228" s="5">
        <v>0</v>
      </c>
      <c r="AW228" s="5">
        <v>685000</v>
      </c>
      <c r="AX228" s="5">
        <v>0</v>
      </c>
      <c r="AY228" s="5">
        <f t="shared" si="40"/>
        <v>685000</v>
      </c>
      <c r="AZ228" s="5"/>
    </row>
    <row r="229" spans="1:52" hidden="1" x14ac:dyDescent="0.3">
      <c r="A229" s="1" t="s">
        <v>425</v>
      </c>
      <c r="B229" s="6">
        <f t="shared" si="33"/>
        <v>0</v>
      </c>
      <c r="C229" s="1" t="str">
        <f t="shared" si="34"/>
        <v>535810240011</v>
      </c>
      <c r="D229" s="1">
        <v>5</v>
      </c>
      <c r="E229" s="1" t="str">
        <f t="shared" si="35"/>
        <v>358</v>
      </c>
      <c r="F229" s="1" t="str">
        <f t="shared" si="36"/>
        <v>1</v>
      </c>
      <c r="G229" s="1" t="str">
        <f t="shared" si="37"/>
        <v>0</v>
      </c>
      <c r="H229" s="1" t="str">
        <f t="shared" si="38"/>
        <v>24</v>
      </c>
      <c r="I229" s="1" t="str">
        <f t="shared" si="39"/>
        <v>00</v>
      </c>
      <c r="J229" s="1">
        <v>11</v>
      </c>
      <c r="K229" s="1" t="s">
        <v>1760</v>
      </c>
      <c r="L229" s="1" t="s">
        <v>425</v>
      </c>
      <c r="M229" s="12" t="s">
        <v>878</v>
      </c>
      <c r="N229" s="12" t="s">
        <v>903</v>
      </c>
      <c r="O229" s="12" t="s">
        <v>904</v>
      </c>
      <c r="P229" s="12" t="s">
        <v>919</v>
      </c>
      <c r="Q229" s="12" t="s">
        <v>920</v>
      </c>
      <c r="R229" s="12" t="s">
        <v>921</v>
      </c>
      <c r="S229" s="12" t="s">
        <v>922</v>
      </c>
      <c r="T229" s="12" t="s">
        <v>1722</v>
      </c>
      <c r="U229" t="s">
        <v>2090</v>
      </c>
      <c r="V229" s="12">
        <v>2</v>
      </c>
      <c r="W229" s="12" t="s">
        <v>1816</v>
      </c>
      <c r="X229" s="12" t="s">
        <v>2089</v>
      </c>
      <c r="Y229" s="12">
        <v>3000</v>
      </c>
      <c r="Z229" s="12" t="s">
        <v>1717</v>
      </c>
      <c r="AA229" s="12" t="s">
        <v>1620</v>
      </c>
      <c r="AB229" s="1" t="s">
        <v>1817</v>
      </c>
      <c r="AC229" s="12" t="s">
        <v>1327</v>
      </c>
      <c r="AD229" s="12" t="s">
        <v>1328</v>
      </c>
      <c r="AE229" s="6" t="s">
        <v>1329</v>
      </c>
      <c r="AF229" s="12" t="s">
        <v>1330</v>
      </c>
      <c r="AG229" s="6" t="s">
        <v>1586</v>
      </c>
      <c r="AH229" s="12" t="s">
        <v>1728</v>
      </c>
      <c r="AI229">
        <v>3581</v>
      </c>
      <c r="AJ229" s="1" t="s">
        <v>155</v>
      </c>
      <c r="AK229" s="1" t="s">
        <v>364</v>
      </c>
      <c r="AL229" s="1" t="s">
        <v>413</v>
      </c>
      <c r="AM229" s="1" t="s">
        <v>414</v>
      </c>
      <c r="AN229" s="1" t="s">
        <v>426</v>
      </c>
      <c r="AO229" s="5">
        <v>1202000</v>
      </c>
      <c r="AP229" s="5">
        <v>15000</v>
      </c>
      <c r="AQ229" s="5">
        <v>1217000</v>
      </c>
      <c r="AR229" s="5">
        <v>0</v>
      </c>
      <c r="AS229" s="5">
        <v>1214735.2</v>
      </c>
      <c r="AT229" s="5">
        <v>0</v>
      </c>
      <c r="AU229" s="5">
        <v>0</v>
      </c>
      <c r="AV229" s="5">
        <v>0</v>
      </c>
      <c r="AW229" s="5">
        <v>1217000</v>
      </c>
      <c r="AX229" s="5">
        <v>0</v>
      </c>
      <c r="AY229" s="5">
        <f t="shared" si="40"/>
        <v>1217000</v>
      </c>
      <c r="AZ229" s="5"/>
    </row>
    <row r="230" spans="1:52" hidden="1" x14ac:dyDescent="0.3">
      <c r="A230" s="1" t="s">
        <v>427</v>
      </c>
      <c r="B230" s="6">
        <f t="shared" si="33"/>
        <v>0</v>
      </c>
      <c r="C230" s="1" t="str">
        <f t="shared" si="34"/>
        <v>553110240011</v>
      </c>
      <c r="D230" s="1">
        <v>5</v>
      </c>
      <c r="E230" s="1" t="str">
        <f t="shared" si="35"/>
        <v>531</v>
      </c>
      <c r="F230" s="1" t="str">
        <f t="shared" si="36"/>
        <v>1</v>
      </c>
      <c r="G230" s="1" t="str">
        <f t="shared" si="37"/>
        <v>0</v>
      </c>
      <c r="H230" s="1" t="str">
        <f t="shared" si="38"/>
        <v>24</v>
      </c>
      <c r="I230" s="1" t="str">
        <f t="shared" si="39"/>
        <v>00</v>
      </c>
      <c r="J230" s="1">
        <v>11</v>
      </c>
      <c r="K230" s="1" t="s">
        <v>1760</v>
      </c>
      <c r="L230" s="1" t="s">
        <v>427</v>
      </c>
      <c r="M230" s="12" t="s">
        <v>878</v>
      </c>
      <c r="N230" s="12" t="s">
        <v>903</v>
      </c>
      <c r="O230" s="12" t="s">
        <v>904</v>
      </c>
      <c r="P230" s="12" t="s">
        <v>919</v>
      </c>
      <c r="Q230" s="12" t="s">
        <v>920</v>
      </c>
      <c r="R230" s="12" t="s">
        <v>921</v>
      </c>
      <c r="S230" s="12" t="s">
        <v>922</v>
      </c>
      <c r="T230" s="12" t="s">
        <v>1722</v>
      </c>
      <c r="U230" t="s">
        <v>2090</v>
      </c>
      <c r="V230" s="12">
        <v>2</v>
      </c>
      <c r="W230" s="12" t="s">
        <v>1816</v>
      </c>
      <c r="X230" s="12" t="s">
        <v>2243</v>
      </c>
      <c r="Y230" s="12">
        <v>5000</v>
      </c>
      <c r="Z230" s="12" t="s">
        <v>1739</v>
      </c>
      <c r="AA230" s="12" t="s">
        <v>1620</v>
      </c>
      <c r="AB230" s="1" t="s">
        <v>1817</v>
      </c>
      <c r="AC230" s="12" t="s">
        <v>1475</v>
      </c>
      <c r="AD230" s="12" t="s">
        <v>1476</v>
      </c>
      <c r="AE230" s="6" t="s">
        <v>1477</v>
      </c>
      <c r="AF230" s="12" t="s">
        <v>1478</v>
      </c>
      <c r="AG230" s="6" t="s">
        <v>1586</v>
      </c>
      <c r="AH230" s="12" t="s">
        <v>1728</v>
      </c>
      <c r="AI230">
        <v>5311</v>
      </c>
      <c r="AJ230" s="1" t="s">
        <v>155</v>
      </c>
      <c r="AK230" s="1" t="s">
        <v>364</v>
      </c>
      <c r="AL230" s="1" t="s">
        <v>413</v>
      </c>
      <c r="AM230" s="1" t="s">
        <v>414</v>
      </c>
      <c r="AN230" s="1" t="s">
        <v>428</v>
      </c>
      <c r="AO230" s="5">
        <v>13000000</v>
      </c>
      <c r="AP230" s="5">
        <v>17000000</v>
      </c>
      <c r="AQ230" s="5">
        <v>30000000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30000000</v>
      </c>
      <c r="AX230" s="5">
        <v>0</v>
      </c>
      <c r="AY230" s="5">
        <f t="shared" si="40"/>
        <v>30000000</v>
      </c>
      <c r="AZ230" s="5"/>
    </row>
    <row r="231" spans="1:52" hidden="1" x14ac:dyDescent="0.3">
      <c r="A231" s="1" t="s">
        <v>429</v>
      </c>
      <c r="B231" s="6">
        <f t="shared" si="33"/>
        <v>0</v>
      </c>
      <c r="C231" s="1" t="str">
        <f t="shared" si="34"/>
        <v>553210240011</v>
      </c>
      <c r="D231" s="1">
        <v>5</v>
      </c>
      <c r="E231" s="1" t="str">
        <f t="shared" si="35"/>
        <v>532</v>
      </c>
      <c r="F231" s="1" t="str">
        <f t="shared" si="36"/>
        <v>1</v>
      </c>
      <c r="G231" s="1" t="str">
        <f t="shared" si="37"/>
        <v>0</v>
      </c>
      <c r="H231" s="1" t="str">
        <f t="shared" si="38"/>
        <v>24</v>
      </c>
      <c r="I231" s="1" t="str">
        <f t="shared" si="39"/>
        <v>00</v>
      </c>
      <c r="J231" s="1">
        <v>11</v>
      </c>
      <c r="K231" s="1" t="s">
        <v>1760</v>
      </c>
      <c r="L231" s="1" t="s">
        <v>429</v>
      </c>
      <c r="M231" s="12" t="s">
        <v>878</v>
      </c>
      <c r="N231" s="12" t="s">
        <v>903</v>
      </c>
      <c r="O231" s="12" t="s">
        <v>904</v>
      </c>
      <c r="P231" s="12" t="s">
        <v>919</v>
      </c>
      <c r="Q231" s="12" t="s">
        <v>920</v>
      </c>
      <c r="R231" s="12" t="s">
        <v>921</v>
      </c>
      <c r="S231" s="12" t="s">
        <v>922</v>
      </c>
      <c r="T231" s="12" t="s">
        <v>1722</v>
      </c>
      <c r="U231" t="s">
        <v>2090</v>
      </c>
      <c r="V231" s="12">
        <v>2</v>
      </c>
      <c r="W231" s="12" t="s">
        <v>1816</v>
      </c>
      <c r="X231" s="12" t="s">
        <v>2243</v>
      </c>
      <c r="Y231" s="12">
        <v>5000</v>
      </c>
      <c r="Z231" s="12" t="s">
        <v>1739</v>
      </c>
      <c r="AA231" s="12" t="s">
        <v>1620</v>
      </c>
      <c r="AB231" s="1" t="s">
        <v>1817</v>
      </c>
      <c r="AC231" s="12" t="s">
        <v>1479</v>
      </c>
      <c r="AD231" s="12" t="s">
        <v>1480</v>
      </c>
      <c r="AE231" s="6" t="s">
        <v>1481</v>
      </c>
      <c r="AF231" s="12" t="s">
        <v>1482</v>
      </c>
      <c r="AG231" s="6" t="s">
        <v>1586</v>
      </c>
      <c r="AH231" s="12" t="s">
        <v>1728</v>
      </c>
      <c r="AI231">
        <v>5321</v>
      </c>
      <c r="AJ231" s="1" t="s">
        <v>155</v>
      </c>
      <c r="AK231" s="1" t="s">
        <v>364</v>
      </c>
      <c r="AL231" s="1" t="s">
        <v>413</v>
      </c>
      <c r="AM231" s="1" t="s">
        <v>414</v>
      </c>
      <c r="AN231" s="1" t="s">
        <v>430</v>
      </c>
      <c r="AO231" s="5">
        <v>300000</v>
      </c>
      <c r="AP231" s="5">
        <v>0</v>
      </c>
      <c r="AQ231" s="5">
        <v>300000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300000</v>
      </c>
      <c r="AX231" s="5">
        <v>0</v>
      </c>
      <c r="AY231" s="5">
        <f t="shared" si="40"/>
        <v>300000</v>
      </c>
      <c r="AZ231" s="5"/>
    </row>
    <row r="232" spans="1:52" hidden="1" x14ac:dyDescent="0.3">
      <c r="A232" s="1" t="s">
        <v>431</v>
      </c>
      <c r="B232" s="6">
        <f t="shared" si="33"/>
        <v>0</v>
      </c>
      <c r="C232" s="1" t="str">
        <f t="shared" si="34"/>
        <v>556610240011</v>
      </c>
      <c r="D232" s="1">
        <v>5</v>
      </c>
      <c r="E232" s="1" t="str">
        <f t="shared" si="35"/>
        <v>566</v>
      </c>
      <c r="F232" s="1" t="str">
        <f t="shared" si="36"/>
        <v>1</v>
      </c>
      <c r="G232" s="1" t="str">
        <f t="shared" si="37"/>
        <v>0</v>
      </c>
      <c r="H232" s="1" t="str">
        <f t="shared" si="38"/>
        <v>24</v>
      </c>
      <c r="I232" s="1" t="str">
        <f t="shared" si="39"/>
        <v>00</v>
      </c>
      <c r="J232" s="1">
        <v>11</v>
      </c>
      <c r="K232" s="1" t="s">
        <v>1760</v>
      </c>
      <c r="L232" s="1" t="s">
        <v>431</v>
      </c>
      <c r="M232" s="12" t="s">
        <v>878</v>
      </c>
      <c r="N232" s="12" t="s">
        <v>903</v>
      </c>
      <c r="O232" s="12" t="s">
        <v>904</v>
      </c>
      <c r="P232" s="12" t="s">
        <v>919</v>
      </c>
      <c r="Q232" s="12" t="s">
        <v>920</v>
      </c>
      <c r="R232" s="12" t="s">
        <v>921</v>
      </c>
      <c r="S232" s="12" t="s">
        <v>922</v>
      </c>
      <c r="T232" s="12" t="s">
        <v>1722</v>
      </c>
      <c r="U232" t="s">
        <v>2090</v>
      </c>
      <c r="V232" s="12">
        <v>2</v>
      </c>
      <c r="W232" s="12" t="s">
        <v>1816</v>
      </c>
      <c r="X232" s="12" t="s">
        <v>2243</v>
      </c>
      <c r="Y232" s="12">
        <v>5000</v>
      </c>
      <c r="Z232" s="12" t="s">
        <v>1739</v>
      </c>
      <c r="AA232" s="12" t="s">
        <v>1620</v>
      </c>
      <c r="AB232" s="1" t="s">
        <v>1817</v>
      </c>
      <c r="AC232" s="12" t="s">
        <v>1506</v>
      </c>
      <c r="AD232" s="12" t="s">
        <v>1507</v>
      </c>
      <c r="AE232" s="6" t="s">
        <v>1508</v>
      </c>
      <c r="AF232" s="12" t="s">
        <v>1828</v>
      </c>
      <c r="AG232" s="6" t="s">
        <v>1586</v>
      </c>
      <c r="AH232" s="12" t="s">
        <v>1728</v>
      </c>
      <c r="AI232">
        <v>5661</v>
      </c>
      <c r="AJ232" s="1" t="s">
        <v>155</v>
      </c>
      <c r="AK232" s="1" t="s">
        <v>364</v>
      </c>
      <c r="AL232" s="1" t="s">
        <v>413</v>
      </c>
      <c r="AM232" s="1" t="s">
        <v>414</v>
      </c>
      <c r="AN232" s="1" t="s">
        <v>235</v>
      </c>
      <c r="AO232" s="5">
        <v>500000</v>
      </c>
      <c r="AP232" s="5">
        <v>0</v>
      </c>
      <c r="AQ232" s="5">
        <v>500000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500000</v>
      </c>
      <c r="AX232" s="5">
        <v>0</v>
      </c>
      <c r="AY232" s="5">
        <f t="shared" si="40"/>
        <v>500000</v>
      </c>
      <c r="AZ232" s="5"/>
    </row>
    <row r="233" spans="1:52" hidden="1" x14ac:dyDescent="0.3">
      <c r="A233" s="1"/>
      <c r="B233" s="6">
        <f t="shared" si="33"/>
        <v>-551910370011</v>
      </c>
      <c r="C233" s="1" t="str">
        <f t="shared" si="34"/>
        <v>551910370011</v>
      </c>
      <c r="D233" s="1">
        <v>5</v>
      </c>
      <c r="E233" s="1" t="str">
        <f t="shared" si="35"/>
        <v>519</v>
      </c>
      <c r="F233" s="1" t="str">
        <f t="shared" si="36"/>
        <v>1</v>
      </c>
      <c r="G233" s="1" t="str">
        <f t="shared" si="37"/>
        <v>0</v>
      </c>
      <c r="H233" s="1" t="str">
        <f t="shared" si="38"/>
        <v>37</v>
      </c>
      <c r="I233" s="1" t="str">
        <f t="shared" si="39"/>
        <v>00</v>
      </c>
      <c r="J233" s="1">
        <v>11</v>
      </c>
      <c r="K233" s="1" t="s">
        <v>1760</v>
      </c>
      <c r="L233" s="1" t="e">
        <v>#N/A</v>
      </c>
      <c r="M233" s="12" t="s">
        <v>878</v>
      </c>
      <c r="N233" s="12" t="s">
        <v>889</v>
      </c>
      <c r="O233" s="12" t="s">
        <v>890</v>
      </c>
      <c r="P233" s="12" t="s">
        <v>891</v>
      </c>
      <c r="Q233" s="12" t="s">
        <v>892</v>
      </c>
      <c r="R233" s="12" t="s">
        <v>893</v>
      </c>
      <c r="S233" s="12" t="s">
        <v>894</v>
      </c>
      <c r="T233" s="12" t="s">
        <v>1933</v>
      </c>
      <c r="U233" s="12" t="s">
        <v>2100</v>
      </c>
      <c r="V233" s="12">
        <v>2</v>
      </c>
      <c r="W233" s="12" t="s">
        <v>1816</v>
      </c>
      <c r="X233" s="12" t="s">
        <v>2243</v>
      </c>
      <c r="Y233" s="12">
        <v>5000</v>
      </c>
      <c r="Z233" s="12" t="s">
        <v>1739</v>
      </c>
      <c r="AA233" s="12" t="s">
        <v>1634</v>
      </c>
      <c r="AB233" s="1" t="s">
        <v>1950</v>
      </c>
      <c r="AC233" s="12">
        <v>519</v>
      </c>
      <c r="AD233" s="12" t="s">
        <v>1464</v>
      </c>
      <c r="AE233" s="80">
        <v>51901</v>
      </c>
      <c r="AF233" s="12" t="s">
        <v>1883</v>
      </c>
      <c r="AG233" s="6" t="s">
        <v>1586</v>
      </c>
      <c r="AH233" s="12" t="s">
        <v>1728</v>
      </c>
      <c r="AI233">
        <v>5191</v>
      </c>
      <c r="AJ233" s="1" t="s">
        <v>314</v>
      </c>
      <c r="AK233" s="1" t="s">
        <v>498</v>
      </c>
      <c r="AL233" s="1" t="s">
        <v>527</v>
      </c>
      <c r="AM233" s="1" t="s">
        <v>528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5">
        <v>18000</v>
      </c>
      <c r="AY233" s="5">
        <f t="shared" si="40"/>
        <v>18000</v>
      </c>
      <c r="AZ233" s="5"/>
    </row>
    <row r="234" spans="1:52" hidden="1" x14ac:dyDescent="0.3">
      <c r="A234" s="1"/>
      <c r="B234" s="6">
        <f t="shared" si="33"/>
        <v>-538210338511</v>
      </c>
      <c r="C234" s="1" t="str">
        <f t="shared" si="34"/>
        <v>538210338511</v>
      </c>
      <c r="D234" s="1">
        <v>5</v>
      </c>
      <c r="E234" s="1" t="str">
        <f t="shared" si="35"/>
        <v>382</v>
      </c>
      <c r="F234" s="1" t="str">
        <f t="shared" si="36"/>
        <v>1</v>
      </c>
      <c r="G234" s="1" t="str">
        <f t="shared" si="37"/>
        <v>0</v>
      </c>
      <c r="H234" s="1" t="str">
        <f t="shared" si="38"/>
        <v>33</v>
      </c>
      <c r="I234" s="1">
        <f t="shared" si="39"/>
        <v>85</v>
      </c>
      <c r="J234" s="1">
        <v>11</v>
      </c>
      <c r="K234" s="1" t="s">
        <v>1760</v>
      </c>
      <c r="L234" s="1" t="e">
        <v>#N/A</v>
      </c>
      <c r="M234" s="12" t="s">
        <v>878</v>
      </c>
      <c r="N234" s="12" t="s">
        <v>903</v>
      </c>
      <c r="O234" s="12" t="s">
        <v>904</v>
      </c>
      <c r="P234" s="12" t="s">
        <v>923</v>
      </c>
      <c r="Q234" s="12" t="s">
        <v>924</v>
      </c>
      <c r="R234" s="12" t="s">
        <v>927</v>
      </c>
      <c r="S234" s="12" t="s">
        <v>928</v>
      </c>
      <c r="T234" s="12" t="s">
        <v>1722</v>
      </c>
      <c r="U234" t="s">
        <v>2090</v>
      </c>
      <c r="V234" s="12">
        <v>2</v>
      </c>
      <c r="W234" s="12" t="s">
        <v>1816</v>
      </c>
      <c r="X234" s="12" t="s">
        <v>2089</v>
      </c>
      <c r="Y234" s="12">
        <v>3000</v>
      </c>
      <c r="Z234" s="12" t="s">
        <v>1717</v>
      </c>
      <c r="AA234" s="12" t="s">
        <v>1630</v>
      </c>
      <c r="AB234" s="1" t="s">
        <v>2020</v>
      </c>
      <c r="AC234" s="12" t="s">
        <v>1373</v>
      </c>
      <c r="AD234" s="12" t="s">
        <v>1374</v>
      </c>
      <c r="AE234" s="6" t="s">
        <v>1375</v>
      </c>
      <c r="AF234" s="12" t="s">
        <v>1376</v>
      </c>
      <c r="AG234" s="6">
        <v>85</v>
      </c>
      <c r="AH234" s="12" t="s">
        <v>2136</v>
      </c>
      <c r="AI234">
        <v>3821</v>
      </c>
      <c r="AJ234" s="1" t="s">
        <v>314</v>
      </c>
      <c r="AK234" s="1" t="s">
        <v>498</v>
      </c>
      <c r="AL234" s="1" t="s">
        <v>507</v>
      </c>
      <c r="AM234" s="1" t="s">
        <v>508</v>
      </c>
      <c r="AN234" s="1"/>
      <c r="AO234" s="5">
        <v>0</v>
      </c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0</v>
      </c>
      <c r="AW234" s="5">
        <v>0</v>
      </c>
      <c r="AX234" s="5">
        <v>50000</v>
      </c>
      <c r="AY234" s="5">
        <f t="shared" si="40"/>
        <v>50000</v>
      </c>
      <c r="AZ234" s="5"/>
    </row>
    <row r="235" spans="1:52" hidden="1" x14ac:dyDescent="0.3">
      <c r="A235" s="1" t="s">
        <v>439</v>
      </c>
      <c r="B235" s="6">
        <f t="shared" si="33"/>
        <v>0</v>
      </c>
      <c r="C235" s="1" t="str">
        <f t="shared" si="34"/>
        <v>521610250011</v>
      </c>
      <c r="D235" s="1">
        <v>5</v>
      </c>
      <c r="E235" s="1" t="str">
        <f t="shared" si="35"/>
        <v>216</v>
      </c>
      <c r="F235" s="1" t="str">
        <f t="shared" si="36"/>
        <v>1</v>
      </c>
      <c r="G235" s="1" t="str">
        <f t="shared" si="37"/>
        <v>0</v>
      </c>
      <c r="H235" s="1" t="str">
        <f t="shared" si="38"/>
        <v>25</v>
      </c>
      <c r="I235" s="1" t="str">
        <f t="shared" si="39"/>
        <v>00</v>
      </c>
      <c r="J235" s="1">
        <v>11</v>
      </c>
      <c r="K235" s="1" t="s">
        <v>1760</v>
      </c>
      <c r="L235" s="1" t="s">
        <v>439</v>
      </c>
      <c r="M235" s="12" t="s">
        <v>878</v>
      </c>
      <c r="N235" s="12" t="s">
        <v>889</v>
      </c>
      <c r="O235" s="12" t="s">
        <v>890</v>
      </c>
      <c r="P235" s="12" t="s">
        <v>891</v>
      </c>
      <c r="Q235" s="12" t="s">
        <v>892</v>
      </c>
      <c r="R235" s="12" t="s">
        <v>893</v>
      </c>
      <c r="S235" s="12" t="s">
        <v>894</v>
      </c>
      <c r="T235" s="12" t="s">
        <v>1722</v>
      </c>
      <c r="U235" t="s">
        <v>2090</v>
      </c>
      <c r="V235" s="12">
        <v>2</v>
      </c>
      <c r="W235" s="12" t="s">
        <v>1816</v>
      </c>
      <c r="X235" s="12" t="s">
        <v>2089</v>
      </c>
      <c r="Y235" s="12">
        <v>2000</v>
      </c>
      <c r="Z235" s="12" t="s">
        <v>1735</v>
      </c>
      <c r="AA235" s="12" t="s">
        <v>1621</v>
      </c>
      <c r="AB235" s="1" t="s">
        <v>1925</v>
      </c>
      <c r="AC235" s="12" t="s">
        <v>1061</v>
      </c>
      <c r="AD235" s="12" t="s">
        <v>1062</v>
      </c>
      <c r="AE235" s="6" t="s">
        <v>1063</v>
      </c>
      <c r="AF235" s="12" t="s">
        <v>1064</v>
      </c>
      <c r="AG235" s="6" t="s">
        <v>1586</v>
      </c>
      <c r="AH235" s="12" t="s">
        <v>1728</v>
      </c>
      <c r="AI235">
        <v>2161</v>
      </c>
      <c r="AJ235" s="1" t="s">
        <v>236</v>
      </c>
      <c r="AK235" s="1" t="s">
        <v>436</v>
      </c>
      <c r="AL235" s="1" t="s">
        <v>437</v>
      </c>
      <c r="AM235" s="1" t="s">
        <v>438</v>
      </c>
      <c r="AN235" s="1" t="s">
        <v>74</v>
      </c>
      <c r="AO235" s="5">
        <v>1000000</v>
      </c>
      <c r="AP235" s="5">
        <v>0</v>
      </c>
      <c r="AQ235" s="5">
        <v>1000000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1000000</v>
      </c>
      <c r="AX235" s="5">
        <v>0</v>
      </c>
      <c r="AY235" s="5">
        <f t="shared" si="40"/>
        <v>1000000</v>
      </c>
      <c r="AZ235" s="5"/>
    </row>
    <row r="236" spans="1:52" hidden="1" x14ac:dyDescent="0.3">
      <c r="A236" s="1" t="s">
        <v>440</v>
      </c>
      <c r="B236" s="6">
        <f t="shared" si="33"/>
        <v>0</v>
      </c>
      <c r="C236" s="1" t="str">
        <f t="shared" si="34"/>
        <v>524110250011</v>
      </c>
      <c r="D236" s="1">
        <v>5</v>
      </c>
      <c r="E236" s="1" t="str">
        <f t="shared" si="35"/>
        <v>241</v>
      </c>
      <c r="F236" s="1" t="str">
        <f t="shared" si="36"/>
        <v>1</v>
      </c>
      <c r="G236" s="1" t="str">
        <f t="shared" si="37"/>
        <v>0</v>
      </c>
      <c r="H236" s="1" t="str">
        <f t="shared" si="38"/>
        <v>25</v>
      </c>
      <c r="I236" s="1" t="str">
        <f t="shared" si="39"/>
        <v>00</v>
      </c>
      <c r="J236" s="1">
        <v>11</v>
      </c>
      <c r="K236" s="1" t="s">
        <v>1760</v>
      </c>
      <c r="L236" s="1" t="s">
        <v>440</v>
      </c>
      <c r="M236" s="12" t="s">
        <v>878</v>
      </c>
      <c r="N236" s="12" t="s">
        <v>889</v>
      </c>
      <c r="O236" s="12" t="s">
        <v>890</v>
      </c>
      <c r="P236" s="12" t="s">
        <v>891</v>
      </c>
      <c r="Q236" s="12" t="s">
        <v>892</v>
      </c>
      <c r="R236" s="12" t="s">
        <v>893</v>
      </c>
      <c r="S236" s="12" t="s">
        <v>894</v>
      </c>
      <c r="T236" s="12" t="s">
        <v>1722</v>
      </c>
      <c r="U236" t="s">
        <v>2090</v>
      </c>
      <c r="V236" s="12">
        <v>2</v>
      </c>
      <c r="W236" s="12" t="s">
        <v>1816</v>
      </c>
      <c r="X236" s="12" t="s">
        <v>2089</v>
      </c>
      <c r="Y236" s="12">
        <v>2000</v>
      </c>
      <c r="Z236" s="12" t="s">
        <v>1735</v>
      </c>
      <c r="AA236" s="12" t="s">
        <v>1621</v>
      </c>
      <c r="AB236" s="1" t="s">
        <v>1925</v>
      </c>
      <c r="AC236" s="12" t="s">
        <v>1099</v>
      </c>
      <c r="AD236" s="12" t="s">
        <v>1100</v>
      </c>
      <c r="AE236" s="6" t="s">
        <v>1101</v>
      </c>
      <c r="AF236" s="12" t="s">
        <v>1775</v>
      </c>
      <c r="AG236" s="6" t="s">
        <v>1586</v>
      </c>
      <c r="AH236" s="12" t="s">
        <v>1728</v>
      </c>
      <c r="AI236">
        <v>2411</v>
      </c>
      <c r="AJ236" s="1" t="s">
        <v>236</v>
      </c>
      <c r="AK236" s="1" t="s">
        <v>436</v>
      </c>
      <c r="AL236" s="1" t="s">
        <v>437</v>
      </c>
      <c r="AM236" s="1" t="s">
        <v>438</v>
      </c>
      <c r="AN236" s="1" t="s">
        <v>161</v>
      </c>
      <c r="AO236" s="5">
        <v>1000000</v>
      </c>
      <c r="AP236" s="5">
        <v>0</v>
      </c>
      <c r="AQ236" s="5">
        <v>1000000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1000000</v>
      </c>
      <c r="AX236" s="5">
        <v>0</v>
      </c>
      <c r="AY236" s="5">
        <f t="shared" si="40"/>
        <v>1000000</v>
      </c>
      <c r="AZ236" s="5"/>
    </row>
    <row r="237" spans="1:52" hidden="1" x14ac:dyDescent="0.3">
      <c r="A237" s="1"/>
      <c r="B237" s="6">
        <f t="shared" si="33"/>
        <v>-521110370011</v>
      </c>
      <c r="C237" s="1" t="str">
        <f t="shared" si="34"/>
        <v>521110370011</v>
      </c>
      <c r="D237" s="1">
        <v>5</v>
      </c>
      <c r="E237" s="1" t="str">
        <f t="shared" si="35"/>
        <v>211</v>
      </c>
      <c r="F237" s="1" t="str">
        <f t="shared" si="36"/>
        <v>1</v>
      </c>
      <c r="G237" s="1" t="str">
        <f t="shared" si="37"/>
        <v>0</v>
      </c>
      <c r="H237" s="1" t="str">
        <f t="shared" si="38"/>
        <v>37</v>
      </c>
      <c r="I237" s="1" t="str">
        <f t="shared" si="39"/>
        <v>00</v>
      </c>
      <c r="J237" s="1">
        <v>11</v>
      </c>
      <c r="K237" s="1" t="s">
        <v>1760</v>
      </c>
      <c r="L237" s="1" t="e">
        <v>#N/A</v>
      </c>
      <c r="M237" s="12" t="s">
        <v>878</v>
      </c>
      <c r="N237" s="12" t="s">
        <v>889</v>
      </c>
      <c r="O237" s="12" t="s">
        <v>890</v>
      </c>
      <c r="P237" s="12" t="s">
        <v>891</v>
      </c>
      <c r="Q237" s="12" t="s">
        <v>892</v>
      </c>
      <c r="R237" s="12" t="s">
        <v>893</v>
      </c>
      <c r="S237" s="12" t="s">
        <v>894</v>
      </c>
      <c r="T237" s="12" t="s">
        <v>1933</v>
      </c>
      <c r="U237" s="12" t="s">
        <v>2100</v>
      </c>
      <c r="V237" s="12">
        <v>2</v>
      </c>
      <c r="W237" s="12" t="s">
        <v>1816</v>
      </c>
      <c r="X237" s="12" t="s">
        <v>2089</v>
      </c>
      <c r="Y237" s="12">
        <v>2000</v>
      </c>
      <c r="Z237" s="12" t="s">
        <v>1735</v>
      </c>
      <c r="AA237" s="12" t="s">
        <v>1634</v>
      </c>
      <c r="AB237" s="1" t="s">
        <v>1950</v>
      </c>
      <c r="AC237" s="12">
        <v>211</v>
      </c>
      <c r="AD237" s="12" t="s">
        <v>1054</v>
      </c>
      <c r="AE237" s="80">
        <v>21101</v>
      </c>
      <c r="AF237" s="12" t="s">
        <v>1797</v>
      </c>
      <c r="AG237" s="6" t="s">
        <v>1586</v>
      </c>
      <c r="AH237" s="12" t="s">
        <v>1728</v>
      </c>
      <c r="AI237">
        <v>2111</v>
      </c>
      <c r="AJ237" s="1" t="s">
        <v>314</v>
      </c>
      <c r="AK237" s="1" t="s">
        <v>498</v>
      </c>
      <c r="AL237" s="1" t="s">
        <v>527</v>
      </c>
      <c r="AM237" s="1" t="s">
        <v>528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5">
        <v>50000</v>
      </c>
      <c r="AY237" s="5">
        <f t="shared" si="40"/>
        <v>50000</v>
      </c>
      <c r="AZ237" s="5"/>
    </row>
    <row r="238" spans="1:52" hidden="1" x14ac:dyDescent="0.3">
      <c r="A238" s="1" t="s">
        <v>442</v>
      </c>
      <c r="B238" s="6">
        <f t="shared" si="33"/>
        <v>0</v>
      </c>
      <c r="C238" s="1" t="str">
        <f t="shared" si="34"/>
        <v>524710250011</v>
      </c>
      <c r="D238" s="1">
        <v>5</v>
      </c>
      <c r="E238" s="1" t="str">
        <f t="shared" si="35"/>
        <v>247</v>
      </c>
      <c r="F238" s="1" t="str">
        <f t="shared" si="36"/>
        <v>1</v>
      </c>
      <c r="G238" s="1" t="str">
        <f t="shared" si="37"/>
        <v>0</v>
      </c>
      <c r="H238" s="1" t="str">
        <f t="shared" si="38"/>
        <v>25</v>
      </c>
      <c r="I238" s="1" t="str">
        <f t="shared" si="39"/>
        <v>00</v>
      </c>
      <c r="J238" s="1">
        <v>11</v>
      </c>
      <c r="K238" s="1" t="s">
        <v>1760</v>
      </c>
      <c r="L238" s="1" t="s">
        <v>442</v>
      </c>
      <c r="M238" s="12" t="s">
        <v>878</v>
      </c>
      <c r="N238" s="12" t="s">
        <v>889</v>
      </c>
      <c r="O238" s="12" t="s">
        <v>890</v>
      </c>
      <c r="P238" s="12" t="s">
        <v>891</v>
      </c>
      <c r="Q238" s="12" t="s">
        <v>892</v>
      </c>
      <c r="R238" s="12" t="s">
        <v>893</v>
      </c>
      <c r="S238" s="12" t="s">
        <v>894</v>
      </c>
      <c r="T238" s="12" t="s">
        <v>1722</v>
      </c>
      <c r="U238" t="s">
        <v>2090</v>
      </c>
      <c r="V238" s="12">
        <v>2</v>
      </c>
      <c r="W238" s="12" t="s">
        <v>1816</v>
      </c>
      <c r="X238" s="12" t="s">
        <v>2089</v>
      </c>
      <c r="Y238" s="12">
        <v>2000</v>
      </c>
      <c r="Z238" s="12" t="s">
        <v>1735</v>
      </c>
      <c r="AA238" s="12" t="s">
        <v>1621</v>
      </c>
      <c r="AB238" s="1" t="s">
        <v>1925</v>
      </c>
      <c r="AC238" s="12" t="s">
        <v>1119</v>
      </c>
      <c r="AD238" s="12" t="s">
        <v>1120</v>
      </c>
      <c r="AE238" s="6" t="s">
        <v>1121</v>
      </c>
      <c r="AF238" s="12" t="s">
        <v>1874</v>
      </c>
      <c r="AG238" s="6" t="s">
        <v>1586</v>
      </c>
      <c r="AH238" s="12" t="s">
        <v>1728</v>
      </c>
      <c r="AI238">
        <v>2471</v>
      </c>
      <c r="AJ238" s="1" t="s">
        <v>236</v>
      </c>
      <c r="AK238" s="1" t="s">
        <v>436</v>
      </c>
      <c r="AL238" s="1" t="s">
        <v>437</v>
      </c>
      <c r="AM238" s="1" t="s">
        <v>438</v>
      </c>
      <c r="AN238" s="1" t="s">
        <v>82</v>
      </c>
      <c r="AO238" s="5">
        <v>800000</v>
      </c>
      <c r="AP238" s="5">
        <v>0</v>
      </c>
      <c r="AQ238" s="5">
        <v>800000</v>
      </c>
      <c r="AR238" s="5">
        <v>0</v>
      </c>
      <c r="AS238" s="5">
        <v>186226.4</v>
      </c>
      <c r="AT238" s="5">
        <v>0</v>
      </c>
      <c r="AU238" s="5">
        <v>0</v>
      </c>
      <c r="AV238" s="5">
        <v>0</v>
      </c>
      <c r="AW238" s="5">
        <v>800000</v>
      </c>
      <c r="AX238" s="5">
        <v>0</v>
      </c>
      <c r="AY238" s="5">
        <f t="shared" si="40"/>
        <v>800000</v>
      </c>
      <c r="AZ238" s="5"/>
    </row>
    <row r="239" spans="1:52" hidden="1" x14ac:dyDescent="0.3">
      <c r="A239" s="1" t="s">
        <v>443</v>
      </c>
      <c r="B239" s="6">
        <f t="shared" si="33"/>
        <v>0</v>
      </c>
      <c r="C239" s="1" t="str">
        <f t="shared" si="34"/>
        <v>524910250011</v>
      </c>
      <c r="D239" s="1">
        <v>5</v>
      </c>
      <c r="E239" s="1" t="str">
        <f t="shared" si="35"/>
        <v>249</v>
      </c>
      <c r="F239" s="1" t="str">
        <f t="shared" si="36"/>
        <v>1</v>
      </c>
      <c r="G239" s="1" t="str">
        <f t="shared" si="37"/>
        <v>0</v>
      </c>
      <c r="H239" s="1" t="str">
        <f t="shared" si="38"/>
        <v>25</v>
      </c>
      <c r="I239" s="1" t="str">
        <f t="shared" si="39"/>
        <v>00</v>
      </c>
      <c r="J239" s="1">
        <v>11</v>
      </c>
      <c r="K239" s="1" t="s">
        <v>1760</v>
      </c>
      <c r="L239" s="1" t="s">
        <v>443</v>
      </c>
      <c r="M239" s="12" t="s">
        <v>878</v>
      </c>
      <c r="N239" s="12" t="s">
        <v>889</v>
      </c>
      <c r="O239" s="12" t="s">
        <v>890</v>
      </c>
      <c r="P239" s="12" t="s">
        <v>891</v>
      </c>
      <c r="Q239" s="12" t="s">
        <v>892</v>
      </c>
      <c r="R239" s="12" t="s">
        <v>893</v>
      </c>
      <c r="S239" s="12" t="s">
        <v>894</v>
      </c>
      <c r="T239" s="12" t="s">
        <v>1722</v>
      </c>
      <c r="U239" t="s">
        <v>2090</v>
      </c>
      <c r="V239" s="12">
        <v>2</v>
      </c>
      <c r="W239" s="12" t="s">
        <v>1816</v>
      </c>
      <c r="X239" s="12" t="s">
        <v>2089</v>
      </c>
      <c r="Y239" s="12">
        <v>2000</v>
      </c>
      <c r="Z239" s="12" t="s">
        <v>1735</v>
      </c>
      <c r="AA239" s="12" t="s">
        <v>1621</v>
      </c>
      <c r="AB239" s="1" t="s">
        <v>1925</v>
      </c>
      <c r="AC239" s="12" t="s">
        <v>1123</v>
      </c>
      <c r="AD239" s="12" t="s">
        <v>1124</v>
      </c>
      <c r="AE239" s="6" t="s">
        <v>1125</v>
      </c>
      <c r="AF239" s="12" t="s">
        <v>1824</v>
      </c>
      <c r="AG239" s="6" t="s">
        <v>1586</v>
      </c>
      <c r="AH239" s="12" t="s">
        <v>1728</v>
      </c>
      <c r="AI239">
        <v>2491</v>
      </c>
      <c r="AJ239" s="1" t="s">
        <v>236</v>
      </c>
      <c r="AK239" s="1" t="s">
        <v>436</v>
      </c>
      <c r="AL239" s="1" t="s">
        <v>437</v>
      </c>
      <c r="AM239" s="1" t="s">
        <v>438</v>
      </c>
      <c r="AN239" s="1" t="s">
        <v>169</v>
      </c>
      <c r="AO239" s="5">
        <v>6500000</v>
      </c>
      <c r="AP239" s="5">
        <v>0</v>
      </c>
      <c r="AQ239" s="5">
        <v>6500000</v>
      </c>
      <c r="AR239" s="5">
        <v>0</v>
      </c>
      <c r="AS239" s="5">
        <v>60465</v>
      </c>
      <c r="AT239" s="5">
        <v>0</v>
      </c>
      <c r="AU239" s="5">
        <v>0</v>
      </c>
      <c r="AV239" s="5">
        <v>0</v>
      </c>
      <c r="AW239" s="5">
        <v>6500000</v>
      </c>
      <c r="AX239" s="5">
        <v>0</v>
      </c>
      <c r="AY239" s="5">
        <f t="shared" si="40"/>
        <v>6500000</v>
      </c>
      <c r="AZ239" s="5"/>
    </row>
    <row r="240" spans="1:52" hidden="1" x14ac:dyDescent="0.3">
      <c r="A240" s="1" t="s">
        <v>444</v>
      </c>
      <c r="B240" s="6">
        <f t="shared" si="33"/>
        <v>0</v>
      </c>
      <c r="C240" s="1" t="str">
        <f t="shared" si="34"/>
        <v>527210250011</v>
      </c>
      <c r="D240" s="1">
        <v>5</v>
      </c>
      <c r="E240" s="1" t="str">
        <f t="shared" si="35"/>
        <v>272</v>
      </c>
      <c r="F240" s="1" t="str">
        <f t="shared" si="36"/>
        <v>1</v>
      </c>
      <c r="G240" s="1" t="str">
        <f t="shared" si="37"/>
        <v>0</v>
      </c>
      <c r="H240" s="1" t="str">
        <f t="shared" si="38"/>
        <v>25</v>
      </c>
      <c r="I240" s="1" t="str">
        <f t="shared" si="39"/>
        <v>00</v>
      </c>
      <c r="J240" s="1">
        <v>11</v>
      </c>
      <c r="K240" s="1" t="s">
        <v>1760</v>
      </c>
      <c r="L240" s="1" t="s">
        <v>444</v>
      </c>
      <c r="M240" s="12" t="s">
        <v>878</v>
      </c>
      <c r="N240" s="12" t="s">
        <v>889</v>
      </c>
      <c r="O240" s="12" t="s">
        <v>890</v>
      </c>
      <c r="P240" s="12" t="s">
        <v>891</v>
      </c>
      <c r="Q240" s="12" t="s">
        <v>892</v>
      </c>
      <c r="R240" s="12" t="s">
        <v>893</v>
      </c>
      <c r="S240" s="12" t="s">
        <v>894</v>
      </c>
      <c r="T240" s="12" t="s">
        <v>1722</v>
      </c>
      <c r="U240" t="s">
        <v>2090</v>
      </c>
      <c r="V240" s="12">
        <v>2</v>
      </c>
      <c r="W240" s="12" t="s">
        <v>1816</v>
      </c>
      <c r="X240" s="12" t="s">
        <v>2089</v>
      </c>
      <c r="Y240" s="12">
        <v>2000</v>
      </c>
      <c r="Z240" s="12" t="s">
        <v>1735</v>
      </c>
      <c r="AA240" s="12" t="s">
        <v>1621</v>
      </c>
      <c r="AB240" s="1" t="s">
        <v>1925</v>
      </c>
      <c r="AC240" s="12" t="s">
        <v>1165</v>
      </c>
      <c r="AD240" s="12" t="s">
        <v>1166</v>
      </c>
      <c r="AE240" s="6" t="s">
        <v>1167</v>
      </c>
      <c r="AF240" s="12" t="s">
        <v>1791</v>
      </c>
      <c r="AG240" s="6" t="s">
        <v>1586</v>
      </c>
      <c r="AH240" s="12" t="s">
        <v>1728</v>
      </c>
      <c r="AI240">
        <v>2721</v>
      </c>
      <c r="AJ240" s="1" t="s">
        <v>236</v>
      </c>
      <c r="AK240" s="1" t="s">
        <v>436</v>
      </c>
      <c r="AL240" s="1" t="s">
        <v>437</v>
      </c>
      <c r="AM240" s="1" t="s">
        <v>438</v>
      </c>
      <c r="AN240" s="1" t="s">
        <v>84</v>
      </c>
      <c r="AO240" s="5">
        <v>750000</v>
      </c>
      <c r="AP240" s="5">
        <v>0</v>
      </c>
      <c r="AQ240" s="5">
        <v>750000</v>
      </c>
      <c r="AR240" s="5">
        <v>147548.51999999999</v>
      </c>
      <c r="AS240" s="5">
        <v>158908.4</v>
      </c>
      <c r="AT240" s="5">
        <v>0</v>
      </c>
      <c r="AU240" s="5">
        <v>0</v>
      </c>
      <c r="AV240" s="5">
        <v>0</v>
      </c>
      <c r="AW240" s="5">
        <v>602451.48</v>
      </c>
      <c r="AX240" s="5">
        <v>0</v>
      </c>
      <c r="AY240" s="5">
        <f t="shared" si="40"/>
        <v>750000</v>
      </c>
      <c r="AZ240" s="5"/>
    </row>
    <row r="241" spans="1:52" hidden="1" x14ac:dyDescent="0.3">
      <c r="A241" s="1"/>
      <c r="B241" s="6">
        <f t="shared" si="33"/>
        <v>-531110260011</v>
      </c>
      <c r="C241" s="1" t="str">
        <f t="shared" si="34"/>
        <v>531110260011</v>
      </c>
      <c r="D241" s="1">
        <v>5</v>
      </c>
      <c r="E241" s="1" t="str">
        <f t="shared" si="35"/>
        <v>311</v>
      </c>
      <c r="F241" s="1" t="str">
        <f t="shared" si="36"/>
        <v>1</v>
      </c>
      <c r="G241" s="1" t="str">
        <f t="shared" si="37"/>
        <v>0</v>
      </c>
      <c r="H241" s="1" t="str">
        <f t="shared" si="38"/>
        <v>26</v>
      </c>
      <c r="I241" s="1" t="str">
        <f t="shared" si="39"/>
        <v>00</v>
      </c>
      <c r="J241" s="1">
        <v>11</v>
      </c>
      <c r="K241" s="1" t="s">
        <v>1760</v>
      </c>
      <c r="L241" s="1" t="e">
        <v>#N/A</v>
      </c>
      <c r="M241" s="12" t="s">
        <v>878</v>
      </c>
      <c r="N241" s="12" t="s">
        <v>903</v>
      </c>
      <c r="O241" s="12" t="s">
        <v>904</v>
      </c>
      <c r="P241" s="12" t="s">
        <v>911</v>
      </c>
      <c r="Q241" s="12" t="s">
        <v>912</v>
      </c>
      <c r="R241" s="12" t="s">
        <v>915</v>
      </c>
      <c r="S241" s="12" t="s">
        <v>916</v>
      </c>
      <c r="T241" s="12" t="s">
        <v>1722</v>
      </c>
      <c r="U241" t="s">
        <v>2090</v>
      </c>
      <c r="V241" s="12">
        <v>3</v>
      </c>
      <c r="W241" s="12" t="s">
        <v>1725</v>
      </c>
      <c r="X241" s="12" t="s">
        <v>2089</v>
      </c>
      <c r="Y241" s="12">
        <v>3000</v>
      </c>
      <c r="Z241" s="12" t="s">
        <v>1717</v>
      </c>
      <c r="AA241" s="12" t="s">
        <v>1625</v>
      </c>
      <c r="AB241" s="1" t="s">
        <v>1778</v>
      </c>
      <c r="AC241" s="12" t="s">
        <v>1204</v>
      </c>
      <c r="AD241" s="12" t="s">
        <v>1205</v>
      </c>
      <c r="AE241" s="6" t="s">
        <v>1206</v>
      </c>
      <c r="AF241" s="12" t="s">
        <v>1780</v>
      </c>
      <c r="AG241" s="6" t="s">
        <v>1586</v>
      </c>
      <c r="AH241" s="12" t="s">
        <v>1728</v>
      </c>
      <c r="AI241">
        <v>3111</v>
      </c>
      <c r="AJ241" s="1" t="s">
        <v>236</v>
      </c>
      <c r="AK241" s="1" t="s">
        <v>436</v>
      </c>
      <c r="AL241" s="1" t="s">
        <v>455</v>
      </c>
      <c r="AM241" s="1" t="s">
        <v>456</v>
      </c>
      <c r="AN241" s="1"/>
      <c r="AO241" s="5">
        <v>0</v>
      </c>
      <c r="AP241" s="5">
        <v>0</v>
      </c>
      <c r="AQ241" s="5"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0</v>
      </c>
      <c r="AW241" s="5">
        <v>0</v>
      </c>
      <c r="AX241" s="5">
        <v>100000</v>
      </c>
      <c r="AY241" s="5">
        <f t="shared" si="40"/>
        <v>100000</v>
      </c>
      <c r="AZ241" s="5"/>
    </row>
    <row r="242" spans="1:52" hidden="1" x14ac:dyDescent="0.3">
      <c r="A242" s="1"/>
      <c r="B242" s="6">
        <f t="shared" si="33"/>
        <v>-527210370011</v>
      </c>
      <c r="C242" s="1" t="str">
        <f t="shared" si="34"/>
        <v>527210370011</v>
      </c>
      <c r="D242" s="1">
        <v>5</v>
      </c>
      <c r="E242" s="1" t="str">
        <f t="shared" si="35"/>
        <v>272</v>
      </c>
      <c r="F242" s="1" t="str">
        <f t="shared" si="36"/>
        <v>1</v>
      </c>
      <c r="G242" s="1" t="str">
        <f t="shared" si="37"/>
        <v>0</v>
      </c>
      <c r="H242" s="1" t="str">
        <f t="shared" si="38"/>
        <v>37</v>
      </c>
      <c r="I242" s="1" t="str">
        <f t="shared" si="39"/>
        <v>00</v>
      </c>
      <c r="J242" s="1">
        <v>11</v>
      </c>
      <c r="K242" s="1" t="s">
        <v>1760</v>
      </c>
      <c r="L242" s="1" t="e">
        <v>#N/A</v>
      </c>
      <c r="M242" s="12" t="s">
        <v>878</v>
      </c>
      <c r="N242" s="12" t="s">
        <v>889</v>
      </c>
      <c r="O242" s="12" t="s">
        <v>890</v>
      </c>
      <c r="P242" s="12" t="s">
        <v>891</v>
      </c>
      <c r="Q242" s="12" t="s">
        <v>892</v>
      </c>
      <c r="R242" s="12" t="s">
        <v>893</v>
      </c>
      <c r="S242" s="12" t="s">
        <v>894</v>
      </c>
      <c r="T242" s="12" t="s">
        <v>1933</v>
      </c>
      <c r="U242" s="12" t="s">
        <v>2100</v>
      </c>
      <c r="V242" s="12">
        <v>2</v>
      </c>
      <c r="W242" s="12" t="s">
        <v>1816</v>
      </c>
      <c r="X242" s="12" t="s">
        <v>2089</v>
      </c>
      <c r="Y242" s="12">
        <v>2000</v>
      </c>
      <c r="Z242" s="12" t="s">
        <v>1735</v>
      </c>
      <c r="AA242" s="12" t="s">
        <v>1634</v>
      </c>
      <c r="AB242" s="1" t="s">
        <v>1950</v>
      </c>
      <c r="AC242" s="12">
        <v>272</v>
      </c>
      <c r="AD242" s="12" t="s">
        <v>1166</v>
      </c>
      <c r="AE242" s="80">
        <v>27201</v>
      </c>
      <c r="AF242" s="12" t="s">
        <v>1791</v>
      </c>
      <c r="AG242" s="6" t="s">
        <v>1586</v>
      </c>
      <c r="AH242" s="12" t="s">
        <v>1728</v>
      </c>
      <c r="AI242">
        <v>2721</v>
      </c>
      <c r="AJ242" s="1" t="s">
        <v>314</v>
      </c>
      <c r="AK242" s="1" t="s">
        <v>498</v>
      </c>
      <c r="AL242" s="1" t="s">
        <v>527</v>
      </c>
      <c r="AM242" s="1" t="s">
        <v>528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5">
        <v>100000</v>
      </c>
      <c r="AY242" s="5">
        <f t="shared" si="40"/>
        <v>100000</v>
      </c>
      <c r="AZ242" s="5"/>
    </row>
    <row r="243" spans="1:52" hidden="1" x14ac:dyDescent="0.3">
      <c r="A243" s="1" t="s">
        <v>447</v>
      </c>
      <c r="B243" s="6">
        <f t="shared" si="33"/>
        <v>0</v>
      </c>
      <c r="C243" s="1" t="str">
        <f t="shared" si="34"/>
        <v>535110250011</v>
      </c>
      <c r="D243" s="1">
        <v>5</v>
      </c>
      <c r="E243" s="1" t="str">
        <f t="shared" si="35"/>
        <v>351</v>
      </c>
      <c r="F243" s="1" t="str">
        <f t="shared" si="36"/>
        <v>1</v>
      </c>
      <c r="G243" s="1" t="str">
        <f t="shared" si="37"/>
        <v>0</v>
      </c>
      <c r="H243" s="1" t="str">
        <f t="shared" si="38"/>
        <v>25</v>
      </c>
      <c r="I243" s="1" t="str">
        <f t="shared" si="39"/>
        <v>00</v>
      </c>
      <c r="J243" s="1">
        <v>11</v>
      </c>
      <c r="K243" s="1" t="s">
        <v>1760</v>
      </c>
      <c r="L243" s="1" t="s">
        <v>447</v>
      </c>
      <c r="M243" s="12" t="s">
        <v>878</v>
      </c>
      <c r="N243" s="12" t="s">
        <v>889</v>
      </c>
      <c r="O243" s="12" t="s">
        <v>890</v>
      </c>
      <c r="P243" s="12" t="s">
        <v>891</v>
      </c>
      <c r="Q243" s="12" t="s">
        <v>892</v>
      </c>
      <c r="R243" s="12" t="s">
        <v>893</v>
      </c>
      <c r="S243" s="12" t="s">
        <v>894</v>
      </c>
      <c r="T243" s="12" t="s">
        <v>1722</v>
      </c>
      <c r="U243" t="s">
        <v>2090</v>
      </c>
      <c r="V243" s="12">
        <v>2</v>
      </c>
      <c r="W243" s="12" t="s">
        <v>1816</v>
      </c>
      <c r="X243" s="12" t="s">
        <v>2089</v>
      </c>
      <c r="Y243" s="12">
        <v>3000</v>
      </c>
      <c r="Z243" s="12" t="s">
        <v>1717</v>
      </c>
      <c r="AA243" s="12" t="s">
        <v>1621</v>
      </c>
      <c r="AB243" s="1" t="s">
        <v>1925</v>
      </c>
      <c r="AC243" s="12" t="s">
        <v>1303</v>
      </c>
      <c r="AD243" s="12" t="s">
        <v>1304</v>
      </c>
      <c r="AE243" s="6" t="s">
        <v>1305</v>
      </c>
      <c r="AF243" s="12" t="s">
        <v>1878</v>
      </c>
      <c r="AG243" s="6" t="s">
        <v>1586</v>
      </c>
      <c r="AH243" s="12" t="s">
        <v>1728</v>
      </c>
      <c r="AI243">
        <v>3511</v>
      </c>
      <c r="AJ243" s="1" t="s">
        <v>236</v>
      </c>
      <c r="AK243" s="1" t="s">
        <v>436</v>
      </c>
      <c r="AL243" s="1" t="s">
        <v>437</v>
      </c>
      <c r="AM243" s="1" t="s">
        <v>438</v>
      </c>
      <c r="AN243" s="1" t="s">
        <v>207</v>
      </c>
      <c r="AO243" s="5">
        <v>5000000</v>
      </c>
      <c r="AP243" s="5">
        <v>8797564.8000000007</v>
      </c>
      <c r="AQ243" s="5">
        <v>13797564.800000001</v>
      </c>
      <c r="AR243" s="5">
        <v>9983127.0399999991</v>
      </c>
      <c r="AS243" s="5">
        <v>0</v>
      </c>
      <c r="AT243" s="5">
        <v>0</v>
      </c>
      <c r="AU243" s="5">
        <v>0</v>
      </c>
      <c r="AV243" s="5">
        <v>0</v>
      </c>
      <c r="AW243" s="5">
        <v>3814437.7600000016</v>
      </c>
      <c r="AX243" s="5">
        <v>0</v>
      </c>
      <c r="AY243" s="5">
        <f t="shared" si="40"/>
        <v>13797564.800000001</v>
      </c>
      <c r="AZ243" s="5"/>
    </row>
    <row r="244" spans="1:52" hidden="1" x14ac:dyDescent="0.3">
      <c r="A244" s="1"/>
      <c r="B244" s="6">
        <f t="shared" si="33"/>
        <v>-551510370011</v>
      </c>
      <c r="C244" s="1" t="str">
        <f t="shared" si="34"/>
        <v>551510370011</v>
      </c>
      <c r="D244" s="1">
        <v>5</v>
      </c>
      <c r="E244" s="1" t="str">
        <f t="shared" si="35"/>
        <v>515</v>
      </c>
      <c r="F244" s="1" t="str">
        <f t="shared" si="36"/>
        <v>1</v>
      </c>
      <c r="G244" s="1" t="str">
        <f t="shared" si="37"/>
        <v>0</v>
      </c>
      <c r="H244" s="1" t="str">
        <f t="shared" si="38"/>
        <v>37</v>
      </c>
      <c r="I244" s="1" t="str">
        <f t="shared" si="39"/>
        <v>00</v>
      </c>
      <c r="J244" s="1">
        <v>11</v>
      </c>
      <c r="K244" s="1" t="s">
        <v>1760</v>
      </c>
      <c r="L244" s="1" t="e">
        <v>#N/A</v>
      </c>
      <c r="M244" s="12" t="s">
        <v>878</v>
      </c>
      <c r="N244" s="12" t="s">
        <v>889</v>
      </c>
      <c r="O244" s="12" t="s">
        <v>890</v>
      </c>
      <c r="P244" s="12" t="s">
        <v>891</v>
      </c>
      <c r="Q244" s="12" t="s">
        <v>892</v>
      </c>
      <c r="R244" s="12" t="s">
        <v>893</v>
      </c>
      <c r="S244" s="12" t="s">
        <v>894</v>
      </c>
      <c r="T244" s="12" t="s">
        <v>1933</v>
      </c>
      <c r="U244" s="12" t="s">
        <v>2100</v>
      </c>
      <c r="V244" s="12">
        <v>2</v>
      </c>
      <c r="W244" s="12" t="s">
        <v>1816</v>
      </c>
      <c r="X244" s="12" t="s">
        <v>2243</v>
      </c>
      <c r="Y244" s="12">
        <v>5000</v>
      </c>
      <c r="Z244" s="12" t="s">
        <v>1739</v>
      </c>
      <c r="AA244" s="12" t="s">
        <v>1634</v>
      </c>
      <c r="AB244" s="1" t="s">
        <v>1950</v>
      </c>
      <c r="AC244" s="12">
        <v>515</v>
      </c>
      <c r="AD244" s="12" t="s">
        <v>1460</v>
      </c>
      <c r="AE244" s="80">
        <v>51501</v>
      </c>
      <c r="AF244" t="s">
        <v>1882</v>
      </c>
      <c r="AG244" s="6" t="s">
        <v>1586</v>
      </c>
      <c r="AH244" s="12" t="s">
        <v>1728</v>
      </c>
      <c r="AI244">
        <v>5151</v>
      </c>
      <c r="AJ244" s="1" t="s">
        <v>314</v>
      </c>
      <c r="AK244" s="1" t="s">
        <v>498</v>
      </c>
      <c r="AL244" s="1" t="s">
        <v>527</v>
      </c>
      <c r="AM244" s="1" t="s">
        <v>528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5">
        <v>115000</v>
      </c>
      <c r="AY244" s="5">
        <f t="shared" si="40"/>
        <v>115000</v>
      </c>
      <c r="AZ244" s="5"/>
    </row>
    <row r="245" spans="1:52" hidden="1" x14ac:dyDescent="0.3">
      <c r="A245" s="1" t="s">
        <v>448</v>
      </c>
      <c r="B245" s="6">
        <f t="shared" si="33"/>
        <v>0</v>
      </c>
      <c r="C245" s="1" t="str">
        <f t="shared" si="34"/>
        <v>535110257411</v>
      </c>
      <c r="D245" s="1">
        <v>5</v>
      </c>
      <c r="E245" s="1" t="str">
        <f t="shared" si="35"/>
        <v>351</v>
      </c>
      <c r="F245" s="1" t="str">
        <f t="shared" si="36"/>
        <v>1</v>
      </c>
      <c r="G245" s="1" t="str">
        <f t="shared" si="37"/>
        <v>0</v>
      </c>
      <c r="H245" s="1" t="str">
        <f t="shared" si="38"/>
        <v>25</v>
      </c>
      <c r="I245" s="1" t="str">
        <f t="shared" si="39"/>
        <v>74</v>
      </c>
      <c r="J245" s="1">
        <v>11</v>
      </c>
      <c r="K245" s="1" t="s">
        <v>1760</v>
      </c>
      <c r="L245" s="1" t="s">
        <v>448</v>
      </c>
      <c r="M245" s="12" t="s">
        <v>878</v>
      </c>
      <c r="N245" s="12" t="s">
        <v>889</v>
      </c>
      <c r="O245" s="12" t="s">
        <v>890</v>
      </c>
      <c r="P245" s="12" t="s">
        <v>891</v>
      </c>
      <c r="Q245" s="12" t="s">
        <v>892</v>
      </c>
      <c r="R245" s="12" t="s">
        <v>893</v>
      </c>
      <c r="S245" s="12" t="s">
        <v>894</v>
      </c>
      <c r="T245" s="12" t="s">
        <v>1722</v>
      </c>
      <c r="U245" t="s">
        <v>2090</v>
      </c>
      <c r="V245" s="12">
        <v>2</v>
      </c>
      <c r="W245" s="12" t="s">
        <v>1816</v>
      </c>
      <c r="X245" s="12" t="s">
        <v>2089</v>
      </c>
      <c r="Y245" s="12">
        <v>3000</v>
      </c>
      <c r="Z245" s="12" t="s">
        <v>1717</v>
      </c>
      <c r="AA245" s="12" t="s">
        <v>1621</v>
      </c>
      <c r="AB245" s="1" t="s">
        <v>1925</v>
      </c>
      <c r="AC245" s="12" t="s">
        <v>1303</v>
      </c>
      <c r="AD245" s="12" t="s">
        <v>1304</v>
      </c>
      <c r="AE245" s="6" t="s">
        <v>1305</v>
      </c>
      <c r="AF245" s="12" t="s">
        <v>1878</v>
      </c>
      <c r="AG245" s="6" t="s">
        <v>1619</v>
      </c>
      <c r="AH245" s="12" t="s">
        <v>1673</v>
      </c>
      <c r="AI245">
        <v>3511</v>
      </c>
      <c r="AJ245" s="1" t="s">
        <v>236</v>
      </c>
      <c r="AK245" s="1" t="s">
        <v>436</v>
      </c>
      <c r="AL245" s="1" t="s">
        <v>437</v>
      </c>
      <c r="AM245" s="1" t="s">
        <v>438</v>
      </c>
      <c r="AN245" s="1" t="s">
        <v>449</v>
      </c>
      <c r="AO245" s="5">
        <v>0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0</v>
      </c>
      <c r="AY245" s="5">
        <f t="shared" si="40"/>
        <v>0</v>
      </c>
      <c r="AZ245" s="5"/>
    </row>
    <row r="246" spans="1:52" hidden="1" x14ac:dyDescent="0.3">
      <c r="A246" s="1" t="s">
        <v>450</v>
      </c>
      <c r="B246" s="6">
        <f t="shared" si="33"/>
        <v>0</v>
      </c>
      <c r="C246" s="1" t="str">
        <f t="shared" si="34"/>
        <v>535710250011</v>
      </c>
      <c r="D246" s="1">
        <v>5</v>
      </c>
      <c r="E246" s="1" t="str">
        <f t="shared" si="35"/>
        <v>357</v>
      </c>
      <c r="F246" s="1" t="str">
        <f t="shared" si="36"/>
        <v>1</v>
      </c>
      <c r="G246" s="1" t="str">
        <f t="shared" si="37"/>
        <v>0</v>
      </c>
      <c r="H246" s="1" t="str">
        <f t="shared" si="38"/>
        <v>25</v>
      </c>
      <c r="I246" s="1" t="str">
        <f t="shared" si="39"/>
        <v>00</v>
      </c>
      <c r="J246" s="1">
        <v>11</v>
      </c>
      <c r="K246" s="1" t="s">
        <v>1760</v>
      </c>
      <c r="L246" s="1" t="s">
        <v>450</v>
      </c>
      <c r="M246" s="12" t="s">
        <v>878</v>
      </c>
      <c r="N246" s="12" t="s">
        <v>889</v>
      </c>
      <c r="O246" s="12" t="s">
        <v>890</v>
      </c>
      <c r="P246" s="12" t="s">
        <v>891</v>
      </c>
      <c r="Q246" s="12" t="s">
        <v>892</v>
      </c>
      <c r="R246" s="12" t="s">
        <v>893</v>
      </c>
      <c r="S246" s="12" t="s">
        <v>894</v>
      </c>
      <c r="T246" s="12" t="s">
        <v>1722</v>
      </c>
      <c r="U246" t="s">
        <v>2090</v>
      </c>
      <c r="V246" s="12">
        <v>2</v>
      </c>
      <c r="W246" s="12" t="s">
        <v>1816</v>
      </c>
      <c r="X246" s="12" t="s">
        <v>2089</v>
      </c>
      <c r="Y246" s="12">
        <v>3000</v>
      </c>
      <c r="Z246" s="12" t="s">
        <v>1717</v>
      </c>
      <c r="AA246" s="12" t="s">
        <v>1621</v>
      </c>
      <c r="AB246" s="1" t="s">
        <v>1925</v>
      </c>
      <c r="AC246" s="12" t="s">
        <v>1323</v>
      </c>
      <c r="AD246" s="12" t="s">
        <v>1324</v>
      </c>
      <c r="AE246" s="6" t="s">
        <v>1325</v>
      </c>
      <c r="AF246" s="12" t="s">
        <v>1835</v>
      </c>
      <c r="AG246" s="6" t="s">
        <v>1586</v>
      </c>
      <c r="AH246" s="12" t="s">
        <v>1728</v>
      </c>
      <c r="AI246">
        <v>3571</v>
      </c>
      <c r="AJ246" s="1" t="s">
        <v>236</v>
      </c>
      <c r="AK246" s="1" t="s">
        <v>436</v>
      </c>
      <c r="AL246" s="1" t="s">
        <v>437</v>
      </c>
      <c r="AM246" s="1" t="s">
        <v>438</v>
      </c>
      <c r="AN246" s="1" t="s">
        <v>213</v>
      </c>
      <c r="AO246" s="5">
        <v>2000000</v>
      </c>
      <c r="AP246" s="5">
        <v>-2000000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0</v>
      </c>
      <c r="AW246" s="5">
        <v>0</v>
      </c>
      <c r="AX246" s="5">
        <v>0</v>
      </c>
      <c r="AY246" s="5">
        <f t="shared" si="40"/>
        <v>0</v>
      </c>
      <c r="AZ246" s="5"/>
    </row>
    <row r="247" spans="1:52" hidden="1" x14ac:dyDescent="0.3">
      <c r="A247" s="1" t="s">
        <v>451</v>
      </c>
      <c r="B247" s="6">
        <f t="shared" si="33"/>
        <v>0</v>
      </c>
      <c r="C247" s="1" t="str">
        <f t="shared" si="34"/>
        <v>535910250011</v>
      </c>
      <c r="D247" s="1">
        <v>5</v>
      </c>
      <c r="E247" s="1" t="str">
        <f t="shared" si="35"/>
        <v>359</v>
      </c>
      <c r="F247" s="1" t="str">
        <f t="shared" si="36"/>
        <v>1</v>
      </c>
      <c r="G247" s="1" t="str">
        <f t="shared" si="37"/>
        <v>0</v>
      </c>
      <c r="H247" s="1" t="str">
        <f t="shared" si="38"/>
        <v>25</v>
      </c>
      <c r="I247" s="1" t="str">
        <f t="shared" si="39"/>
        <v>00</v>
      </c>
      <c r="J247" s="1">
        <v>11</v>
      </c>
      <c r="K247" s="1" t="s">
        <v>1760</v>
      </c>
      <c r="L247" s="1" t="s">
        <v>451</v>
      </c>
      <c r="M247" s="12" t="s">
        <v>878</v>
      </c>
      <c r="N247" s="12" t="s">
        <v>889</v>
      </c>
      <c r="O247" s="12" t="s">
        <v>890</v>
      </c>
      <c r="P247" s="12" t="s">
        <v>891</v>
      </c>
      <c r="Q247" s="12" t="s">
        <v>892</v>
      </c>
      <c r="R247" s="12" t="s">
        <v>893</v>
      </c>
      <c r="S247" s="12" t="s">
        <v>894</v>
      </c>
      <c r="T247" s="12" t="s">
        <v>1722</v>
      </c>
      <c r="U247" t="s">
        <v>2090</v>
      </c>
      <c r="V247" s="12">
        <v>2</v>
      </c>
      <c r="W247" s="12" t="s">
        <v>1816</v>
      </c>
      <c r="X247" s="12" t="s">
        <v>2089</v>
      </c>
      <c r="Y247" s="12">
        <v>3000</v>
      </c>
      <c r="Z247" s="12" t="s">
        <v>1717</v>
      </c>
      <c r="AA247" s="12" t="s">
        <v>1621</v>
      </c>
      <c r="AB247" s="1" t="s">
        <v>1925</v>
      </c>
      <c r="AC247" s="12" t="s">
        <v>1331</v>
      </c>
      <c r="AD247" s="12" t="s">
        <v>1332</v>
      </c>
      <c r="AE247" s="6" t="s">
        <v>1333</v>
      </c>
      <c r="AF247" s="12" t="s">
        <v>1334</v>
      </c>
      <c r="AG247" s="6" t="s">
        <v>1586</v>
      </c>
      <c r="AH247" s="12" t="s">
        <v>1728</v>
      </c>
      <c r="AI247">
        <v>3591</v>
      </c>
      <c r="AJ247" s="1" t="s">
        <v>236</v>
      </c>
      <c r="AK247" s="1" t="s">
        <v>436</v>
      </c>
      <c r="AL247" s="1" t="s">
        <v>437</v>
      </c>
      <c r="AM247" s="1" t="s">
        <v>438</v>
      </c>
      <c r="AN247" s="1" t="s">
        <v>452</v>
      </c>
      <c r="AO247" s="5">
        <v>0</v>
      </c>
      <c r="AP247" s="5">
        <v>21202435.199999999</v>
      </c>
      <c r="AQ247" s="5">
        <v>21202435.199999999</v>
      </c>
      <c r="AR247" s="5">
        <v>0</v>
      </c>
      <c r="AS247" s="5">
        <v>3202435.2</v>
      </c>
      <c r="AT247" s="5">
        <v>0</v>
      </c>
      <c r="AU247" s="5">
        <v>0</v>
      </c>
      <c r="AV247" s="5">
        <v>0</v>
      </c>
      <c r="AW247" s="5">
        <v>21202435.199999999</v>
      </c>
      <c r="AX247" s="5">
        <v>0</v>
      </c>
      <c r="AY247" s="5">
        <f t="shared" si="40"/>
        <v>21202435.199999999</v>
      </c>
      <c r="AZ247" s="5"/>
    </row>
    <row r="248" spans="1:52" hidden="1" x14ac:dyDescent="0.3">
      <c r="A248" s="1"/>
      <c r="B248" s="6">
        <f t="shared" si="33"/>
        <v>-529110370011</v>
      </c>
      <c r="C248" s="1" t="str">
        <f t="shared" si="34"/>
        <v>529110370011</v>
      </c>
      <c r="D248" s="1">
        <v>5</v>
      </c>
      <c r="E248" s="1" t="str">
        <f t="shared" si="35"/>
        <v>291</v>
      </c>
      <c r="F248" s="1" t="str">
        <f t="shared" si="36"/>
        <v>1</v>
      </c>
      <c r="G248" s="1" t="str">
        <f t="shared" si="37"/>
        <v>0</v>
      </c>
      <c r="H248" s="1" t="str">
        <f t="shared" si="38"/>
        <v>37</v>
      </c>
      <c r="I248" s="1" t="str">
        <f t="shared" si="39"/>
        <v>00</v>
      </c>
      <c r="J248" s="1">
        <v>11</v>
      </c>
      <c r="K248" s="1" t="s">
        <v>1760</v>
      </c>
      <c r="L248" s="1" t="e">
        <v>#N/A</v>
      </c>
      <c r="M248" s="12" t="s">
        <v>878</v>
      </c>
      <c r="N248" s="12" t="s">
        <v>889</v>
      </c>
      <c r="O248" s="12" t="s">
        <v>890</v>
      </c>
      <c r="P248" s="12" t="s">
        <v>891</v>
      </c>
      <c r="Q248" s="12" t="s">
        <v>892</v>
      </c>
      <c r="R248" s="12" t="s">
        <v>893</v>
      </c>
      <c r="S248" s="12" t="s">
        <v>894</v>
      </c>
      <c r="T248" s="12" t="s">
        <v>1933</v>
      </c>
      <c r="U248" s="12" t="s">
        <v>2100</v>
      </c>
      <c r="V248" s="12">
        <v>2</v>
      </c>
      <c r="W248" s="12" t="s">
        <v>1816</v>
      </c>
      <c r="X248" s="12" t="s">
        <v>2089</v>
      </c>
      <c r="Y248" s="12">
        <v>2000</v>
      </c>
      <c r="Z248" s="12" t="s">
        <v>1735</v>
      </c>
      <c r="AA248" s="12" t="s">
        <v>1634</v>
      </c>
      <c r="AB248" s="1" t="s">
        <v>1950</v>
      </c>
      <c r="AC248" s="12">
        <v>291</v>
      </c>
      <c r="AD248" s="12" t="s">
        <v>1181</v>
      </c>
      <c r="AE248" s="80">
        <v>29101</v>
      </c>
      <c r="AF248" s="12" t="s">
        <v>1183</v>
      </c>
      <c r="AG248" s="6" t="s">
        <v>1586</v>
      </c>
      <c r="AH248" s="12" t="s">
        <v>1728</v>
      </c>
      <c r="AI248">
        <v>2911</v>
      </c>
      <c r="AJ248" s="1" t="s">
        <v>314</v>
      </c>
      <c r="AK248" s="1" t="s">
        <v>498</v>
      </c>
      <c r="AL248" s="1" t="s">
        <v>527</v>
      </c>
      <c r="AM248" s="1" t="s">
        <v>528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5">
        <v>150000</v>
      </c>
      <c r="AY248" s="5">
        <f t="shared" si="40"/>
        <v>150000</v>
      </c>
      <c r="AZ248" s="5"/>
    </row>
    <row r="249" spans="1:52" hidden="1" x14ac:dyDescent="0.3">
      <c r="A249" s="1" t="s">
        <v>453</v>
      </c>
      <c r="B249" s="6">
        <f t="shared" si="33"/>
        <v>0</v>
      </c>
      <c r="C249" s="1" t="str">
        <f t="shared" si="34"/>
        <v>556710250011</v>
      </c>
      <c r="D249" s="1">
        <v>5</v>
      </c>
      <c r="E249" s="1" t="str">
        <f t="shared" si="35"/>
        <v>567</v>
      </c>
      <c r="F249" s="1" t="str">
        <f t="shared" si="36"/>
        <v>1</v>
      </c>
      <c r="G249" s="1" t="str">
        <f t="shared" si="37"/>
        <v>0</v>
      </c>
      <c r="H249" s="1" t="str">
        <f t="shared" si="38"/>
        <v>25</v>
      </c>
      <c r="I249" s="1" t="str">
        <f t="shared" si="39"/>
        <v>00</v>
      </c>
      <c r="J249" s="1">
        <v>11</v>
      </c>
      <c r="K249" s="1" t="s">
        <v>1760</v>
      </c>
      <c r="L249" s="1" t="s">
        <v>453</v>
      </c>
      <c r="M249" s="12" t="s">
        <v>878</v>
      </c>
      <c r="N249" s="12" t="s">
        <v>889</v>
      </c>
      <c r="O249" s="12" t="s">
        <v>890</v>
      </c>
      <c r="P249" s="12" t="s">
        <v>891</v>
      </c>
      <c r="Q249" s="12" t="s">
        <v>892</v>
      </c>
      <c r="R249" s="12" t="s">
        <v>893</v>
      </c>
      <c r="S249" s="12" t="s">
        <v>894</v>
      </c>
      <c r="T249" s="12" t="s">
        <v>1722</v>
      </c>
      <c r="U249" t="s">
        <v>2090</v>
      </c>
      <c r="V249" s="12">
        <v>2</v>
      </c>
      <c r="W249" s="12" t="s">
        <v>1816</v>
      </c>
      <c r="X249" s="12" t="s">
        <v>2243</v>
      </c>
      <c r="Y249" s="12">
        <v>5000</v>
      </c>
      <c r="Z249" s="12" t="s">
        <v>1739</v>
      </c>
      <c r="AA249" s="12" t="s">
        <v>1621</v>
      </c>
      <c r="AB249" s="1" t="s">
        <v>1925</v>
      </c>
      <c r="AC249" s="12" t="s">
        <v>1511</v>
      </c>
      <c r="AD249" s="12" t="s">
        <v>1512</v>
      </c>
      <c r="AE249" s="6" t="s">
        <v>1513</v>
      </c>
      <c r="AF249" s="12" t="s">
        <v>1923</v>
      </c>
      <c r="AG249" s="6" t="s">
        <v>1586</v>
      </c>
      <c r="AH249" s="12" t="s">
        <v>1728</v>
      </c>
      <c r="AI249">
        <v>5671</v>
      </c>
      <c r="AJ249" s="1" t="s">
        <v>236</v>
      </c>
      <c r="AK249" s="1" t="s">
        <v>436</v>
      </c>
      <c r="AL249" s="1" t="s">
        <v>437</v>
      </c>
      <c r="AM249" s="1" t="s">
        <v>438</v>
      </c>
      <c r="AN249" s="1" t="s">
        <v>454</v>
      </c>
      <c r="AO249" s="5">
        <v>1500000</v>
      </c>
      <c r="AP249" s="5">
        <v>0</v>
      </c>
      <c r="AQ249" s="5">
        <v>1500000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1500000</v>
      </c>
      <c r="AX249" s="5">
        <v>0</v>
      </c>
      <c r="AY249" s="5">
        <f t="shared" si="40"/>
        <v>1500000</v>
      </c>
      <c r="AZ249" s="5"/>
    </row>
    <row r="250" spans="1:52" hidden="1" x14ac:dyDescent="0.3">
      <c r="A250" s="1" t="s">
        <v>630</v>
      </c>
      <c r="B250" s="6">
        <f t="shared" si="33"/>
        <v>0</v>
      </c>
      <c r="C250" s="1" t="str">
        <f t="shared" si="34"/>
        <v>543110513811</v>
      </c>
      <c r="D250" s="1">
        <v>5</v>
      </c>
      <c r="E250" s="1" t="str">
        <f t="shared" si="35"/>
        <v>431</v>
      </c>
      <c r="F250" s="1" t="str">
        <f t="shared" si="36"/>
        <v>1</v>
      </c>
      <c r="G250" s="1" t="str">
        <f t="shared" si="37"/>
        <v>0</v>
      </c>
      <c r="H250" s="1" t="str">
        <f t="shared" si="38"/>
        <v>51</v>
      </c>
      <c r="I250" s="1" t="str">
        <f t="shared" si="39"/>
        <v>38</v>
      </c>
      <c r="J250" s="1">
        <v>11</v>
      </c>
      <c r="K250" s="1" t="s">
        <v>1760</v>
      </c>
      <c r="L250" s="1" t="s">
        <v>630</v>
      </c>
      <c r="M250" s="12" t="s">
        <v>878</v>
      </c>
      <c r="N250" s="12" t="s">
        <v>935</v>
      </c>
      <c r="O250" s="12" t="s">
        <v>936</v>
      </c>
      <c r="P250" s="12" t="s">
        <v>937</v>
      </c>
      <c r="Q250" s="12" t="s">
        <v>938</v>
      </c>
      <c r="R250" s="12" t="s">
        <v>939</v>
      </c>
      <c r="S250" s="12" t="s">
        <v>940</v>
      </c>
      <c r="T250" s="12" t="s">
        <v>1933</v>
      </c>
      <c r="U250" s="12" t="s">
        <v>2100</v>
      </c>
      <c r="V250" s="12">
        <v>5</v>
      </c>
      <c r="W250" s="12" t="s">
        <v>1839</v>
      </c>
      <c r="X250" s="12" t="s">
        <v>2089</v>
      </c>
      <c r="Y250" s="12">
        <v>4000</v>
      </c>
      <c r="Z250" s="12" t="s">
        <v>1844</v>
      </c>
      <c r="AA250" s="12" t="s">
        <v>1642</v>
      </c>
      <c r="AB250" s="1" t="s">
        <v>1991</v>
      </c>
      <c r="AC250" s="12" t="s">
        <v>1417</v>
      </c>
      <c r="AD250" s="12" t="s">
        <v>1418</v>
      </c>
      <c r="AE250" s="6" t="s">
        <v>1419</v>
      </c>
      <c r="AF250" s="12" t="s">
        <v>1990</v>
      </c>
      <c r="AG250" s="6" t="s">
        <v>1640</v>
      </c>
      <c r="AH250" s="12" t="s">
        <v>1992</v>
      </c>
      <c r="AI250">
        <v>4311</v>
      </c>
      <c r="AJ250" s="1" t="s">
        <v>330</v>
      </c>
      <c r="AK250" s="1" t="s">
        <v>608</v>
      </c>
      <c r="AL250" s="1" t="s">
        <v>617</v>
      </c>
      <c r="AM250" s="1" t="s">
        <v>618</v>
      </c>
      <c r="AN250" s="1" t="s">
        <v>631</v>
      </c>
      <c r="AO250" s="5">
        <v>5000000</v>
      </c>
      <c r="AP250" s="5">
        <v>0</v>
      </c>
      <c r="AQ250" s="5">
        <v>5000000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5000000</v>
      </c>
      <c r="AX250" s="5">
        <v>198612.23</v>
      </c>
      <c r="AY250" s="5">
        <f t="shared" si="40"/>
        <v>5198612.2300000004</v>
      </c>
      <c r="AZ250" s="5"/>
    </row>
    <row r="251" spans="1:52" hidden="1" x14ac:dyDescent="0.3">
      <c r="A251" s="1" t="s">
        <v>458</v>
      </c>
      <c r="B251" s="6">
        <f t="shared" si="33"/>
        <v>0</v>
      </c>
      <c r="C251" s="1" t="str">
        <f t="shared" si="34"/>
        <v>524610262411</v>
      </c>
      <c r="D251" s="1">
        <v>5</v>
      </c>
      <c r="E251" s="1" t="str">
        <f t="shared" si="35"/>
        <v>246</v>
      </c>
      <c r="F251" s="1" t="str">
        <f t="shared" si="36"/>
        <v>1</v>
      </c>
      <c r="G251" s="1" t="str">
        <f t="shared" si="37"/>
        <v>0</v>
      </c>
      <c r="H251" s="1" t="str">
        <f t="shared" si="38"/>
        <v>26</v>
      </c>
      <c r="I251" s="1" t="str">
        <f t="shared" si="39"/>
        <v>24</v>
      </c>
      <c r="J251" s="1">
        <v>11</v>
      </c>
      <c r="K251" s="1" t="s">
        <v>1760</v>
      </c>
      <c r="L251" s="1" t="s">
        <v>458</v>
      </c>
      <c r="M251" s="12" t="s">
        <v>878</v>
      </c>
      <c r="N251" s="12" t="s">
        <v>903</v>
      </c>
      <c r="O251" s="12" t="s">
        <v>904</v>
      </c>
      <c r="P251" s="12" t="s">
        <v>911</v>
      </c>
      <c r="Q251" s="12" t="s">
        <v>912</v>
      </c>
      <c r="R251" s="12" t="s">
        <v>915</v>
      </c>
      <c r="S251" s="12" t="s">
        <v>916</v>
      </c>
      <c r="T251" s="12" t="s">
        <v>1722</v>
      </c>
      <c r="U251" t="s">
        <v>2090</v>
      </c>
      <c r="V251" s="12">
        <v>3</v>
      </c>
      <c r="W251" s="12" t="s">
        <v>1725</v>
      </c>
      <c r="X251" s="12" t="s">
        <v>2089</v>
      </c>
      <c r="Y251" s="12">
        <v>2000</v>
      </c>
      <c r="Z251" s="12" t="s">
        <v>1735</v>
      </c>
      <c r="AA251" s="12" t="s">
        <v>1625</v>
      </c>
      <c r="AB251" s="1" t="s">
        <v>1778</v>
      </c>
      <c r="AC251" s="12" t="s">
        <v>1115</v>
      </c>
      <c r="AD251" s="12" t="s">
        <v>1116</v>
      </c>
      <c r="AE251" s="6" t="s">
        <v>1117</v>
      </c>
      <c r="AF251" s="12" t="s">
        <v>1800</v>
      </c>
      <c r="AG251" s="6" t="s">
        <v>1620</v>
      </c>
      <c r="AH251" s="12" t="s">
        <v>2016</v>
      </c>
      <c r="AI251">
        <v>2461</v>
      </c>
      <c r="AJ251" s="1" t="s">
        <v>236</v>
      </c>
      <c r="AK251" s="1" t="s">
        <v>436</v>
      </c>
      <c r="AL251" s="1" t="s">
        <v>455</v>
      </c>
      <c r="AM251" s="1" t="s">
        <v>456</v>
      </c>
      <c r="AN251" s="1" t="s">
        <v>459</v>
      </c>
      <c r="AO251" s="5">
        <v>20180000</v>
      </c>
      <c r="AP251" s="5">
        <v>0</v>
      </c>
      <c r="AQ251" s="5">
        <v>20180000</v>
      </c>
      <c r="AR251" s="5">
        <v>0</v>
      </c>
      <c r="AS251" s="5">
        <v>20170196</v>
      </c>
      <c r="AT251" s="5">
        <v>0</v>
      </c>
      <c r="AU251" s="5">
        <v>0</v>
      </c>
      <c r="AV251" s="5">
        <v>0</v>
      </c>
      <c r="AW251" s="5">
        <v>20180000</v>
      </c>
      <c r="AX251" s="5">
        <v>0</v>
      </c>
      <c r="AY251" s="5">
        <f t="shared" si="40"/>
        <v>20180000</v>
      </c>
      <c r="AZ251" s="5"/>
    </row>
    <row r="252" spans="1:52" hidden="1" x14ac:dyDescent="0.3">
      <c r="A252" s="1"/>
      <c r="B252" s="6">
        <f t="shared" si="33"/>
        <v>-532210770011</v>
      </c>
      <c r="C252" s="1" t="str">
        <f t="shared" si="34"/>
        <v>532210770011</v>
      </c>
      <c r="D252" s="1">
        <v>5</v>
      </c>
      <c r="E252" s="1" t="str">
        <f t="shared" si="35"/>
        <v>322</v>
      </c>
      <c r="F252" s="1" t="str">
        <f t="shared" si="36"/>
        <v>1</v>
      </c>
      <c r="G252" s="1" t="str">
        <f t="shared" si="37"/>
        <v>0</v>
      </c>
      <c r="H252" s="1">
        <f t="shared" si="38"/>
        <v>77</v>
      </c>
      <c r="I252" s="1" t="str">
        <f t="shared" si="39"/>
        <v>00</v>
      </c>
      <c r="J252" s="1">
        <v>11</v>
      </c>
      <c r="K252" s="1" t="s">
        <v>1760</v>
      </c>
      <c r="L252" s="1" t="e">
        <v>#N/A</v>
      </c>
      <c r="M252" s="12" t="s">
        <v>878</v>
      </c>
      <c r="N252" s="12" t="s">
        <v>889</v>
      </c>
      <c r="O252" s="12" t="s">
        <v>890</v>
      </c>
      <c r="P252" s="12" t="s">
        <v>891</v>
      </c>
      <c r="Q252" s="12" t="s">
        <v>892</v>
      </c>
      <c r="R252" s="12" t="s">
        <v>893</v>
      </c>
      <c r="S252" s="12" t="s">
        <v>894</v>
      </c>
      <c r="T252" s="12" t="s">
        <v>1722</v>
      </c>
      <c r="U252" t="s">
        <v>2090</v>
      </c>
      <c r="V252" s="12">
        <v>4</v>
      </c>
      <c r="W252" s="12" t="s">
        <v>1714</v>
      </c>
      <c r="X252" s="12" t="s">
        <v>2089</v>
      </c>
      <c r="Y252" s="12">
        <v>3000</v>
      </c>
      <c r="Z252" s="12" t="s">
        <v>1717</v>
      </c>
      <c r="AA252" s="12">
        <v>77</v>
      </c>
      <c r="AB252" s="1" t="s">
        <v>2124</v>
      </c>
      <c r="AC252" s="12">
        <v>322</v>
      </c>
      <c r="AD252" s="12" t="s">
        <v>1227</v>
      </c>
      <c r="AE252" s="6">
        <v>32201</v>
      </c>
      <c r="AF252" s="12" t="s">
        <v>1229</v>
      </c>
      <c r="AG252" s="6" t="s">
        <v>1586</v>
      </c>
      <c r="AH252" s="12" t="s">
        <v>1728</v>
      </c>
      <c r="AI252">
        <v>3221</v>
      </c>
      <c r="AJ252" s="1" t="s">
        <v>68</v>
      </c>
      <c r="AK252" s="1" t="s">
        <v>154</v>
      </c>
      <c r="AL252" s="17" t="s">
        <v>2126</v>
      </c>
      <c r="AM252" s="1" t="s">
        <v>2123</v>
      </c>
      <c r="AN252" s="1"/>
      <c r="AO252" s="5">
        <v>0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200000</v>
      </c>
      <c r="AY252" s="5">
        <f t="shared" si="40"/>
        <v>200000</v>
      </c>
      <c r="AZ252" s="5"/>
    </row>
    <row r="253" spans="1:52" hidden="1" x14ac:dyDescent="0.3">
      <c r="A253" s="1" t="s">
        <v>462</v>
      </c>
      <c r="B253" s="6">
        <f t="shared" si="33"/>
        <v>0</v>
      </c>
      <c r="C253" s="1" t="str">
        <f t="shared" si="34"/>
        <v>527210260011</v>
      </c>
      <c r="D253" s="1">
        <v>5</v>
      </c>
      <c r="E253" s="1" t="str">
        <f t="shared" si="35"/>
        <v>272</v>
      </c>
      <c r="F253" s="1" t="str">
        <f t="shared" si="36"/>
        <v>1</v>
      </c>
      <c r="G253" s="1" t="str">
        <f t="shared" si="37"/>
        <v>0</v>
      </c>
      <c r="H253" s="1" t="str">
        <f t="shared" si="38"/>
        <v>26</v>
      </c>
      <c r="I253" s="1" t="str">
        <f t="shared" si="39"/>
        <v>00</v>
      </c>
      <c r="J253" s="1">
        <v>11</v>
      </c>
      <c r="K253" s="1" t="s">
        <v>1760</v>
      </c>
      <c r="L253" s="1" t="s">
        <v>462</v>
      </c>
      <c r="M253" s="12" t="s">
        <v>878</v>
      </c>
      <c r="N253" s="12" t="s">
        <v>903</v>
      </c>
      <c r="O253" s="12" t="s">
        <v>904</v>
      </c>
      <c r="P253" s="12" t="s">
        <v>911</v>
      </c>
      <c r="Q253" s="12" t="s">
        <v>912</v>
      </c>
      <c r="R253" s="12" t="s">
        <v>915</v>
      </c>
      <c r="S253" s="12" t="s">
        <v>916</v>
      </c>
      <c r="T253" s="12" t="s">
        <v>1722</v>
      </c>
      <c r="U253" t="s">
        <v>2090</v>
      </c>
      <c r="V253" s="12">
        <v>3</v>
      </c>
      <c r="W253" s="12" t="s">
        <v>1725</v>
      </c>
      <c r="X253" s="12" t="s">
        <v>2089</v>
      </c>
      <c r="Y253" s="12">
        <v>2000</v>
      </c>
      <c r="Z253" s="12" t="s">
        <v>1735</v>
      </c>
      <c r="AA253" s="12" t="s">
        <v>1625</v>
      </c>
      <c r="AB253" s="1" t="s">
        <v>1778</v>
      </c>
      <c r="AC253" s="12" t="s">
        <v>1165</v>
      </c>
      <c r="AD253" s="12" t="s">
        <v>1166</v>
      </c>
      <c r="AE253" s="6" t="s">
        <v>1167</v>
      </c>
      <c r="AF253" s="12" t="s">
        <v>1791</v>
      </c>
      <c r="AG253" s="6" t="s">
        <v>1586</v>
      </c>
      <c r="AH253" s="12" t="s">
        <v>1728</v>
      </c>
      <c r="AI253">
        <v>2721</v>
      </c>
      <c r="AJ253" s="1" t="s">
        <v>236</v>
      </c>
      <c r="AK253" s="1" t="s">
        <v>436</v>
      </c>
      <c r="AL253" s="1" t="s">
        <v>455</v>
      </c>
      <c r="AM253" s="1" t="s">
        <v>456</v>
      </c>
      <c r="AN253" s="1" t="s">
        <v>84</v>
      </c>
      <c r="AO253" s="5">
        <v>200000</v>
      </c>
      <c r="AP253" s="5">
        <v>0</v>
      </c>
      <c r="AQ253" s="5">
        <v>200000</v>
      </c>
      <c r="AR253" s="5">
        <v>189154.53</v>
      </c>
      <c r="AS253" s="5">
        <v>0</v>
      </c>
      <c r="AT253" s="5">
        <v>0</v>
      </c>
      <c r="AU253" s="5">
        <v>0</v>
      </c>
      <c r="AV253" s="5">
        <v>0</v>
      </c>
      <c r="AW253" s="5">
        <v>10845.470000000001</v>
      </c>
      <c r="AX253" s="5">
        <v>0</v>
      </c>
      <c r="AY253" s="5">
        <f t="shared" si="40"/>
        <v>200000</v>
      </c>
      <c r="AZ253" s="5"/>
    </row>
    <row r="254" spans="1:52" hidden="1" x14ac:dyDescent="0.3">
      <c r="A254" s="1"/>
      <c r="B254" s="6">
        <f t="shared" si="33"/>
        <v>-533910780011</v>
      </c>
      <c r="C254" s="1" t="str">
        <f t="shared" si="34"/>
        <v>533910780011</v>
      </c>
      <c r="D254" s="1">
        <v>5</v>
      </c>
      <c r="E254" s="1" t="str">
        <f t="shared" si="35"/>
        <v>339</v>
      </c>
      <c r="F254" s="1" t="str">
        <f t="shared" si="36"/>
        <v>1</v>
      </c>
      <c r="G254" s="1" t="str">
        <f t="shared" si="37"/>
        <v>0</v>
      </c>
      <c r="H254" s="1">
        <f t="shared" si="38"/>
        <v>78</v>
      </c>
      <c r="I254" s="1" t="str">
        <f t="shared" si="39"/>
        <v>00</v>
      </c>
      <c r="J254" s="1">
        <v>11</v>
      </c>
      <c r="K254" s="1" t="s">
        <v>1760</v>
      </c>
      <c r="L254" s="1" t="e">
        <v>#N/A</v>
      </c>
      <c r="M254" s="12" t="s">
        <v>878</v>
      </c>
      <c r="N254" s="12" t="s">
        <v>889</v>
      </c>
      <c r="O254" s="12" t="s">
        <v>890</v>
      </c>
      <c r="P254" s="12" t="s">
        <v>891</v>
      </c>
      <c r="Q254" s="12" t="s">
        <v>892</v>
      </c>
      <c r="R254" s="12" t="s">
        <v>893</v>
      </c>
      <c r="S254" s="12" t="s">
        <v>894</v>
      </c>
      <c r="T254" s="12" t="s">
        <v>1722</v>
      </c>
      <c r="U254" t="s">
        <v>2090</v>
      </c>
      <c r="V254" s="12">
        <v>6</v>
      </c>
      <c r="W254" s="12" t="s">
        <v>1744</v>
      </c>
      <c r="X254" s="12" t="s">
        <v>2089</v>
      </c>
      <c r="Y254" s="12">
        <v>3000</v>
      </c>
      <c r="Z254" s="12" t="s">
        <v>1717</v>
      </c>
      <c r="AA254" s="12">
        <v>78</v>
      </c>
      <c r="AB254" s="1" t="s">
        <v>547</v>
      </c>
      <c r="AC254" s="12">
        <v>339</v>
      </c>
      <c r="AD254" s="12" t="s">
        <v>1273</v>
      </c>
      <c r="AE254" s="6">
        <v>33901</v>
      </c>
      <c r="AF254" s="12" t="s">
        <v>1807</v>
      </c>
      <c r="AG254" s="6" t="s">
        <v>1586</v>
      </c>
      <c r="AH254" s="12" t="s">
        <v>1728</v>
      </c>
      <c r="AI254">
        <v>3391</v>
      </c>
      <c r="AJ254" s="1" t="s">
        <v>318</v>
      </c>
      <c r="AK254" s="1" t="s">
        <v>547</v>
      </c>
      <c r="AL254" s="17" t="s">
        <v>2766</v>
      </c>
      <c r="AM254" s="1" t="s">
        <v>2127</v>
      </c>
      <c r="AN254" s="1"/>
      <c r="AO254" s="5">
        <v>0</v>
      </c>
      <c r="AP254" s="5">
        <v>0</v>
      </c>
      <c r="AQ254" s="5">
        <v>0</v>
      </c>
      <c r="AR254" s="5">
        <v>0</v>
      </c>
      <c r="AS254" s="5">
        <v>0</v>
      </c>
      <c r="AT254" s="5">
        <v>0</v>
      </c>
      <c r="AU254" s="5">
        <v>0</v>
      </c>
      <c r="AV254" s="5">
        <v>0</v>
      </c>
      <c r="AW254" s="5">
        <v>0</v>
      </c>
      <c r="AX254" s="5">
        <v>220000</v>
      </c>
      <c r="AY254" s="5">
        <f t="shared" si="40"/>
        <v>220000</v>
      </c>
      <c r="AZ254" s="5"/>
    </row>
    <row r="255" spans="1:52" hidden="1" x14ac:dyDescent="0.3">
      <c r="A255" s="1"/>
      <c r="B255" s="6">
        <f t="shared" si="33"/>
        <v>-556710370011</v>
      </c>
      <c r="C255" s="1" t="str">
        <f t="shared" si="34"/>
        <v>556710370011</v>
      </c>
      <c r="D255" s="1">
        <v>5</v>
      </c>
      <c r="E255" s="1" t="str">
        <f t="shared" si="35"/>
        <v>567</v>
      </c>
      <c r="F255" s="1" t="str">
        <f t="shared" si="36"/>
        <v>1</v>
      </c>
      <c r="G255" s="1" t="str">
        <f t="shared" si="37"/>
        <v>0</v>
      </c>
      <c r="H255" s="1" t="str">
        <f t="shared" si="38"/>
        <v>37</v>
      </c>
      <c r="I255" s="1" t="str">
        <f t="shared" si="39"/>
        <v>00</v>
      </c>
      <c r="J255" s="1">
        <v>11</v>
      </c>
      <c r="K255" s="1" t="s">
        <v>1760</v>
      </c>
      <c r="L255" s="1" t="e">
        <v>#N/A</v>
      </c>
      <c r="M255" s="12" t="s">
        <v>878</v>
      </c>
      <c r="N255" s="12" t="s">
        <v>889</v>
      </c>
      <c r="O255" s="12" t="s">
        <v>890</v>
      </c>
      <c r="P255" s="12" t="s">
        <v>891</v>
      </c>
      <c r="Q255" s="12" t="s">
        <v>892</v>
      </c>
      <c r="R255" s="12" t="s">
        <v>893</v>
      </c>
      <c r="S255" s="12" t="s">
        <v>894</v>
      </c>
      <c r="T255" s="12" t="s">
        <v>1933</v>
      </c>
      <c r="U255" s="12" t="s">
        <v>2100</v>
      </c>
      <c r="V255" s="12">
        <v>2</v>
      </c>
      <c r="W255" s="12" t="s">
        <v>1816</v>
      </c>
      <c r="X255" s="12" t="s">
        <v>2243</v>
      </c>
      <c r="Y255" s="12">
        <v>5000</v>
      </c>
      <c r="Z255" s="12" t="s">
        <v>1739</v>
      </c>
      <c r="AA255" s="12" t="s">
        <v>1634</v>
      </c>
      <c r="AB255" s="1" t="s">
        <v>1950</v>
      </c>
      <c r="AC255" s="12">
        <v>567</v>
      </c>
      <c r="AD255" s="12" t="s">
        <v>1512</v>
      </c>
      <c r="AE255" s="80">
        <v>56701</v>
      </c>
      <c r="AF255" s="12" t="s">
        <v>1923</v>
      </c>
      <c r="AG255" s="6" t="s">
        <v>1586</v>
      </c>
      <c r="AH255" s="12" t="s">
        <v>1728</v>
      </c>
      <c r="AI255">
        <v>5671</v>
      </c>
      <c r="AJ255" s="1" t="s">
        <v>314</v>
      </c>
      <c r="AK255" s="1" t="s">
        <v>498</v>
      </c>
      <c r="AL255" s="1" t="s">
        <v>527</v>
      </c>
      <c r="AM255" s="1" t="s">
        <v>528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5">
        <v>232000</v>
      </c>
      <c r="AY255" s="5">
        <f t="shared" si="40"/>
        <v>232000</v>
      </c>
      <c r="AZ255" s="5"/>
    </row>
    <row r="256" spans="1:52" hidden="1" x14ac:dyDescent="0.3">
      <c r="A256" s="1" t="s">
        <v>464</v>
      </c>
      <c r="B256" s="6">
        <f t="shared" si="33"/>
        <v>0</v>
      </c>
      <c r="C256" s="1" t="str">
        <f t="shared" si="34"/>
        <v>531112260025</v>
      </c>
      <c r="D256" s="1">
        <v>5</v>
      </c>
      <c r="E256" s="1" t="str">
        <f t="shared" si="35"/>
        <v>311</v>
      </c>
      <c r="F256" s="1" t="str">
        <f t="shared" si="36"/>
        <v>1</v>
      </c>
      <c r="G256" s="1" t="str">
        <f t="shared" si="37"/>
        <v>2</v>
      </c>
      <c r="H256" s="1" t="str">
        <f t="shared" si="38"/>
        <v>26</v>
      </c>
      <c r="I256" s="1" t="str">
        <f t="shared" si="39"/>
        <v>00</v>
      </c>
      <c r="J256" s="1">
        <v>25</v>
      </c>
      <c r="K256" s="1" t="s">
        <v>1707</v>
      </c>
      <c r="L256" s="1" t="s">
        <v>464</v>
      </c>
      <c r="M256" s="12" t="s">
        <v>881</v>
      </c>
      <c r="N256" s="12" t="s">
        <v>903</v>
      </c>
      <c r="O256" s="12" t="s">
        <v>904</v>
      </c>
      <c r="P256" s="12" t="s">
        <v>911</v>
      </c>
      <c r="Q256" s="12" t="s">
        <v>912</v>
      </c>
      <c r="R256" s="12" t="s">
        <v>915</v>
      </c>
      <c r="S256" s="12" t="s">
        <v>916</v>
      </c>
      <c r="T256" s="12" t="s">
        <v>1722</v>
      </c>
      <c r="U256" t="s">
        <v>2090</v>
      </c>
      <c r="V256" s="12">
        <v>3</v>
      </c>
      <c r="W256" s="12" t="s">
        <v>1725</v>
      </c>
      <c r="X256" s="12" t="s">
        <v>2089</v>
      </c>
      <c r="Y256" s="12">
        <v>3000</v>
      </c>
      <c r="Z256" s="12" t="s">
        <v>1717</v>
      </c>
      <c r="AA256" s="12" t="s">
        <v>1625</v>
      </c>
      <c r="AB256" s="1" t="s">
        <v>1778</v>
      </c>
      <c r="AC256" s="12" t="s">
        <v>1204</v>
      </c>
      <c r="AD256" s="12" t="s">
        <v>1205</v>
      </c>
      <c r="AE256" s="6" t="s">
        <v>1206</v>
      </c>
      <c r="AF256" s="12" t="s">
        <v>1780</v>
      </c>
      <c r="AG256" s="6" t="s">
        <v>1586</v>
      </c>
      <c r="AH256" s="12" t="s">
        <v>1728</v>
      </c>
      <c r="AI256">
        <v>3111</v>
      </c>
      <c r="AJ256" s="1" t="s">
        <v>236</v>
      </c>
      <c r="AK256" s="1" t="s">
        <v>436</v>
      </c>
      <c r="AL256" s="1" t="s">
        <v>455</v>
      </c>
      <c r="AM256" s="1" t="s">
        <v>456</v>
      </c>
      <c r="AN256" s="1" t="s">
        <v>465</v>
      </c>
      <c r="AO256" s="5">
        <v>60000000</v>
      </c>
      <c r="AP256" s="5">
        <v>3000000</v>
      </c>
      <c r="AQ256" s="5">
        <v>63000000</v>
      </c>
      <c r="AR256" s="5">
        <v>10932355</v>
      </c>
      <c r="AS256" s="5">
        <v>15838878.01</v>
      </c>
      <c r="AT256" s="5">
        <v>10944067</v>
      </c>
      <c r="AU256" s="5">
        <v>5501180</v>
      </c>
      <c r="AV256" s="5">
        <v>10944067</v>
      </c>
      <c r="AW256" s="5">
        <v>52067645</v>
      </c>
      <c r="AX256" s="5">
        <v>0</v>
      </c>
      <c r="AY256" s="5">
        <f t="shared" si="40"/>
        <v>63000000</v>
      </c>
      <c r="AZ256" s="5"/>
    </row>
    <row r="257" spans="1:52" hidden="1" x14ac:dyDescent="0.3">
      <c r="A257" s="1" t="s">
        <v>463</v>
      </c>
      <c r="B257" s="6">
        <f t="shared" si="33"/>
        <v>0</v>
      </c>
      <c r="C257" s="1" t="str">
        <f t="shared" si="34"/>
        <v>529110260011</v>
      </c>
      <c r="D257" s="1">
        <v>5</v>
      </c>
      <c r="E257" s="1" t="str">
        <f t="shared" si="35"/>
        <v>291</v>
      </c>
      <c r="F257" s="1" t="str">
        <f t="shared" si="36"/>
        <v>1</v>
      </c>
      <c r="G257" s="1" t="str">
        <f t="shared" si="37"/>
        <v>0</v>
      </c>
      <c r="H257" s="1" t="str">
        <f t="shared" si="38"/>
        <v>26</v>
      </c>
      <c r="I257" s="1" t="str">
        <f t="shared" si="39"/>
        <v>00</v>
      </c>
      <c r="J257" s="1">
        <v>11</v>
      </c>
      <c r="K257" s="1" t="s">
        <v>1760</v>
      </c>
      <c r="L257" s="1" t="s">
        <v>463</v>
      </c>
      <c r="M257" s="12" t="s">
        <v>878</v>
      </c>
      <c r="N257" s="12" t="s">
        <v>903</v>
      </c>
      <c r="O257" s="12" t="s">
        <v>904</v>
      </c>
      <c r="P257" s="12" t="s">
        <v>911</v>
      </c>
      <c r="Q257" s="12" t="s">
        <v>912</v>
      </c>
      <c r="R257" s="12" t="s">
        <v>915</v>
      </c>
      <c r="S257" s="12" t="s">
        <v>916</v>
      </c>
      <c r="T257" s="12" t="s">
        <v>1722</v>
      </c>
      <c r="U257" t="s">
        <v>2090</v>
      </c>
      <c r="V257" s="12">
        <v>3</v>
      </c>
      <c r="W257" s="12" t="s">
        <v>1725</v>
      </c>
      <c r="X257" s="12" t="s">
        <v>2089</v>
      </c>
      <c r="Y257" s="12">
        <v>2000</v>
      </c>
      <c r="Z257" s="12" t="s">
        <v>1735</v>
      </c>
      <c r="AA257" s="12" t="s">
        <v>1625</v>
      </c>
      <c r="AB257" s="1" t="s">
        <v>1778</v>
      </c>
      <c r="AC257" s="12" t="s">
        <v>1180</v>
      </c>
      <c r="AD257" s="12" t="s">
        <v>1181</v>
      </c>
      <c r="AE257" s="6" t="s">
        <v>1182</v>
      </c>
      <c r="AF257" s="12" t="s">
        <v>1183</v>
      </c>
      <c r="AG257" s="6" t="s">
        <v>1586</v>
      </c>
      <c r="AH257" s="12" t="s">
        <v>1728</v>
      </c>
      <c r="AI257">
        <v>2911</v>
      </c>
      <c r="AJ257" s="1" t="s">
        <v>236</v>
      </c>
      <c r="AK257" s="1" t="s">
        <v>436</v>
      </c>
      <c r="AL257" s="1" t="s">
        <v>455</v>
      </c>
      <c r="AM257" s="1" t="s">
        <v>456</v>
      </c>
      <c r="AN257" s="1" t="s">
        <v>86</v>
      </c>
      <c r="AO257" s="5">
        <v>200000</v>
      </c>
      <c r="AP257" s="5">
        <v>0</v>
      </c>
      <c r="AQ257" s="5">
        <v>200000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200000</v>
      </c>
      <c r="AX257" s="5">
        <v>298791.81</v>
      </c>
      <c r="AY257" s="5">
        <f t="shared" si="40"/>
        <v>498791.81</v>
      </c>
      <c r="AZ257" s="5"/>
    </row>
    <row r="258" spans="1:52" hidden="1" x14ac:dyDescent="0.3">
      <c r="A258" s="1" t="s">
        <v>466</v>
      </c>
      <c r="B258" s="6">
        <f t="shared" si="33"/>
        <v>0</v>
      </c>
      <c r="C258" s="1" t="str">
        <f t="shared" si="34"/>
        <v>535710260011</v>
      </c>
      <c r="D258" s="1">
        <v>5</v>
      </c>
      <c r="E258" s="1" t="str">
        <f t="shared" si="35"/>
        <v>357</v>
      </c>
      <c r="F258" s="1" t="str">
        <f t="shared" si="36"/>
        <v>1</v>
      </c>
      <c r="G258" s="1" t="str">
        <f t="shared" si="37"/>
        <v>0</v>
      </c>
      <c r="H258" s="1" t="str">
        <f t="shared" si="38"/>
        <v>26</v>
      </c>
      <c r="I258" s="1" t="str">
        <f t="shared" si="39"/>
        <v>00</v>
      </c>
      <c r="J258" s="1">
        <v>11</v>
      </c>
      <c r="K258" s="1" t="s">
        <v>1760</v>
      </c>
      <c r="L258" s="1" t="s">
        <v>466</v>
      </c>
      <c r="M258" s="12" t="s">
        <v>878</v>
      </c>
      <c r="N258" s="12" t="s">
        <v>903</v>
      </c>
      <c r="O258" s="12" t="s">
        <v>904</v>
      </c>
      <c r="P258" s="12" t="s">
        <v>911</v>
      </c>
      <c r="Q258" s="12" t="s">
        <v>912</v>
      </c>
      <c r="R258" s="12" t="s">
        <v>915</v>
      </c>
      <c r="S258" s="12" t="s">
        <v>916</v>
      </c>
      <c r="T258" s="12" t="s">
        <v>1722</v>
      </c>
      <c r="U258" t="s">
        <v>2090</v>
      </c>
      <c r="V258" s="12">
        <v>3</v>
      </c>
      <c r="W258" s="12" t="s">
        <v>1725</v>
      </c>
      <c r="X258" s="12" t="s">
        <v>2089</v>
      </c>
      <c r="Y258" s="12">
        <v>3000</v>
      </c>
      <c r="Z258" s="12" t="s">
        <v>1717</v>
      </c>
      <c r="AA258" s="12" t="s">
        <v>1625</v>
      </c>
      <c r="AB258" s="1" t="s">
        <v>1778</v>
      </c>
      <c r="AC258" s="12" t="s">
        <v>1323</v>
      </c>
      <c r="AD258" s="12" t="s">
        <v>1324</v>
      </c>
      <c r="AE258" s="6" t="s">
        <v>1325</v>
      </c>
      <c r="AF258" s="12" t="s">
        <v>1835</v>
      </c>
      <c r="AG258" s="6" t="s">
        <v>1586</v>
      </c>
      <c r="AH258" s="12" t="s">
        <v>1728</v>
      </c>
      <c r="AI258">
        <v>3571</v>
      </c>
      <c r="AJ258" s="1" t="s">
        <v>236</v>
      </c>
      <c r="AK258" s="1" t="s">
        <v>436</v>
      </c>
      <c r="AL258" s="1" t="s">
        <v>455</v>
      </c>
      <c r="AM258" s="1" t="s">
        <v>456</v>
      </c>
      <c r="AN258" s="1" t="s">
        <v>213</v>
      </c>
      <c r="AO258" s="5">
        <v>2100000</v>
      </c>
      <c r="AP258" s="5">
        <v>0</v>
      </c>
      <c r="AQ258" s="5">
        <v>2100000</v>
      </c>
      <c r="AR258" s="5">
        <v>0</v>
      </c>
      <c r="AS258" s="5">
        <v>0</v>
      </c>
      <c r="AT258" s="5">
        <v>0</v>
      </c>
      <c r="AU258" s="5">
        <v>0</v>
      </c>
      <c r="AV258" s="5">
        <v>0</v>
      </c>
      <c r="AW258" s="5">
        <v>2100000</v>
      </c>
      <c r="AX258" s="5">
        <v>0</v>
      </c>
      <c r="AY258" s="5">
        <f t="shared" si="40"/>
        <v>2100000</v>
      </c>
      <c r="AZ258" s="5"/>
    </row>
    <row r="259" spans="1:52" hidden="1" x14ac:dyDescent="0.3">
      <c r="A259" s="1" t="s">
        <v>469</v>
      </c>
      <c r="B259" s="6">
        <f t="shared" si="33"/>
        <v>0</v>
      </c>
      <c r="C259" s="1" t="str">
        <f t="shared" si="34"/>
        <v>521610270011</v>
      </c>
      <c r="D259" s="1">
        <v>5</v>
      </c>
      <c r="E259" s="1" t="str">
        <f t="shared" si="35"/>
        <v>216</v>
      </c>
      <c r="F259" s="1" t="str">
        <f t="shared" si="36"/>
        <v>1</v>
      </c>
      <c r="G259" s="1" t="str">
        <f t="shared" si="37"/>
        <v>0</v>
      </c>
      <c r="H259" s="1" t="str">
        <f t="shared" si="38"/>
        <v>27</v>
      </c>
      <c r="I259" s="1" t="str">
        <f t="shared" si="39"/>
        <v>00</v>
      </c>
      <c r="J259" s="1">
        <v>11</v>
      </c>
      <c r="K259" s="1" t="s">
        <v>1760</v>
      </c>
      <c r="L259" s="1" t="s">
        <v>469</v>
      </c>
      <c r="M259" s="12" t="s">
        <v>878</v>
      </c>
      <c r="N259" s="12" t="s">
        <v>903</v>
      </c>
      <c r="O259" s="12" t="s">
        <v>904</v>
      </c>
      <c r="P259" s="12" t="s">
        <v>905</v>
      </c>
      <c r="Q259" s="12" t="s">
        <v>906</v>
      </c>
      <c r="R259" s="12" t="s">
        <v>907</v>
      </c>
      <c r="S259" s="12" t="s">
        <v>908</v>
      </c>
      <c r="T259" s="12" t="s">
        <v>1722</v>
      </c>
      <c r="U259" t="s">
        <v>2090</v>
      </c>
      <c r="V259" s="12">
        <v>3</v>
      </c>
      <c r="W259" s="12" t="s">
        <v>1725</v>
      </c>
      <c r="X259" s="12" t="s">
        <v>2089</v>
      </c>
      <c r="Y259" s="12">
        <v>2000</v>
      </c>
      <c r="Z259" s="12" t="s">
        <v>1735</v>
      </c>
      <c r="AA259" s="12" t="s">
        <v>1626</v>
      </c>
      <c r="AB259" s="1" t="s">
        <v>1726</v>
      </c>
      <c r="AC259" s="12" t="s">
        <v>1061</v>
      </c>
      <c r="AD259" s="12" t="s">
        <v>1062</v>
      </c>
      <c r="AE259" s="6" t="s">
        <v>1063</v>
      </c>
      <c r="AF259" s="12" t="s">
        <v>1064</v>
      </c>
      <c r="AG259" s="6" t="s">
        <v>1586</v>
      </c>
      <c r="AH259" s="12" t="s">
        <v>1728</v>
      </c>
      <c r="AI259">
        <v>2161</v>
      </c>
      <c r="AJ259" s="1" t="s">
        <v>236</v>
      </c>
      <c r="AK259" s="1" t="s">
        <v>436</v>
      </c>
      <c r="AL259" s="1" t="s">
        <v>467</v>
      </c>
      <c r="AM259" s="1" t="s">
        <v>468</v>
      </c>
      <c r="AN259" s="1" t="s">
        <v>74</v>
      </c>
      <c r="AO259" s="5">
        <v>170000</v>
      </c>
      <c r="AP259" s="5">
        <v>0</v>
      </c>
      <c r="AQ259" s="5">
        <v>170000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  <c r="AW259" s="5">
        <v>170000</v>
      </c>
      <c r="AX259" s="5">
        <v>0</v>
      </c>
      <c r="AY259" s="5">
        <f t="shared" si="40"/>
        <v>170000</v>
      </c>
      <c r="AZ259" s="5"/>
    </row>
    <row r="260" spans="1:52" hidden="1" x14ac:dyDescent="0.3">
      <c r="A260" s="1" t="s">
        <v>470</v>
      </c>
      <c r="B260" s="6">
        <f t="shared" si="33"/>
        <v>0</v>
      </c>
      <c r="C260" s="1" t="str">
        <f t="shared" si="34"/>
        <v>527210270011</v>
      </c>
      <c r="D260" s="1">
        <v>5</v>
      </c>
      <c r="E260" s="1" t="str">
        <f t="shared" si="35"/>
        <v>272</v>
      </c>
      <c r="F260" s="1" t="str">
        <f t="shared" si="36"/>
        <v>1</v>
      </c>
      <c r="G260" s="1" t="str">
        <f t="shared" si="37"/>
        <v>0</v>
      </c>
      <c r="H260" s="1" t="str">
        <f t="shared" si="38"/>
        <v>27</v>
      </c>
      <c r="I260" s="1" t="str">
        <f t="shared" si="39"/>
        <v>00</v>
      </c>
      <c r="J260" s="1">
        <v>11</v>
      </c>
      <c r="K260" s="1" t="s">
        <v>1760</v>
      </c>
      <c r="L260" s="1" t="s">
        <v>470</v>
      </c>
      <c r="M260" s="12" t="s">
        <v>878</v>
      </c>
      <c r="N260" s="12" t="s">
        <v>903</v>
      </c>
      <c r="O260" s="12" t="s">
        <v>904</v>
      </c>
      <c r="P260" s="12" t="s">
        <v>905</v>
      </c>
      <c r="Q260" s="12" t="s">
        <v>906</v>
      </c>
      <c r="R260" s="12" t="s">
        <v>907</v>
      </c>
      <c r="S260" s="12" t="s">
        <v>908</v>
      </c>
      <c r="T260" s="12" t="s">
        <v>1722</v>
      </c>
      <c r="U260" t="s">
        <v>2090</v>
      </c>
      <c r="V260" s="12">
        <v>3</v>
      </c>
      <c r="W260" s="12" t="s">
        <v>1725</v>
      </c>
      <c r="X260" s="12" t="s">
        <v>2089</v>
      </c>
      <c r="Y260" s="12">
        <v>2000</v>
      </c>
      <c r="Z260" s="12" t="s">
        <v>1735</v>
      </c>
      <c r="AA260" s="12" t="s">
        <v>1626</v>
      </c>
      <c r="AB260" s="1" t="s">
        <v>1726</v>
      </c>
      <c r="AC260" s="12" t="s">
        <v>1165</v>
      </c>
      <c r="AD260" s="12" t="s">
        <v>1166</v>
      </c>
      <c r="AE260" s="6" t="s">
        <v>1167</v>
      </c>
      <c r="AF260" s="12" t="s">
        <v>1791</v>
      </c>
      <c r="AG260" s="6" t="s">
        <v>1586</v>
      </c>
      <c r="AH260" s="12" t="s">
        <v>1728</v>
      </c>
      <c r="AI260">
        <v>2721</v>
      </c>
      <c r="AJ260" s="1" t="s">
        <v>236</v>
      </c>
      <c r="AK260" s="1" t="s">
        <v>436</v>
      </c>
      <c r="AL260" s="1" t="s">
        <v>467</v>
      </c>
      <c r="AM260" s="1" t="s">
        <v>468</v>
      </c>
      <c r="AN260" s="1" t="s">
        <v>84</v>
      </c>
      <c r="AO260" s="5">
        <v>100000</v>
      </c>
      <c r="AP260" s="5">
        <v>0</v>
      </c>
      <c r="AQ260" s="5">
        <v>100000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100000</v>
      </c>
      <c r="AX260" s="5">
        <v>0</v>
      </c>
      <c r="AY260" s="5">
        <f t="shared" si="40"/>
        <v>100000</v>
      </c>
      <c r="AZ260" s="5"/>
    </row>
    <row r="261" spans="1:52" hidden="1" x14ac:dyDescent="0.3">
      <c r="A261" s="1" t="s">
        <v>471</v>
      </c>
      <c r="B261" s="6">
        <f t="shared" si="33"/>
        <v>0</v>
      </c>
      <c r="C261" s="1" t="str">
        <f t="shared" si="34"/>
        <v>529110270011</v>
      </c>
      <c r="D261" s="1">
        <v>5</v>
      </c>
      <c r="E261" s="1" t="str">
        <f t="shared" si="35"/>
        <v>291</v>
      </c>
      <c r="F261" s="1" t="str">
        <f t="shared" si="36"/>
        <v>1</v>
      </c>
      <c r="G261" s="1" t="str">
        <f t="shared" si="37"/>
        <v>0</v>
      </c>
      <c r="H261" s="1" t="str">
        <f t="shared" si="38"/>
        <v>27</v>
      </c>
      <c r="I261" s="1" t="str">
        <f t="shared" si="39"/>
        <v>00</v>
      </c>
      <c r="J261" s="1">
        <v>11</v>
      </c>
      <c r="K261" s="1" t="s">
        <v>1760</v>
      </c>
      <c r="L261" s="1" t="s">
        <v>471</v>
      </c>
      <c r="M261" s="12" t="s">
        <v>878</v>
      </c>
      <c r="N261" s="12" t="s">
        <v>903</v>
      </c>
      <c r="O261" s="12" t="s">
        <v>904</v>
      </c>
      <c r="P261" s="12" t="s">
        <v>905</v>
      </c>
      <c r="Q261" s="12" t="s">
        <v>906</v>
      </c>
      <c r="R261" s="12" t="s">
        <v>907</v>
      </c>
      <c r="S261" s="12" t="s">
        <v>908</v>
      </c>
      <c r="T261" s="12" t="s">
        <v>1722</v>
      </c>
      <c r="U261" t="s">
        <v>2090</v>
      </c>
      <c r="V261" s="12">
        <v>3</v>
      </c>
      <c r="W261" s="12" t="s">
        <v>1725</v>
      </c>
      <c r="X261" s="12" t="s">
        <v>2089</v>
      </c>
      <c r="Y261" s="12">
        <v>2000</v>
      </c>
      <c r="Z261" s="12" t="s">
        <v>1735</v>
      </c>
      <c r="AA261" s="12" t="s">
        <v>1626</v>
      </c>
      <c r="AB261" s="1" t="s">
        <v>1726</v>
      </c>
      <c r="AC261" s="12" t="s">
        <v>1180</v>
      </c>
      <c r="AD261" s="12" t="s">
        <v>1181</v>
      </c>
      <c r="AE261" s="6" t="s">
        <v>1182</v>
      </c>
      <c r="AF261" s="12" t="s">
        <v>1183</v>
      </c>
      <c r="AG261" s="6" t="s">
        <v>1586</v>
      </c>
      <c r="AH261" s="12" t="s">
        <v>1728</v>
      </c>
      <c r="AI261">
        <v>2911</v>
      </c>
      <c r="AJ261" s="1" t="s">
        <v>236</v>
      </c>
      <c r="AK261" s="1" t="s">
        <v>436</v>
      </c>
      <c r="AL261" s="1" t="s">
        <v>467</v>
      </c>
      <c r="AM261" s="1" t="s">
        <v>468</v>
      </c>
      <c r="AN261" s="1" t="s">
        <v>86</v>
      </c>
      <c r="AO261" s="5">
        <v>100000</v>
      </c>
      <c r="AP261" s="5">
        <v>0</v>
      </c>
      <c r="AQ261" s="5">
        <v>100000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  <c r="AW261" s="5">
        <v>100000</v>
      </c>
      <c r="AX261" s="5">
        <v>0</v>
      </c>
      <c r="AY261" s="5">
        <f t="shared" si="40"/>
        <v>100000</v>
      </c>
      <c r="AZ261" s="5"/>
    </row>
    <row r="262" spans="1:52" hidden="1" x14ac:dyDescent="0.3">
      <c r="A262" s="1" t="s">
        <v>472</v>
      </c>
      <c r="B262" s="6">
        <f t="shared" si="33"/>
        <v>0</v>
      </c>
      <c r="C262" s="1" t="str">
        <f t="shared" si="34"/>
        <v>535812270025</v>
      </c>
      <c r="D262" s="1">
        <v>5</v>
      </c>
      <c r="E262" s="1" t="str">
        <f t="shared" si="35"/>
        <v>358</v>
      </c>
      <c r="F262" s="1" t="str">
        <f t="shared" si="36"/>
        <v>1</v>
      </c>
      <c r="G262" s="1" t="str">
        <f t="shared" si="37"/>
        <v>2</v>
      </c>
      <c r="H262" s="1" t="str">
        <f t="shared" si="38"/>
        <v>27</v>
      </c>
      <c r="I262" s="1" t="str">
        <f t="shared" si="39"/>
        <v>00</v>
      </c>
      <c r="J262" s="1">
        <v>25</v>
      </c>
      <c r="K262" s="1" t="s">
        <v>1707</v>
      </c>
      <c r="L262" s="1" t="s">
        <v>472</v>
      </c>
      <c r="M262" s="131" t="s">
        <v>881</v>
      </c>
      <c r="N262" s="12" t="s">
        <v>903</v>
      </c>
      <c r="O262" s="12" t="s">
        <v>904</v>
      </c>
      <c r="P262" s="12" t="s">
        <v>905</v>
      </c>
      <c r="Q262" s="12" t="s">
        <v>906</v>
      </c>
      <c r="R262" s="12" t="s">
        <v>907</v>
      </c>
      <c r="S262" s="12" t="s">
        <v>908</v>
      </c>
      <c r="T262" s="12" t="s">
        <v>1722</v>
      </c>
      <c r="U262" t="s">
        <v>2090</v>
      </c>
      <c r="V262" s="12">
        <v>3</v>
      </c>
      <c r="W262" s="12" t="s">
        <v>1725</v>
      </c>
      <c r="X262" s="12" t="s">
        <v>2089</v>
      </c>
      <c r="Y262" s="12">
        <v>3000</v>
      </c>
      <c r="Z262" s="12" t="s">
        <v>1717</v>
      </c>
      <c r="AA262" s="12" t="s">
        <v>1626</v>
      </c>
      <c r="AB262" s="1" t="s">
        <v>1726</v>
      </c>
      <c r="AC262" s="12" t="s">
        <v>1327</v>
      </c>
      <c r="AD262" s="12" t="s">
        <v>1328</v>
      </c>
      <c r="AE262" s="6" t="s">
        <v>1329</v>
      </c>
      <c r="AF262" s="12" t="s">
        <v>1330</v>
      </c>
      <c r="AG262" s="6" t="s">
        <v>1586</v>
      </c>
      <c r="AH262" s="12" t="s">
        <v>1728</v>
      </c>
      <c r="AI262">
        <v>3581</v>
      </c>
      <c r="AJ262" s="1" t="s">
        <v>236</v>
      </c>
      <c r="AK262" s="1" t="s">
        <v>436</v>
      </c>
      <c r="AL262" s="1" t="s">
        <v>467</v>
      </c>
      <c r="AM262" s="1" t="s">
        <v>468</v>
      </c>
      <c r="AN262" s="1" t="s">
        <v>473</v>
      </c>
      <c r="AO262" s="5">
        <v>216425740</v>
      </c>
      <c r="AP262" s="5">
        <v>40000000</v>
      </c>
      <c r="AQ262" s="5">
        <v>256425740</v>
      </c>
      <c r="AR262" s="5">
        <v>72755761.920000002</v>
      </c>
      <c r="AS262" s="5">
        <v>116155080.54000001</v>
      </c>
      <c r="AT262" s="5">
        <v>0</v>
      </c>
      <c r="AU262" s="5">
        <v>0</v>
      </c>
      <c r="AV262" s="5">
        <v>0</v>
      </c>
      <c r="AW262" s="5">
        <v>183669978.07999998</v>
      </c>
      <c r="AX262" s="5">
        <v>-1250000</v>
      </c>
      <c r="AY262" s="5">
        <f t="shared" si="40"/>
        <v>255175740</v>
      </c>
      <c r="AZ262" s="5"/>
    </row>
    <row r="263" spans="1:52" hidden="1" x14ac:dyDescent="0.3">
      <c r="A263" s="1" t="s">
        <v>476</v>
      </c>
      <c r="B263" s="6">
        <f t="shared" si="33"/>
        <v>0</v>
      </c>
      <c r="C263" s="1" t="str">
        <f t="shared" si="34"/>
        <v>527110280011</v>
      </c>
      <c r="D263" s="1">
        <v>5</v>
      </c>
      <c r="E263" s="1" t="str">
        <f t="shared" si="35"/>
        <v>271</v>
      </c>
      <c r="F263" s="1" t="str">
        <f t="shared" si="36"/>
        <v>1</v>
      </c>
      <c r="G263" s="1" t="str">
        <f t="shared" si="37"/>
        <v>0</v>
      </c>
      <c r="H263" s="1" t="str">
        <f t="shared" si="38"/>
        <v>28</v>
      </c>
      <c r="I263" s="1" t="str">
        <f t="shared" si="39"/>
        <v>00</v>
      </c>
      <c r="J263" s="1">
        <v>11</v>
      </c>
      <c r="K263" s="1" t="s">
        <v>1760</v>
      </c>
      <c r="L263" s="1" t="s">
        <v>476</v>
      </c>
      <c r="M263" s="12" t="s">
        <v>878</v>
      </c>
      <c r="N263" s="12" t="s">
        <v>903</v>
      </c>
      <c r="O263" s="12" t="s">
        <v>904</v>
      </c>
      <c r="P263" s="12" t="s">
        <v>905</v>
      </c>
      <c r="Q263" s="12" t="s">
        <v>906</v>
      </c>
      <c r="R263" s="12" t="s">
        <v>909</v>
      </c>
      <c r="S263" s="12" t="s">
        <v>910</v>
      </c>
      <c r="T263" s="12" t="s">
        <v>1722</v>
      </c>
      <c r="U263" t="s">
        <v>2090</v>
      </c>
      <c r="V263" s="12">
        <v>6</v>
      </c>
      <c r="W263" s="12" t="s">
        <v>1744</v>
      </c>
      <c r="X263" s="12" t="s">
        <v>2089</v>
      </c>
      <c r="Y263" s="12">
        <v>2000</v>
      </c>
      <c r="Z263" s="12" t="s">
        <v>1735</v>
      </c>
      <c r="AA263" s="12" t="s">
        <v>1624</v>
      </c>
      <c r="AB263" s="1" t="s">
        <v>1783</v>
      </c>
      <c r="AC263" s="12" t="s">
        <v>1161</v>
      </c>
      <c r="AD263" s="12" t="s">
        <v>1162</v>
      </c>
      <c r="AE263" s="6" t="s">
        <v>1163</v>
      </c>
      <c r="AF263" s="12" t="s">
        <v>1164</v>
      </c>
      <c r="AG263" s="6" t="s">
        <v>1586</v>
      </c>
      <c r="AH263" s="12" t="s">
        <v>1728</v>
      </c>
      <c r="AI263">
        <v>2711</v>
      </c>
      <c r="AJ263" s="1" t="s">
        <v>236</v>
      </c>
      <c r="AK263" s="1" t="s">
        <v>436</v>
      </c>
      <c r="AL263" s="1" t="s">
        <v>474</v>
      </c>
      <c r="AM263" s="1" t="s">
        <v>475</v>
      </c>
      <c r="AN263" s="1" t="s">
        <v>336</v>
      </c>
      <c r="AO263" s="5">
        <v>1500000</v>
      </c>
      <c r="AP263" s="5">
        <v>-1500000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f t="shared" si="40"/>
        <v>0</v>
      </c>
      <c r="AZ263" s="5"/>
    </row>
    <row r="264" spans="1:52" hidden="1" x14ac:dyDescent="0.3">
      <c r="A264" s="1" t="s">
        <v>479</v>
      </c>
      <c r="B264" s="6">
        <f t="shared" si="33"/>
        <v>0</v>
      </c>
      <c r="C264" s="1" t="str">
        <f t="shared" si="34"/>
        <v>521610290011</v>
      </c>
      <c r="D264" s="1">
        <v>5</v>
      </c>
      <c r="E264" s="1" t="str">
        <f t="shared" si="35"/>
        <v>216</v>
      </c>
      <c r="F264" s="1" t="str">
        <f t="shared" si="36"/>
        <v>1</v>
      </c>
      <c r="G264" s="1" t="str">
        <f t="shared" si="37"/>
        <v>0</v>
      </c>
      <c r="H264" s="1" t="str">
        <f t="shared" si="38"/>
        <v>29</v>
      </c>
      <c r="I264" s="1" t="str">
        <f t="shared" si="39"/>
        <v>00</v>
      </c>
      <c r="J264" s="1">
        <v>11</v>
      </c>
      <c r="K264" s="1" t="s">
        <v>1760</v>
      </c>
      <c r="L264" s="1" t="s">
        <v>479</v>
      </c>
      <c r="M264" s="12" t="s">
        <v>878</v>
      </c>
      <c r="N264" s="12" t="s">
        <v>889</v>
      </c>
      <c r="O264" s="12" t="s">
        <v>890</v>
      </c>
      <c r="P264" s="12" t="s">
        <v>891</v>
      </c>
      <c r="Q264" s="12" t="s">
        <v>892</v>
      </c>
      <c r="R264" s="12" t="s">
        <v>893</v>
      </c>
      <c r="S264" s="12" t="s">
        <v>894</v>
      </c>
      <c r="T264" s="12" t="s">
        <v>1722</v>
      </c>
      <c r="U264" t="s">
        <v>2090</v>
      </c>
      <c r="V264" s="12">
        <v>2</v>
      </c>
      <c r="W264" s="12" t="s">
        <v>1816</v>
      </c>
      <c r="X264" s="12" t="s">
        <v>2089</v>
      </c>
      <c r="Y264" s="12">
        <v>2000</v>
      </c>
      <c r="Z264" s="12" t="s">
        <v>1735</v>
      </c>
      <c r="AA264" s="12" t="s">
        <v>1623</v>
      </c>
      <c r="AB264" s="1" t="s">
        <v>1928</v>
      </c>
      <c r="AC264" s="12" t="s">
        <v>1061</v>
      </c>
      <c r="AD264" s="12" t="s">
        <v>1062</v>
      </c>
      <c r="AE264" s="6" t="s">
        <v>1063</v>
      </c>
      <c r="AF264" s="12" t="s">
        <v>1064</v>
      </c>
      <c r="AG264" s="6" t="s">
        <v>1586</v>
      </c>
      <c r="AH264" s="12" t="s">
        <v>1728</v>
      </c>
      <c r="AI264">
        <v>2161</v>
      </c>
      <c r="AJ264" s="1" t="s">
        <v>236</v>
      </c>
      <c r="AK264" s="1" t="s">
        <v>436</v>
      </c>
      <c r="AL264" s="1" t="s">
        <v>477</v>
      </c>
      <c r="AM264" s="1" t="s">
        <v>478</v>
      </c>
      <c r="AN264" s="1" t="s">
        <v>74</v>
      </c>
      <c r="AO264" s="5">
        <v>50000</v>
      </c>
      <c r="AP264" s="5">
        <v>0</v>
      </c>
      <c r="AQ264" s="5">
        <v>50000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50000</v>
      </c>
      <c r="AX264" s="5">
        <v>0</v>
      </c>
      <c r="AY264" s="5">
        <f t="shared" si="40"/>
        <v>50000</v>
      </c>
      <c r="AZ264" s="5"/>
    </row>
    <row r="265" spans="1:52" hidden="1" x14ac:dyDescent="0.3">
      <c r="A265" s="1" t="s">
        <v>480</v>
      </c>
      <c r="B265" s="6">
        <f t="shared" ref="B265:B328" si="41">A265-C265</f>
        <v>0</v>
      </c>
      <c r="C265" s="1" t="str">
        <f t="shared" ref="C265:C328" si="42">CONCATENATE(D265,E265,F265,G265,H265,I265,J265)</f>
        <v>522210290011</v>
      </c>
      <c r="D265" s="1">
        <v>5</v>
      </c>
      <c r="E265" s="1" t="str">
        <f t="shared" ref="E265:E328" si="43">LEFT(AI265,3)</f>
        <v>222</v>
      </c>
      <c r="F265" s="1" t="str">
        <f t="shared" ref="F265:F328" si="44">RIGHT(AI265,1)</f>
        <v>1</v>
      </c>
      <c r="G265" s="1" t="str">
        <f t="shared" ref="G265:G328" si="45">MID(K265,6,1)</f>
        <v>0</v>
      </c>
      <c r="H265" s="1" t="str">
        <f t="shared" ref="H265:H328" si="46">AA265</f>
        <v>29</v>
      </c>
      <c r="I265" s="1" t="str">
        <f t="shared" ref="I265:I328" si="47">AG265</f>
        <v>00</v>
      </c>
      <c r="J265" s="1">
        <v>11</v>
      </c>
      <c r="K265" s="1" t="s">
        <v>1760</v>
      </c>
      <c r="L265" s="1" t="s">
        <v>480</v>
      </c>
      <c r="M265" s="12" t="s">
        <v>878</v>
      </c>
      <c r="N265" s="12" t="s">
        <v>889</v>
      </c>
      <c r="O265" s="12" t="s">
        <v>890</v>
      </c>
      <c r="P265" s="12" t="s">
        <v>891</v>
      </c>
      <c r="Q265" s="12" t="s">
        <v>892</v>
      </c>
      <c r="R265" s="12" t="s">
        <v>893</v>
      </c>
      <c r="S265" s="12" t="s">
        <v>894</v>
      </c>
      <c r="T265" s="12" t="s">
        <v>1722</v>
      </c>
      <c r="U265" t="s">
        <v>2090</v>
      </c>
      <c r="V265" s="12">
        <v>2</v>
      </c>
      <c r="W265" s="12" t="s">
        <v>1816</v>
      </c>
      <c r="X265" s="12" t="s">
        <v>2089</v>
      </c>
      <c r="Y265" s="12">
        <v>2000</v>
      </c>
      <c r="Z265" s="12" t="s">
        <v>1735</v>
      </c>
      <c r="AA265" s="12" t="s">
        <v>1623</v>
      </c>
      <c r="AB265" s="1" t="s">
        <v>1928</v>
      </c>
      <c r="AC265" s="12" t="s">
        <v>1079</v>
      </c>
      <c r="AD265" s="12" t="s">
        <v>1080</v>
      </c>
      <c r="AE265" s="6" t="s">
        <v>1081</v>
      </c>
      <c r="AF265" s="12" t="s">
        <v>1082</v>
      </c>
      <c r="AG265" s="6" t="s">
        <v>1586</v>
      </c>
      <c r="AH265" s="12" t="s">
        <v>1728</v>
      </c>
      <c r="AI265">
        <v>2221</v>
      </c>
      <c r="AJ265" s="1" t="s">
        <v>236</v>
      </c>
      <c r="AK265" s="1" t="s">
        <v>436</v>
      </c>
      <c r="AL265" s="1" t="s">
        <v>477</v>
      </c>
      <c r="AM265" s="1" t="s">
        <v>478</v>
      </c>
      <c r="AN265" s="1" t="s">
        <v>481</v>
      </c>
      <c r="AO265" s="5">
        <v>40000</v>
      </c>
      <c r="AP265" s="5">
        <v>0</v>
      </c>
      <c r="AQ265" s="5">
        <v>40000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40000</v>
      </c>
      <c r="AX265" s="5">
        <v>0</v>
      </c>
      <c r="AY265" s="5">
        <f t="shared" ref="AY265:AY328" si="48">AQ265+AX265</f>
        <v>40000</v>
      </c>
      <c r="AZ265" s="5"/>
    </row>
    <row r="266" spans="1:52" hidden="1" x14ac:dyDescent="0.3">
      <c r="A266" s="1" t="s">
        <v>482</v>
      </c>
      <c r="B266" s="6">
        <f t="shared" si="41"/>
        <v>0</v>
      </c>
      <c r="C266" s="1" t="str">
        <f t="shared" si="42"/>
        <v>525210290011</v>
      </c>
      <c r="D266" s="1">
        <v>5</v>
      </c>
      <c r="E266" s="1" t="str">
        <f t="shared" si="43"/>
        <v>252</v>
      </c>
      <c r="F266" s="1" t="str">
        <f t="shared" si="44"/>
        <v>1</v>
      </c>
      <c r="G266" s="1" t="str">
        <f t="shared" si="45"/>
        <v>0</v>
      </c>
      <c r="H266" s="1" t="str">
        <f t="shared" si="46"/>
        <v>29</v>
      </c>
      <c r="I266" s="1" t="str">
        <f t="shared" si="47"/>
        <v>00</v>
      </c>
      <c r="J266" s="1">
        <v>11</v>
      </c>
      <c r="K266" s="1" t="s">
        <v>1760</v>
      </c>
      <c r="L266" s="1" t="s">
        <v>482</v>
      </c>
      <c r="M266" s="12" t="s">
        <v>878</v>
      </c>
      <c r="N266" s="12" t="s">
        <v>889</v>
      </c>
      <c r="O266" s="12" t="s">
        <v>890</v>
      </c>
      <c r="P266" s="12" t="s">
        <v>891</v>
      </c>
      <c r="Q266" s="12" t="s">
        <v>892</v>
      </c>
      <c r="R266" s="12" t="s">
        <v>893</v>
      </c>
      <c r="S266" s="12" t="s">
        <v>894</v>
      </c>
      <c r="T266" s="12" t="s">
        <v>1722</v>
      </c>
      <c r="U266" t="s">
        <v>2090</v>
      </c>
      <c r="V266" s="12">
        <v>2</v>
      </c>
      <c r="W266" s="12" t="s">
        <v>1816</v>
      </c>
      <c r="X266" s="12" t="s">
        <v>2089</v>
      </c>
      <c r="Y266" s="12">
        <v>2000</v>
      </c>
      <c r="Z266" s="12" t="s">
        <v>1735</v>
      </c>
      <c r="AA266" s="12" t="s">
        <v>1623</v>
      </c>
      <c r="AB266" s="1" t="s">
        <v>1928</v>
      </c>
      <c r="AC266" s="12" t="s">
        <v>1133</v>
      </c>
      <c r="AD266" s="12" t="s">
        <v>1134</v>
      </c>
      <c r="AE266" s="6" t="s">
        <v>1135</v>
      </c>
      <c r="AF266" s="12" t="s">
        <v>1826</v>
      </c>
      <c r="AG266" s="6" t="s">
        <v>1586</v>
      </c>
      <c r="AH266" s="12" t="s">
        <v>1728</v>
      </c>
      <c r="AI266">
        <v>2521</v>
      </c>
      <c r="AJ266" s="1" t="s">
        <v>236</v>
      </c>
      <c r="AK266" s="1" t="s">
        <v>436</v>
      </c>
      <c r="AL266" s="1" t="s">
        <v>477</v>
      </c>
      <c r="AM266" s="1" t="s">
        <v>478</v>
      </c>
      <c r="AN266" s="1" t="s">
        <v>417</v>
      </c>
      <c r="AO266" s="5">
        <v>40000</v>
      </c>
      <c r="AP266" s="5">
        <v>0</v>
      </c>
      <c r="AQ266" s="5">
        <v>40000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40000</v>
      </c>
      <c r="AX266" s="5">
        <v>0</v>
      </c>
      <c r="AY266" s="5">
        <f t="shared" si="48"/>
        <v>40000</v>
      </c>
      <c r="AZ266" s="5"/>
    </row>
    <row r="267" spans="1:52" hidden="1" x14ac:dyDescent="0.3">
      <c r="A267" s="1" t="s">
        <v>483</v>
      </c>
      <c r="B267" s="6">
        <f t="shared" si="41"/>
        <v>0</v>
      </c>
      <c r="C267" s="1" t="str">
        <f t="shared" si="42"/>
        <v>527210290011</v>
      </c>
      <c r="D267" s="1">
        <v>5</v>
      </c>
      <c r="E267" s="1" t="str">
        <f t="shared" si="43"/>
        <v>272</v>
      </c>
      <c r="F267" s="1" t="str">
        <f t="shared" si="44"/>
        <v>1</v>
      </c>
      <c r="G267" s="1" t="str">
        <f t="shared" si="45"/>
        <v>0</v>
      </c>
      <c r="H267" s="1" t="str">
        <f t="shared" si="46"/>
        <v>29</v>
      </c>
      <c r="I267" s="1" t="str">
        <f t="shared" si="47"/>
        <v>00</v>
      </c>
      <c r="J267" s="1">
        <v>11</v>
      </c>
      <c r="K267" s="1" t="s">
        <v>1760</v>
      </c>
      <c r="L267" s="1" t="s">
        <v>483</v>
      </c>
      <c r="M267" s="12" t="s">
        <v>878</v>
      </c>
      <c r="N267" s="12" t="s">
        <v>889</v>
      </c>
      <c r="O267" s="12" t="s">
        <v>890</v>
      </c>
      <c r="P267" s="12" t="s">
        <v>891</v>
      </c>
      <c r="Q267" s="12" t="s">
        <v>892</v>
      </c>
      <c r="R267" s="12" t="s">
        <v>893</v>
      </c>
      <c r="S267" s="12" t="s">
        <v>894</v>
      </c>
      <c r="T267" s="12" t="s">
        <v>1722</v>
      </c>
      <c r="U267" t="s">
        <v>2090</v>
      </c>
      <c r="V267" s="12">
        <v>2</v>
      </c>
      <c r="W267" s="12" t="s">
        <v>1816</v>
      </c>
      <c r="X267" s="12" t="s">
        <v>2089</v>
      </c>
      <c r="Y267" s="12">
        <v>2000</v>
      </c>
      <c r="Z267" s="12" t="s">
        <v>1735</v>
      </c>
      <c r="AA267" s="12" t="s">
        <v>1623</v>
      </c>
      <c r="AB267" s="1" t="s">
        <v>1928</v>
      </c>
      <c r="AC267" s="12" t="s">
        <v>1165</v>
      </c>
      <c r="AD267" s="12" t="s">
        <v>1166</v>
      </c>
      <c r="AE267" s="6" t="s">
        <v>1167</v>
      </c>
      <c r="AF267" s="12" t="s">
        <v>1791</v>
      </c>
      <c r="AG267" s="6" t="s">
        <v>1586</v>
      </c>
      <c r="AH267" s="12" t="s">
        <v>1728</v>
      </c>
      <c r="AI267">
        <v>2721</v>
      </c>
      <c r="AJ267" s="1" t="s">
        <v>236</v>
      </c>
      <c r="AK267" s="1" t="s">
        <v>436</v>
      </c>
      <c r="AL267" s="1" t="s">
        <v>477</v>
      </c>
      <c r="AM267" s="1" t="s">
        <v>478</v>
      </c>
      <c r="AN267" s="1" t="s">
        <v>84</v>
      </c>
      <c r="AO267" s="5">
        <v>90000</v>
      </c>
      <c r="AP267" s="5">
        <v>0</v>
      </c>
      <c r="AQ267" s="5">
        <v>90000</v>
      </c>
      <c r="AR267" s="5">
        <v>0</v>
      </c>
      <c r="AS267" s="5">
        <v>0</v>
      </c>
      <c r="AT267" s="5">
        <v>0</v>
      </c>
      <c r="AU267" s="5">
        <v>0</v>
      </c>
      <c r="AV267" s="5">
        <v>0</v>
      </c>
      <c r="AW267" s="5">
        <v>90000</v>
      </c>
      <c r="AX267" s="5">
        <v>0</v>
      </c>
      <c r="AY267" s="5">
        <f t="shared" si="48"/>
        <v>90000</v>
      </c>
      <c r="AZ267" s="5"/>
    </row>
    <row r="268" spans="1:52" hidden="1" x14ac:dyDescent="0.3">
      <c r="A268" s="1" t="s">
        <v>484</v>
      </c>
      <c r="B268" s="6">
        <f t="shared" si="41"/>
        <v>0</v>
      </c>
      <c r="C268" s="1" t="str">
        <f t="shared" si="42"/>
        <v>529110290011</v>
      </c>
      <c r="D268" s="1">
        <v>5</v>
      </c>
      <c r="E268" s="1" t="str">
        <f t="shared" si="43"/>
        <v>291</v>
      </c>
      <c r="F268" s="1" t="str">
        <f t="shared" si="44"/>
        <v>1</v>
      </c>
      <c r="G268" s="1" t="str">
        <f t="shared" si="45"/>
        <v>0</v>
      </c>
      <c r="H268" s="1" t="str">
        <f t="shared" si="46"/>
        <v>29</v>
      </c>
      <c r="I268" s="1" t="str">
        <f t="shared" si="47"/>
        <v>00</v>
      </c>
      <c r="J268" s="1">
        <v>11</v>
      </c>
      <c r="K268" s="1" t="s">
        <v>1760</v>
      </c>
      <c r="L268" s="1" t="s">
        <v>484</v>
      </c>
      <c r="M268" s="12" t="s">
        <v>878</v>
      </c>
      <c r="N268" s="12" t="s">
        <v>889</v>
      </c>
      <c r="O268" s="12" t="s">
        <v>890</v>
      </c>
      <c r="P268" s="12" t="s">
        <v>891</v>
      </c>
      <c r="Q268" s="12" t="s">
        <v>892</v>
      </c>
      <c r="R268" s="12" t="s">
        <v>893</v>
      </c>
      <c r="S268" s="12" t="s">
        <v>894</v>
      </c>
      <c r="T268" s="12" t="s">
        <v>1722</v>
      </c>
      <c r="U268" t="s">
        <v>2090</v>
      </c>
      <c r="V268" s="12">
        <v>2</v>
      </c>
      <c r="W268" s="12" t="s">
        <v>1816</v>
      </c>
      <c r="X268" s="12" t="s">
        <v>2089</v>
      </c>
      <c r="Y268" s="12">
        <v>2000</v>
      </c>
      <c r="Z268" s="12" t="s">
        <v>1735</v>
      </c>
      <c r="AA268" s="12" t="s">
        <v>1623</v>
      </c>
      <c r="AB268" s="1" t="s">
        <v>1928</v>
      </c>
      <c r="AC268" s="12" t="s">
        <v>1180</v>
      </c>
      <c r="AD268" s="12" t="s">
        <v>1181</v>
      </c>
      <c r="AE268" s="6" t="s">
        <v>1182</v>
      </c>
      <c r="AF268" s="12" t="s">
        <v>1183</v>
      </c>
      <c r="AG268" s="6" t="s">
        <v>1586</v>
      </c>
      <c r="AH268" s="12" t="s">
        <v>1728</v>
      </c>
      <c r="AI268">
        <v>2911</v>
      </c>
      <c r="AJ268" s="1" t="s">
        <v>236</v>
      </c>
      <c r="AK268" s="1" t="s">
        <v>436</v>
      </c>
      <c r="AL268" s="1" t="s">
        <v>477</v>
      </c>
      <c r="AM268" s="1" t="s">
        <v>478</v>
      </c>
      <c r="AN268" s="1" t="s">
        <v>86</v>
      </c>
      <c r="AO268" s="5">
        <v>200000</v>
      </c>
      <c r="AP268" s="5">
        <v>0</v>
      </c>
      <c r="AQ268" s="5">
        <v>200000</v>
      </c>
      <c r="AR268" s="5">
        <v>0</v>
      </c>
      <c r="AS268" s="5">
        <v>0</v>
      </c>
      <c r="AT268" s="5">
        <v>0</v>
      </c>
      <c r="AU268" s="5">
        <v>0</v>
      </c>
      <c r="AV268" s="5">
        <v>0</v>
      </c>
      <c r="AW268" s="5">
        <v>200000</v>
      </c>
      <c r="AX268" s="5">
        <v>0</v>
      </c>
      <c r="AY268" s="5">
        <f t="shared" si="48"/>
        <v>200000</v>
      </c>
      <c r="AZ268" s="5"/>
    </row>
    <row r="269" spans="1:52" hidden="1" x14ac:dyDescent="0.3">
      <c r="A269" s="1" t="s">
        <v>485</v>
      </c>
      <c r="B269" s="6">
        <f t="shared" si="41"/>
        <v>0</v>
      </c>
      <c r="C269" s="1" t="str">
        <f t="shared" si="42"/>
        <v>535710290011</v>
      </c>
      <c r="D269" s="1">
        <v>5</v>
      </c>
      <c r="E269" s="1" t="str">
        <f t="shared" si="43"/>
        <v>357</v>
      </c>
      <c r="F269" s="1" t="str">
        <f t="shared" si="44"/>
        <v>1</v>
      </c>
      <c r="G269" s="1" t="str">
        <f t="shared" si="45"/>
        <v>0</v>
      </c>
      <c r="H269" s="1" t="str">
        <f t="shared" si="46"/>
        <v>29</v>
      </c>
      <c r="I269" s="1" t="str">
        <f t="shared" si="47"/>
        <v>00</v>
      </c>
      <c r="J269" s="1">
        <v>11</v>
      </c>
      <c r="K269" s="1" t="s">
        <v>1760</v>
      </c>
      <c r="L269" s="1" t="s">
        <v>485</v>
      </c>
      <c r="M269" s="12" t="s">
        <v>878</v>
      </c>
      <c r="N269" s="12" t="s">
        <v>889</v>
      </c>
      <c r="O269" s="12" t="s">
        <v>890</v>
      </c>
      <c r="P269" s="12" t="s">
        <v>891</v>
      </c>
      <c r="Q269" s="12" t="s">
        <v>892</v>
      </c>
      <c r="R269" s="12" t="s">
        <v>893</v>
      </c>
      <c r="S269" s="12" t="s">
        <v>894</v>
      </c>
      <c r="T269" s="12" t="s">
        <v>1722</v>
      </c>
      <c r="U269" t="s">
        <v>2090</v>
      </c>
      <c r="V269" s="12">
        <v>2</v>
      </c>
      <c r="W269" s="12" t="s">
        <v>1816</v>
      </c>
      <c r="X269" s="12" t="s">
        <v>2089</v>
      </c>
      <c r="Y269" s="12">
        <v>3000</v>
      </c>
      <c r="Z269" s="12" t="s">
        <v>1717</v>
      </c>
      <c r="AA269" s="12" t="s">
        <v>1623</v>
      </c>
      <c r="AB269" s="1" t="s">
        <v>1928</v>
      </c>
      <c r="AC269" s="12" t="s">
        <v>1323</v>
      </c>
      <c r="AD269" s="12" t="s">
        <v>1324</v>
      </c>
      <c r="AE269" s="6" t="s">
        <v>1325</v>
      </c>
      <c r="AF269" s="12" t="s">
        <v>1835</v>
      </c>
      <c r="AG269" s="6" t="s">
        <v>1586</v>
      </c>
      <c r="AH269" s="12" t="s">
        <v>1728</v>
      </c>
      <c r="AI269">
        <v>3571</v>
      </c>
      <c r="AJ269" s="1" t="s">
        <v>236</v>
      </c>
      <c r="AK269" s="1" t="s">
        <v>436</v>
      </c>
      <c r="AL269" s="1" t="s">
        <v>477</v>
      </c>
      <c r="AM269" s="1" t="s">
        <v>478</v>
      </c>
      <c r="AN269" s="1" t="s">
        <v>213</v>
      </c>
      <c r="AO269" s="5">
        <v>400000</v>
      </c>
      <c r="AP269" s="5">
        <v>0</v>
      </c>
      <c r="AQ269" s="5">
        <v>400000</v>
      </c>
      <c r="AR269" s="5">
        <v>0</v>
      </c>
      <c r="AS269" s="5">
        <v>0</v>
      </c>
      <c r="AT269" s="5">
        <v>0</v>
      </c>
      <c r="AU269" s="5">
        <v>0</v>
      </c>
      <c r="AV269" s="5">
        <v>0</v>
      </c>
      <c r="AW269" s="5">
        <v>400000</v>
      </c>
      <c r="AX269" s="5">
        <v>0</v>
      </c>
      <c r="AY269" s="5">
        <f t="shared" si="48"/>
        <v>400000</v>
      </c>
      <c r="AZ269" s="5"/>
    </row>
    <row r="270" spans="1:52" hidden="1" x14ac:dyDescent="0.3">
      <c r="A270" s="1" t="s">
        <v>486</v>
      </c>
      <c r="B270" s="6">
        <f t="shared" si="41"/>
        <v>0</v>
      </c>
      <c r="C270" s="1" t="str">
        <f t="shared" si="42"/>
        <v>556210290011</v>
      </c>
      <c r="D270" s="1">
        <v>5</v>
      </c>
      <c r="E270" s="1" t="str">
        <f t="shared" si="43"/>
        <v>562</v>
      </c>
      <c r="F270" s="1" t="str">
        <f t="shared" si="44"/>
        <v>1</v>
      </c>
      <c r="G270" s="1" t="str">
        <f t="shared" si="45"/>
        <v>0</v>
      </c>
      <c r="H270" s="1" t="str">
        <f t="shared" si="46"/>
        <v>29</v>
      </c>
      <c r="I270" s="1" t="str">
        <f t="shared" si="47"/>
        <v>00</v>
      </c>
      <c r="J270" s="1">
        <v>11</v>
      </c>
      <c r="K270" s="1" t="s">
        <v>1760</v>
      </c>
      <c r="L270" s="1" t="s">
        <v>486</v>
      </c>
      <c r="M270" s="12" t="s">
        <v>878</v>
      </c>
      <c r="N270" s="12" t="s">
        <v>889</v>
      </c>
      <c r="O270" s="12" t="s">
        <v>890</v>
      </c>
      <c r="P270" s="12" t="s">
        <v>891</v>
      </c>
      <c r="Q270" s="12" t="s">
        <v>892</v>
      </c>
      <c r="R270" s="12" t="s">
        <v>893</v>
      </c>
      <c r="S270" s="12" t="s">
        <v>894</v>
      </c>
      <c r="T270" s="12" t="s">
        <v>1722</v>
      </c>
      <c r="U270" t="s">
        <v>2090</v>
      </c>
      <c r="V270" s="12">
        <v>2</v>
      </c>
      <c r="W270" s="12" t="s">
        <v>1816</v>
      </c>
      <c r="X270" s="12" t="s">
        <v>2243</v>
      </c>
      <c r="Y270" s="12">
        <v>5000</v>
      </c>
      <c r="Z270" s="12" t="s">
        <v>1739</v>
      </c>
      <c r="AA270" s="12" t="s">
        <v>1623</v>
      </c>
      <c r="AB270" s="1" t="s">
        <v>1928</v>
      </c>
      <c r="AC270" s="12" t="s">
        <v>1494</v>
      </c>
      <c r="AD270" s="12" t="s">
        <v>1495</v>
      </c>
      <c r="AE270" s="6" t="s">
        <v>1496</v>
      </c>
      <c r="AF270" s="12" t="s">
        <v>1497</v>
      </c>
      <c r="AG270" s="6" t="s">
        <v>1586</v>
      </c>
      <c r="AH270" s="12" t="s">
        <v>1728</v>
      </c>
      <c r="AI270">
        <v>5621</v>
      </c>
      <c r="AJ270" s="1" t="s">
        <v>236</v>
      </c>
      <c r="AK270" s="1" t="s">
        <v>436</v>
      </c>
      <c r="AL270" s="1" t="s">
        <v>477</v>
      </c>
      <c r="AM270" s="1" t="s">
        <v>478</v>
      </c>
      <c r="AN270" s="1" t="s">
        <v>487</v>
      </c>
      <c r="AO270" s="5">
        <v>180000</v>
      </c>
      <c r="AP270" s="5">
        <v>0</v>
      </c>
      <c r="AQ270" s="5">
        <v>180000</v>
      </c>
      <c r="AR270" s="5">
        <v>0</v>
      </c>
      <c r="AS270" s="5">
        <v>0</v>
      </c>
      <c r="AT270" s="5">
        <v>0</v>
      </c>
      <c r="AU270" s="5">
        <v>0</v>
      </c>
      <c r="AV270" s="5">
        <v>0</v>
      </c>
      <c r="AW270" s="5">
        <v>180000</v>
      </c>
      <c r="AX270" s="5">
        <v>0</v>
      </c>
      <c r="AY270" s="5">
        <f t="shared" si="48"/>
        <v>180000</v>
      </c>
      <c r="AZ270" s="5"/>
    </row>
    <row r="271" spans="1:52" hidden="1" x14ac:dyDescent="0.3">
      <c r="A271" s="1" t="s">
        <v>490</v>
      </c>
      <c r="B271" s="6">
        <f t="shared" si="41"/>
        <v>0</v>
      </c>
      <c r="C271" s="1" t="str">
        <f t="shared" si="42"/>
        <v>522210300011</v>
      </c>
      <c r="D271" s="1">
        <v>5</v>
      </c>
      <c r="E271" s="1" t="str">
        <f t="shared" si="43"/>
        <v>222</v>
      </c>
      <c r="F271" s="1" t="str">
        <f t="shared" si="44"/>
        <v>1</v>
      </c>
      <c r="G271" s="1" t="str">
        <f t="shared" si="45"/>
        <v>0</v>
      </c>
      <c r="H271" s="1" t="str">
        <f t="shared" si="46"/>
        <v>30</v>
      </c>
      <c r="I271" s="1" t="str">
        <f t="shared" si="47"/>
        <v>00</v>
      </c>
      <c r="J271" s="1">
        <v>11</v>
      </c>
      <c r="K271" s="1" t="s">
        <v>1760</v>
      </c>
      <c r="L271" s="1" t="s">
        <v>490</v>
      </c>
      <c r="M271" s="12" t="s">
        <v>878</v>
      </c>
      <c r="N271" s="12" t="s">
        <v>903</v>
      </c>
      <c r="O271" s="12" t="s">
        <v>904</v>
      </c>
      <c r="P271" s="12" t="s">
        <v>905</v>
      </c>
      <c r="Q271" s="12" t="s">
        <v>906</v>
      </c>
      <c r="R271" s="12" t="s">
        <v>909</v>
      </c>
      <c r="S271" s="12" t="s">
        <v>910</v>
      </c>
      <c r="T271" s="12" t="s">
        <v>1787</v>
      </c>
      <c r="U271" s="12" t="s">
        <v>1712</v>
      </c>
      <c r="V271" s="12">
        <v>6</v>
      </c>
      <c r="W271" s="12" t="s">
        <v>1744</v>
      </c>
      <c r="X271" s="12" t="s">
        <v>2089</v>
      </c>
      <c r="Y271" s="12">
        <v>2000</v>
      </c>
      <c r="Z271" s="12" t="s">
        <v>1735</v>
      </c>
      <c r="AA271" s="12" t="s">
        <v>1622</v>
      </c>
      <c r="AB271" s="1" t="s">
        <v>1789</v>
      </c>
      <c r="AC271" s="12" t="s">
        <v>1079</v>
      </c>
      <c r="AD271" s="12" t="s">
        <v>1080</v>
      </c>
      <c r="AE271" s="6" t="s">
        <v>1081</v>
      </c>
      <c r="AF271" s="12" t="s">
        <v>1082</v>
      </c>
      <c r="AG271" s="6" t="s">
        <v>1586</v>
      </c>
      <c r="AH271" s="12" t="s">
        <v>1728</v>
      </c>
      <c r="AI271">
        <v>2221</v>
      </c>
      <c r="AJ271" s="1" t="s">
        <v>236</v>
      </c>
      <c r="AK271" s="1" t="s">
        <v>436</v>
      </c>
      <c r="AL271" s="1" t="s">
        <v>488</v>
      </c>
      <c r="AM271" s="1" t="s">
        <v>489</v>
      </c>
      <c r="AN271" s="1" t="s">
        <v>481</v>
      </c>
      <c r="AO271" s="5">
        <v>800000</v>
      </c>
      <c r="AP271" s="5">
        <v>0</v>
      </c>
      <c r="AQ271" s="5">
        <v>800000</v>
      </c>
      <c r="AR271" s="5">
        <v>53134</v>
      </c>
      <c r="AS271" s="5">
        <v>110230.8</v>
      </c>
      <c r="AT271" s="5">
        <v>0</v>
      </c>
      <c r="AU271" s="5">
        <v>0</v>
      </c>
      <c r="AV271" s="5">
        <v>0</v>
      </c>
      <c r="AW271" s="5">
        <v>746866</v>
      </c>
      <c r="AX271" s="5">
        <v>0</v>
      </c>
      <c r="AY271" s="5">
        <f t="shared" si="48"/>
        <v>800000</v>
      </c>
      <c r="AZ271" s="5"/>
    </row>
    <row r="272" spans="1:52" hidden="1" x14ac:dyDescent="0.3">
      <c r="A272" s="1" t="s">
        <v>491</v>
      </c>
      <c r="B272" s="6">
        <f t="shared" si="41"/>
        <v>0</v>
      </c>
      <c r="C272" s="1" t="str">
        <f t="shared" si="42"/>
        <v>525310300011</v>
      </c>
      <c r="D272" s="1">
        <v>5</v>
      </c>
      <c r="E272" s="1" t="str">
        <f t="shared" si="43"/>
        <v>253</v>
      </c>
      <c r="F272" s="1" t="str">
        <f t="shared" si="44"/>
        <v>1</v>
      </c>
      <c r="G272" s="1" t="str">
        <f t="shared" si="45"/>
        <v>0</v>
      </c>
      <c r="H272" s="1" t="str">
        <f t="shared" si="46"/>
        <v>30</v>
      </c>
      <c r="I272" s="1" t="str">
        <f t="shared" si="47"/>
        <v>00</v>
      </c>
      <c r="J272" s="1">
        <v>11</v>
      </c>
      <c r="K272" s="1" t="s">
        <v>1760</v>
      </c>
      <c r="L272" s="1" t="s">
        <v>491</v>
      </c>
      <c r="M272" s="12" t="s">
        <v>878</v>
      </c>
      <c r="N272" s="12" t="s">
        <v>903</v>
      </c>
      <c r="O272" s="12" t="s">
        <v>904</v>
      </c>
      <c r="P272" s="12" t="s">
        <v>905</v>
      </c>
      <c r="Q272" s="12" t="s">
        <v>906</v>
      </c>
      <c r="R272" s="12" t="s">
        <v>909</v>
      </c>
      <c r="S272" s="12" t="s">
        <v>910</v>
      </c>
      <c r="T272" s="12" t="s">
        <v>1787</v>
      </c>
      <c r="U272" s="12" t="s">
        <v>1712</v>
      </c>
      <c r="V272" s="12">
        <v>6</v>
      </c>
      <c r="W272" s="12" t="s">
        <v>1744</v>
      </c>
      <c r="X272" s="12" t="s">
        <v>2089</v>
      </c>
      <c r="Y272" s="12">
        <v>2000</v>
      </c>
      <c r="Z272" s="12" t="s">
        <v>1735</v>
      </c>
      <c r="AA272" s="12" t="s">
        <v>1622</v>
      </c>
      <c r="AB272" s="1" t="s">
        <v>1789</v>
      </c>
      <c r="AC272" s="12" t="s">
        <v>1137</v>
      </c>
      <c r="AD272" s="12" t="s">
        <v>1138</v>
      </c>
      <c r="AE272" s="6" t="s">
        <v>1139</v>
      </c>
      <c r="AF272" s="12" t="s">
        <v>1140</v>
      </c>
      <c r="AG272" s="6" t="s">
        <v>1586</v>
      </c>
      <c r="AH272" s="12" t="s">
        <v>1728</v>
      </c>
      <c r="AI272">
        <v>2531</v>
      </c>
      <c r="AJ272" s="1" t="s">
        <v>236</v>
      </c>
      <c r="AK272" s="1" t="s">
        <v>436</v>
      </c>
      <c r="AL272" s="1" t="s">
        <v>488</v>
      </c>
      <c r="AM272" s="1" t="s">
        <v>489</v>
      </c>
      <c r="AN272" s="1" t="s">
        <v>394</v>
      </c>
      <c r="AO272" s="5">
        <v>1000000</v>
      </c>
      <c r="AP272" s="5">
        <v>0</v>
      </c>
      <c r="AQ272" s="5">
        <v>1000000</v>
      </c>
      <c r="AR272" s="5">
        <v>0</v>
      </c>
      <c r="AS272" s="5">
        <v>109524.92</v>
      </c>
      <c r="AT272" s="5">
        <v>0</v>
      </c>
      <c r="AU272" s="5">
        <v>0</v>
      </c>
      <c r="AV272" s="5">
        <v>0</v>
      </c>
      <c r="AW272" s="5">
        <v>1000000</v>
      </c>
      <c r="AX272" s="5">
        <v>0</v>
      </c>
      <c r="AY272" s="5">
        <f t="shared" si="48"/>
        <v>1000000</v>
      </c>
      <c r="AZ272" s="5"/>
    </row>
    <row r="273" spans="1:52" hidden="1" x14ac:dyDescent="0.3">
      <c r="A273" s="1" t="s">
        <v>492</v>
      </c>
      <c r="B273" s="6">
        <f t="shared" si="41"/>
        <v>0</v>
      </c>
      <c r="C273" s="1" t="str">
        <f t="shared" si="42"/>
        <v>525410300011</v>
      </c>
      <c r="D273" s="1">
        <v>5</v>
      </c>
      <c r="E273" s="1" t="str">
        <f t="shared" si="43"/>
        <v>254</v>
      </c>
      <c r="F273" s="1" t="str">
        <f t="shared" si="44"/>
        <v>1</v>
      </c>
      <c r="G273" s="1" t="str">
        <f t="shared" si="45"/>
        <v>0</v>
      </c>
      <c r="H273" s="1" t="str">
        <f t="shared" si="46"/>
        <v>30</v>
      </c>
      <c r="I273" s="1" t="str">
        <f t="shared" si="47"/>
        <v>00</v>
      </c>
      <c r="J273" s="1">
        <v>11</v>
      </c>
      <c r="K273" s="1" t="s">
        <v>1760</v>
      </c>
      <c r="L273" s="1" t="s">
        <v>492</v>
      </c>
      <c r="M273" s="12" t="s">
        <v>878</v>
      </c>
      <c r="N273" s="12" t="s">
        <v>903</v>
      </c>
      <c r="O273" s="12" t="s">
        <v>904</v>
      </c>
      <c r="P273" s="12" t="s">
        <v>905</v>
      </c>
      <c r="Q273" s="12" t="s">
        <v>906</v>
      </c>
      <c r="R273" s="12" t="s">
        <v>909</v>
      </c>
      <c r="S273" s="12" t="s">
        <v>910</v>
      </c>
      <c r="T273" s="12" t="s">
        <v>1787</v>
      </c>
      <c r="U273" s="12" t="s">
        <v>1712</v>
      </c>
      <c r="V273" s="12">
        <v>6</v>
      </c>
      <c r="W273" s="12" t="s">
        <v>1744</v>
      </c>
      <c r="X273" s="12" t="s">
        <v>2089</v>
      </c>
      <c r="Y273" s="12">
        <v>2000</v>
      </c>
      <c r="Z273" s="12" t="s">
        <v>1735</v>
      </c>
      <c r="AA273" s="12" t="s">
        <v>1622</v>
      </c>
      <c r="AB273" s="1" t="s">
        <v>1789</v>
      </c>
      <c r="AC273" s="12" t="s">
        <v>1141</v>
      </c>
      <c r="AD273" s="12" t="s">
        <v>1142</v>
      </c>
      <c r="AE273" s="6" t="s">
        <v>1143</v>
      </c>
      <c r="AF273" s="12" t="s">
        <v>1144</v>
      </c>
      <c r="AG273" s="6" t="s">
        <v>1586</v>
      </c>
      <c r="AH273" s="12" t="s">
        <v>1728</v>
      </c>
      <c r="AI273">
        <v>2541</v>
      </c>
      <c r="AJ273" s="1" t="s">
        <v>236</v>
      </c>
      <c r="AK273" s="1" t="s">
        <v>436</v>
      </c>
      <c r="AL273" s="1" t="s">
        <v>488</v>
      </c>
      <c r="AM273" s="1" t="s">
        <v>489</v>
      </c>
      <c r="AN273" s="1" t="s">
        <v>396</v>
      </c>
      <c r="AO273" s="5">
        <v>500000</v>
      </c>
      <c r="AP273" s="5">
        <v>0</v>
      </c>
      <c r="AQ273" s="5">
        <v>500000</v>
      </c>
      <c r="AR273" s="5">
        <v>0</v>
      </c>
      <c r="AS273" s="5">
        <v>0</v>
      </c>
      <c r="AT273" s="5">
        <v>0</v>
      </c>
      <c r="AU273" s="5">
        <v>0</v>
      </c>
      <c r="AV273" s="5">
        <v>0</v>
      </c>
      <c r="AW273" s="5">
        <v>500000</v>
      </c>
      <c r="AX273" s="5">
        <v>0</v>
      </c>
      <c r="AY273" s="5">
        <f t="shared" si="48"/>
        <v>500000</v>
      </c>
      <c r="AZ273" s="5"/>
    </row>
    <row r="274" spans="1:52" hidden="1" x14ac:dyDescent="0.3">
      <c r="A274" s="1" t="s">
        <v>493</v>
      </c>
      <c r="B274" s="6">
        <f t="shared" si="41"/>
        <v>0</v>
      </c>
      <c r="C274" s="1" t="str">
        <f t="shared" si="42"/>
        <v>527210300011</v>
      </c>
      <c r="D274" s="1">
        <v>5</v>
      </c>
      <c r="E274" s="1" t="str">
        <f t="shared" si="43"/>
        <v>272</v>
      </c>
      <c r="F274" s="1" t="str">
        <f t="shared" si="44"/>
        <v>1</v>
      </c>
      <c r="G274" s="1" t="str">
        <f t="shared" si="45"/>
        <v>0</v>
      </c>
      <c r="H274" s="1" t="str">
        <f t="shared" si="46"/>
        <v>30</v>
      </c>
      <c r="I274" s="1" t="str">
        <f t="shared" si="47"/>
        <v>00</v>
      </c>
      <c r="J274" s="1">
        <v>11</v>
      </c>
      <c r="K274" s="1" t="s">
        <v>1760</v>
      </c>
      <c r="L274" s="1" t="s">
        <v>493</v>
      </c>
      <c r="M274" s="12" t="s">
        <v>878</v>
      </c>
      <c r="N274" s="12" t="s">
        <v>903</v>
      </c>
      <c r="O274" s="12" t="s">
        <v>904</v>
      </c>
      <c r="P274" s="12" t="s">
        <v>905</v>
      </c>
      <c r="Q274" s="12" t="s">
        <v>906</v>
      </c>
      <c r="R274" s="12" t="s">
        <v>909</v>
      </c>
      <c r="S274" s="12" t="s">
        <v>910</v>
      </c>
      <c r="T274" s="12" t="s">
        <v>1787</v>
      </c>
      <c r="U274" s="12" t="s">
        <v>1712</v>
      </c>
      <c r="V274" s="12">
        <v>6</v>
      </c>
      <c r="W274" s="12" t="s">
        <v>1744</v>
      </c>
      <c r="X274" s="12" t="s">
        <v>2089</v>
      </c>
      <c r="Y274" s="12">
        <v>2000</v>
      </c>
      <c r="Z274" s="12" t="s">
        <v>1735</v>
      </c>
      <c r="AA274" s="12" t="s">
        <v>1622</v>
      </c>
      <c r="AB274" s="1" t="s">
        <v>1789</v>
      </c>
      <c r="AC274" s="12" t="s">
        <v>1165</v>
      </c>
      <c r="AD274" s="12" t="s">
        <v>1166</v>
      </c>
      <c r="AE274" s="6" t="s">
        <v>1167</v>
      </c>
      <c r="AF274" s="12" t="s">
        <v>1791</v>
      </c>
      <c r="AG274" s="6" t="s">
        <v>1586</v>
      </c>
      <c r="AH274" s="12" t="s">
        <v>1728</v>
      </c>
      <c r="AI274">
        <v>2721</v>
      </c>
      <c r="AJ274" s="1" t="s">
        <v>236</v>
      </c>
      <c r="AK274" s="1" t="s">
        <v>436</v>
      </c>
      <c r="AL274" s="1" t="s">
        <v>488</v>
      </c>
      <c r="AM274" s="1" t="s">
        <v>489</v>
      </c>
      <c r="AN274" s="1" t="s">
        <v>84</v>
      </c>
      <c r="AO274" s="5">
        <v>50000</v>
      </c>
      <c r="AP274" s="5">
        <v>0</v>
      </c>
      <c r="AQ274" s="5">
        <v>50000</v>
      </c>
      <c r="AR274" s="5">
        <v>0</v>
      </c>
      <c r="AS274" s="5">
        <v>0</v>
      </c>
      <c r="AT274" s="5">
        <v>0</v>
      </c>
      <c r="AU274" s="5">
        <v>0</v>
      </c>
      <c r="AV274" s="5">
        <v>0</v>
      </c>
      <c r="AW274" s="5">
        <v>50000</v>
      </c>
      <c r="AX274" s="5">
        <v>0</v>
      </c>
      <c r="AY274" s="5">
        <f t="shared" si="48"/>
        <v>50000</v>
      </c>
      <c r="AZ274" s="5"/>
    </row>
    <row r="275" spans="1:52" hidden="1" x14ac:dyDescent="0.3">
      <c r="A275" s="1" t="s">
        <v>494</v>
      </c>
      <c r="B275" s="6">
        <f t="shared" si="41"/>
        <v>0</v>
      </c>
      <c r="C275" s="1" t="str">
        <f t="shared" si="42"/>
        <v>529110300011</v>
      </c>
      <c r="D275" s="1">
        <v>5</v>
      </c>
      <c r="E275" s="1" t="str">
        <f t="shared" si="43"/>
        <v>291</v>
      </c>
      <c r="F275" s="1" t="str">
        <f t="shared" si="44"/>
        <v>1</v>
      </c>
      <c r="G275" s="1" t="str">
        <f t="shared" si="45"/>
        <v>0</v>
      </c>
      <c r="H275" s="1" t="str">
        <f t="shared" si="46"/>
        <v>30</v>
      </c>
      <c r="I275" s="1" t="str">
        <f t="shared" si="47"/>
        <v>00</v>
      </c>
      <c r="J275" s="1">
        <v>11</v>
      </c>
      <c r="K275" s="1" t="s">
        <v>1760</v>
      </c>
      <c r="L275" s="1" t="s">
        <v>494</v>
      </c>
      <c r="M275" s="12" t="s">
        <v>878</v>
      </c>
      <c r="N275" s="12" t="s">
        <v>903</v>
      </c>
      <c r="O275" s="12" t="s">
        <v>904</v>
      </c>
      <c r="P275" s="12" t="s">
        <v>905</v>
      </c>
      <c r="Q275" s="12" t="s">
        <v>906</v>
      </c>
      <c r="R275" s="12" t="s">
        <v>909</v>
      </c>
      <c r="S275" s="12" t="s">
        <v>910</v>
      </c>
      <c r="T275" s="12" t="s">
        <v>1787</v>
      </c>
      <c r="U275" s="12" t="s">
        <v>1712</v>
      </c>
      <c r="V275" s="12">
        <v>6</v>
      </c>
      <c r="W275" s="12" t="s">
        <v>1744</v>
      </c>
      <c r="X275" s="12" t="s">
        <v>2089</v>
      </c>
      <c r="Y275" s="12">
        <v>2000</v>
      </c>
      <c r="Z275" s="12" t="s">
        <v>1735</v>
      </c>
      <c r="AA275" s="12" t="s">
        <v>1622</v>
      </c>
      <c r="AB275" s="1" t="s">
        <v>1789</v>
      </c>
      <c r="AC275" s="12" t="s">
        <v>1180</v>
      </c>
      <c r="AD275" s="12" t="s">
        <v>1181</v>
      </c>
      <c r="AE275" s="6" t="s">
        <v>1182</v>
      </c>
      <c r="AF275" s="12" t="s">
        <v>1183</v>
      </c>
      <c r="AG275" s="6" t="s">
        <v>1586</v>
      </c>
      <c r="AH275" s="12" t="s">
        <v>1728</v>
      </c>
      <c r="AI275">
        <v>2911</v>
      </c>
      <c r="AJ275" s="1" t="s">
        <v>236</v>
      </c>
      <c r="AK275" s="1" t="s">
        <v>436</v>
      </c>
      <c r="AL275" s="1" t="s">
        <v>488</v>
      </c>
      <c r="AM275" s="1" t="s">
        <v>489</v>
      </c>
      <c r="AN275" s="1" t="s">
        <v>86</v>
      </c>
      <c r="AO275" s="5">
        <v>50000</v>
      </c>
      <c r="AP275" s="5">
        <v>0</v>
      </c>
      <c r="AQ275" s="5">
        <v>50000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50000</v>
      </c>
      <c r="AX275" s="5">
        <v>0</v>
      </c>
      <c r="AY275" s="5">
        <f t="shared" si="48"/>
        <v>50000</v>
      </c>
      <c r="AZ275" s="5"/>
    </row>
    <row r="276" spans="1:52" hidden="1" x14ac:dyDescent="0.3">
      <c r="A276" s="1" t="s">
        <v>495</v>
      </c>
      <c r="B276" s="6">
        <f t="shared" si="41"/>
        <v>0</v>
      </c>
      <c r="C276" s="1" t="str">
        <f t="shared" si="42"/>
        <v>538210300011</v>
      </c>
      <c r="D276" s="1">
        <v>5</v>
      </c>
      <c r="E276" s="1" t="str">
        <f t="shared" si="43"/>
        <v>382</v>
      </c>
      <c r="F276" s="1" t="str">
        <f t="shared" si="44"/>
        <v>1</v>
      </c>
      <c r="G276" s="1" t="str">
        <f t="shared" si="45"/>
        <v>0</v>
      </c>
      <c r="H276" s="1" t="str">
        <f t="shared" si="46"/>
        <v>30</v>
      </c>
      <c r="I276" s="1" t="str">
        <f t="shared" si="47"/>
        <v>00</v>
      </c>
      <c r="J276" s="1">
        <v>11</v>
      </c>
      <c r="K276" s="1" t="s">
        <v>1760</v>
      </c>
      <c r="L276" s="1" t="s">
        <v>495</v>
      </c>
      <c r="M276" s="12" t="s">
        <v>878</v>
      </c>
      <c r="N276" s="12" t="s">
        <v>903</v>
      </c>
      <c r="O276" s="12" t="s">
        <v>904</v>
      </c>
      <c r="P276" s="12" t="s">
        <v>905</v>
      </c>
      <c r="Q276" s="12" t="s">
        <v>906</v>
      </c>
      <c r="R276" s="12" t="s">
        <v>909</v>
      </c>
      <c r="S276" s="12" t="s">
        <v>910</v>
      </c>
      <c r="T276" s="12" t="s">
        <v>1787</v>
      </c>
      <c r="U276" s="12" t="s">
        <v>1712</v>
      </c>
      <c r="V276" s="12">
        <v>6</v>
      </c>
      <c r="W276" s="12" t="s">
        <v>1744</v>
      </c>
      <c r="X276" s="12" t="s">
        <v>2089</v>
      </c>
      <c r="Y276" s="12">
        <v>3000</v>
      </c>
      <c r="Z276" s="12" t="s">
        <v>1717</v>
      </c>
      <c r="AA276" s="12" t="s">
        <v>1622</v>
      </c>
      <c r="AB276" s="1" t="s">
        <v>1789</v>
      </c>
      <c r="AC276" s="12" t="s">
        <v>1373</v>
      </c>
      <c r="AD276" s="12" t="s">
        <v>1374</v>
      </c>
      <c r="AE276" s="6" t="s">
        <v>1375</v>
      </c>
      <c r="AF276" s="12" t="s">
        <v>1376</v>
      </c>
      <c r="AG276" s="6" t="s">
        <v>1586</v>
      </c>
      <c r="AH276" s="12" t="s">
        <v>1728</v>
      </c>
      <c r="AI276">
        <v>3821</v>
      </c>
      <c r="AJ276" s="1" t="s">
        <v>236</v>
      </c>
      <c r="AK276" s="1" t="s">
        <v>436</v>
      </c>
      <c r="AL276" s="1" t="s">
        <v>488</v>
      </c>
      <c r="AM276" s="1" t="s">
        <v>489</v>
      </c>
      <c r="AN276" s="1" t="s">
        <v>217</v>
      </c>
      <c r="AO276" s="5">
        <v>200000</v>
      </c>
      <c r="AP276" s="5">
        <v>0</v>
      </c>
      <c r="AQ276" s="5">
        <v>200000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200000</v>
      </c>
      <c r="AX276" s="5">
        <v>0</v>
      </c>
      <c r="AY276" s="5">
        <f t="shared" si="48"/>
        <v>200000</v>
      </c>
      <c r="AZ276" s="5"/>
    </row>
    <row r="277" spans="1:52" hidden="1" x14ac:dyDescent="0.3">
      <c r="A277" s="1" t="s">
        <v>496</v>
      </c>
      <c r="B277" s="6">
        <f t="shared" si="41"/>
        <v>0</v>
      </c>
      <c r="C277" s="1" t="str">
        <f t="shared" si="42"/>
        <v>553110300011</v>
      </c>
      <c r="D277" s="1">
        <v>5</v>
      </c>
      <c r="E277" s="1" t="str">
        <f t="shared" si="43"/>
        <v>531</v>
      </c>
      <c r="F277" s="1" t="str">
        <f t="shared" si="44"/>
        <v>1</v>
      </c>
      <c r="G277" s="1" t="str">
        <f t="shared" si="45"/>
        <v>0</v>
      </c>
      <c r="H277" s="1" t="str">
        <f t="shared" si="46"/>
        <v>30</v>
      </c>
      <c r="I277" s="1" t="str">
        <f t="shared" si="47"/>
        <v>00</v>
      </c>
      <c r="J277" s="1">
        <v>11</v>
      </c>
      <c r="K277" s="1" t="s">
        <v>1760</v>
      </c>
      <c r="L277" s="1" t="s">
        <v>496</v>
      </c>
      <c r="M277" s="12" t="s">
        <v>878</v>
      </c>
      <c r="N277" s="12" t="s">
        <v>903</v>
      </c>
      <c r="O277" s="12" t="s">
        <v>904</v>
      </c>
      <c r="P277" s="12" t="s">
        <v>905</v>
      </c>
      <c r="Q277" s="12" t="s">
        <v>906</v>
      </c>
      <c r="R277" s="12" t="s">
        <v>909</v>
      </c>
      <c r="S277" s="12" t="s">
        <v>910</v>
      </c>
      <c r="T277" s="12" t="s">
        <v>1787</v>
      </c>
      <c r="U277" s="12" t="s">
        <v>1712</v>
      </c>
      <c r="V277" s="12">
        <v>6</v>
      </c>
      <c r="W277" s="12" t="s">
        <v>1744</v>
      </c>
      <c r="X277" s="12" t="s">
        <v>2243</v>
      </c>
      <c r="Y277" s="12">
        <v>5000</v>
      </c>
      <c r="Z277" s="12" t="s">
        <v>1739</v>
      </c>
      <c r="AA277" s="12" t="s">
        <v>1622</v>
      </c>
      <c r="AB277" s="1" t="s">
        <v>1789</v>
      </c>
      <c r="AC277" s="12" t="s">
        <v>1475</v>
      </c>
      <c r="AD277" s="12" t="s">
        <v>1476</v>
      </c>
      <c r="AE277" s="6" t="s">
        <v>1477</v>
      </c>
      <c r="AF277" s="12" t="s">
        <v>1478</v>
      </c>
      <c r="AG277" s="6" t="s">
        <v>1586</v>
      </c>
      <c r="AH277" s="12" t="s">
        <v>1728</v>
      </c>
      <c r="AI277">
        <v>5311</v>
      </c>
      <c r="AJ277" s="1" t="s">
        <v>236</v>
      </c>
      <c r="AK277" s="1" t="s">
        <v>436</v>
      </c>
      <c r="AL277" s="1" t="s">
        <v>488</v>
      </c>
      <c r="AM277" s="1" t="s">
        <v>489</v>
      </c>
      <c r="AN277" s="1" t="s">
        <v>428</v>
      </c>
      <c r="AO277" s="5">
        <v>500000</v>
      </c>
      <c r="AP277" s="5">
        <v>0</v>
      </c>
      <c r="AQ277" s="5">
        <v>500000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500000</v>
      </c>
      <c r="AX277" s="5">
        <v>0</v>
      </c>
      <c r="AY277" s="5">
        <f t="shared" si="48"/>
        <v>500000</v>
      </c>
      <c r="AZ277" s="5"/>
    </row>
    <row r="278" spans="1:52" hidden="1" x14ac:dyDescent="0.3">
      <c r="A278" s="1" t="s">
        <v>497</v>
      </c>
      <c r="B278" s="6">
        <f t="shared" si="41"/>
        <v>0</v>
      </c>
      <c r="C278" s="1" t="str">
        <f t="shared" si="42"/>
        <v>556910300011</v>
      </c>
      <c r="D278" s="1">
        <v>5</v>
      </c>
      <c r="E278" s="1" t="str">
        <f t="shared" si="43"/>
        <v>569</v>
      </c>
      <c r="F278" s="1" t="str">
        <f t="shared" si="44"/>
        <v>1</v>
      </c>
      <c r="G278" s="1" t="str">
        <f t="shared" si="45"/>
        <v>0</v>
      </c>
      <c r="H278" s="1" t="str">
        <f t="shared" si="46"/>
        <v>30</v>
      </c>
      <c r="I278" s="1" t="str">
        <f t="shared" si="47"/>
        <v>00</v>
      </c>
      <c r="J278" s="1">
        <v>11</v>
      </c>
      <c r="K278" s="1" t="s">
        <v>1760</v>
      </c>
      <c r="L278" s="1" t="s">
        <v>497</v>
      </c>
      <c r="M278" s="12" t="s">
        <v>878</v>
      </c>
      <c r="N278" s="12" t="s">
        <v>903</v>
      </c>
      <c r="O278" s="12" t="s">
        <v>904</v>
      </c>
      <c r="P278" s="12" t="s">
        <v>905</v>
      </c>
      <c r="Q278" s="12" t="s">
        <v>906</v>
      </c>
      <c r="R278" s="12" t="s">
        <v>909</v>
      </c>
      <c r="S278" s="12" t="s">
        <v>910</v>
      </c>
      <c r="T278" s="12" t="s">
        <v>1787</v>
      </c>
      <c r="U278" s="12" t="s">
        <v>1712</v>
      </c>
      <c r="V278" s="12">
        <v>6</v>
      </c>
      <c r="W278" s="12" t="s">
        <v>1744</v>
      </c>
      <c r="X278" s="12" t="s">
        <v>2243</v>
      </c>
      <c r="Y278" s="12">
        <v>5000</v>
      </c>
      <c r="Z278" s="12" t="s">
        <v>1739</v>
      </c>
      <c r="AA278" s="12" t="s">
        <v>1622</v>
      </c>
      <c r="AB278" s="1" t="s">
        <v>1789</v>
      </c>
      <c r="AC278" s="12" t="s">
        <v>1515</v>
      </c>
      <c r="AD278" s="12" t="s">
        <v>1516</v>
      </c>
      <c r="AE278" s="6" t="s">
        <v>1517</v>
      </c>
      <c r="AF278" s="12" t="s">
        <v>1518</v>
      </c>
      <c r="AG278" s="6" t="s">
        <v>1586</v>
      </c>
      <c r="AH278" s="12" t="s">
        <v>1728</v>
      </c>
      <c r="AI278">
        <v>5691</v>
      </c>
      <c r="AJ278" s="1" t="s">
        <v>236</v>
      </c>
      <c r="AK278" s="1" t="s">
        <v>436</v>
      </c>
      <c r="AL278" s="1" t="s">
        <v>488</v>
      </c>
      <c r="AM278" s="1" t="s">
        <v>489</v>
      </c>
      <c r="AN278" s="1" t="s">
        <v>411</v>
      </c>
      <c r="AO278" s="5">
        <v>150000</v>
      </c>
      <c r="AP278" s="5">
        <v>0</v>
      </c>
      <c r="AQ278" s="5">
        <v>150000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  <c r="AW278" s="5">
        <v>150000</v>
      </c>
      <c r="AX278" s="5">
        <v>0</v>
      </c>
      <c r="AY278" s="5">
        <f t="shared" si="48"/>
        <v>150000</v>
      </c>
      <c r="AZ278" s="5"/>
    </row>
    <row r="279" spans="1:52" hidden="1" x14ac:dyDescent="0.3">
      <c r="A279" s="1" t="s">
        <v>501</v>
      </c>
      <c r="B279" s="6">
        <f t="shared" si="41"/>
        <v>0</v>
      </c>
      <c r="C279" s="1" t="str">
        <f t="shared" si="42"/>
        <v>537610310011</v>
      </c>
      <c r="D279" s="1">
        <v>5</v>
      </c>
      <c r="E279" s="1" t="str">
        <f t="shared" si="43"/>
        <v>376</v>
      </c>
      <c r="F279" s="1" t="str">
        <f t="shared" si="44"/>
        <v>1</v>
      </c>
      <c r="G279" s="1" t="str">
        <f t="shared" si="45"/>
        <v>0</v>
      </c>
      <c r="H279" s="1" t="str">
        <f t="shared" si="46"/>
        <v>31</v>
      </c>
      <c r="I279" s="1" t="str">
        <f t="shared" si="47"/>
        <v>00</v>
      </c>
      <c r="J279" s="1">
        <v>11</v>
      </c>
      <c r="K279" s="1" t="s">
        <v>1760</v>
      </c>
      <c r="L279" s="1" t="s">
        <v>501</v>
      </c>
      <c r="M279" s="12" t="s">
        <v>878</v>
      </c>
      <c r="N279" s="12" t="s">
        <v>889</v>
      </c>
      <c r="O279" s="12" t="s">
        <v>890</v>
      </c>
      <c r="P279" s="12" t="s">
        <v>891</v>
      </c>
      <c r="Q279" s="12" t="s">
        <v>892</v>
      </c>
      <c r="R279" s="12" t="s">
        <v>893</v>
      </c>
      <c r="S279" s="12" t="s">
        <v>894</v>
      </c>
      <c r="T279" s="12" t="s">
        <v>1933</v>
      </c>
      <c r="U279" s="12" t="s">
        <v>2100</v>
      </c>
      <c r="V279" s="12">
        <v>2</v>
      </c>
      <c r="W279" s="12" t="s">
        <v>1816</v>
      </c>
      <c r="X279" s="12" t="s">
        <v>2089</v>
      </c>
      <c r="Y279" s="12">
        <v>3000</v>
      </c>
      <c r="Z279" s="12" t="s">
        <v>1717</v>
      </c>
      <c r="AA279" s="12" t="s">
        <v>1628</v>
      </c>
      <c r="AB279" s="1" t="s">
        <v>1935</v>
      </c>
      <c r="AC279" s="12" t="s">
        <v>1367</v>
      </c>
      <c r="AD279" s="12" t="s">
        <v>1368</v>
      </c>
      <c r="AE279" s="6" t="s">
        <v>1369</v>
      </c>
      <c r="AF279" s="12" t="s">
        <v>1370</v>
      </c>
      <c r="AG279" s="6" t="s">
        <v>1586</v>
      </c>
      <c r="AH279" s="12" t="s">
        <v>1728</v>
      </c>
      <c r="AI279">
        <v>3761</v>
      </c>
      <c r="AJ279" s="1" t="s">
        <v>314</v>
      </c>
      <c r="AK279" s="1" t="s">
        <v>498</v>
      </c>
      <c r="AL279" s="1" t="s">
        <v>499</v>
      </c>
      <c r="AM279" s="1" t="s">
        <v>1935</v>
      </c>
      <c r="AN279" s="1" t="s">
        <v>502</v>
      </c>
      <c r="AO279" s="5">
        <v>0</v>
      </c>
      <c r="AP279" s="5">
        <v>400000</v>
      </c>
      <c r="AQ279" s="5">
        <v>400000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400000</v>
      </c>
      <c r="AX279" s="5">
        <v>0</v>
      </c>
      <c r="AY279" s="5">
        <f t="shared" si="48"/>
        <v>400000</v>
      </c>
      <c r="AZ279" s="5"/>
    </row>
    <row r="280" spans="1:52" hidden="1" x14ac:dyDescent="0.3">
      <c r="A280" s="1" t="s">
        <v>503</v>
      </c>
      <c r="B280" s="6">
        <f t="shared" si="41"/>
        <v>0</v>
      </c>
      <c r="C280" s="1" t="str">
        <f t="shared" si="42"/>
        <v>538210310011</v>
      </c>
      <c r="D280" s="1">
        <v>5</v>
      </c>
      <c r="E280" s="1" t="str">
        <f t="shared" si="43"/>
        <v>382</v>
      </c>
      <c r="F280" s="1" t="str">
        <f t="shared" si="44"/>
        <v>1</v>
      </c>
      <c r="G280" s="1" t="str">
        <f t="shared" si="45"/>
        <v>0</v>
      </c>
      <c r="H280" s="1" t="str">
        <f t="shared" si="46"/>
        <v>31</v>
      </c>
      <c r="I280" s="1" t="str">
        <f t="shared" si="47"/>
        <v>00</v>
      </c>
      <c r="J280" s="1">
        <v>11</v>
      </c>
      <c r="K280" s="1" t="s">
        <v>1760</v>
      </c>
      <c r="L280" s="1" t="s">
        <v>503</v>
      </c>
      <c r="M280" s="12" t="s">
        <v>878</v>
      </c>
      <c r="N280" s="12" t="s">
        <v>889</v>
      </c>
      <c r="O280" s="12" t="s">
        <v>890</v>
      </c>
      <c r="P280" s="12" t="s">
        <v>891</v>
      </c>
      <c r="Q280" s="12" t="s">
        <v>892</v>
      </c>
      <c r="R280" s="12" t="s">
        <v>893</v>
      </c>
      <c r="S280" s="12" t="s">
        <v>894</v>
      </c>
      <c r="T280" s="12" t="s">
        <v>1933</v>
      </c>
      <c r="U280" s="12" t="s">
        <v>2100</v>
      </c>
      <c r="V280" s="12">
        <v>2</v>
      </c>
      <c r="W280" s="12" t="s">
        <v>1816</v>
      </c>
      <c r="X280" s="12" t="s">
        <v>2089</v>
      </c>
      <c r="Y280" s="12">
        <v>3000</v>
      </c>
      <c r="Z280" s="12" t="s">
        <v>1717</v>
      </c>
      <c r="AA280" s="12" t="s">
        <v>1628</v>
      </c>
      <c r="AB280" s="1" t="s">
        <v>1935</v>
      </c>
      <c r="AC280" s="12" t="s">
        <v>1373</v>
      </c>
      <c r="AD280" s="12" t="s">
        <v>1374</v>
      </c>
      <c r="AE280" s="6" t="s">
        <v>1375</v>
      </c>
      <c r="AF280" s="12" t="s">
        <v>1376</v>
      </c>
      <c r="AG280" s="6" t="s">
        <v>1586</v>
      </c>
      <c r="AH280" s="12" t="s">
        <v>1728</v>
      </c>
      <c r="AI280">
        <v>3821</v>
      </c>
      <c r="AJ280" s="1" t="s">
        <v>314</v>
      </c>
      <c r="AK280" s="1" t="s">
        <v>498</v>
      </c>
      <c r="AL280" s="1" t="s">
        <v>499</v>
      </c>
      <c r="AM280" s="1" t="s">
        <v>1935</v>
      </c>
      <c r="AN280" s="1" t="s">
        <v>217</v>
      </c>
      <c r="AO280" s="5">
        <v>400000</v>
      </c>
      <c r="AP280" s="5">
        <v>-400000</v>
      </c>
      <c r="AQ280" s="5">
        <v>0</v>
      </c>
      <c r="AR280" s="5">
        <v>0</v>
      </c>
      <c r="AS280" s="5">
        <v>0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f t="shared" si="48"/>
        <v>0</v>
      </c>
      <c r="AZ280" s="5"/>
    </row>
    <row r="281" spans="1:52" hidden="1" x14ac:dyDescent="0.3">
      <c r="A281" s="1" t="s">
        <v>504</v>
      </c>
      <c r="B281" s="6">
        <f t="shared" si="41"/>
        <v>0</v>
      </c>
      <c r="C281" s="1" t="str">
        <f t="shared" si="42"/>
        <v>538210313011</v>
      </c>
      <c r="D281" s="1">
        <v>5</v>
      </c>
      <c r="E281" s="1" t="str">
        <f t="shared" si="43"/>
        <v>382</v>
      </c>
      <c r="F281" s="1" t="str">
        <f t="shared" si="44"/>
        <v>1</v>
      </c>
      <c r="G281" s="1" t="str">
        <f t="shared" si="45"/>
        <v>0</v>
      </c>
      <c r="H281" s="1" t="str">
        <f t="shared" si="46"/>
        <v>31</v>
      </c>
      <c r="I281" s="1" t="str">
        <f t="shared" si="47"/>
        <v>30</v>
      </c>
      <c r="J281" s="1">
        <v>11</v>
      </c>
      <c r="K281" s="1" t="s">
        <v>1760</v>
      </c>
      <c r="L281" s="1" t="s">
        <v>504</v>
      </c>
      <c r="M281" s="12" t="s">
        <v>878</v>
      </c>
      <c r="N281" s="12" t="s">
        <v>889</v>
      </c>
      <c r="O281" s="12" t="s">
        <v>890</v>
      </c>
      <c r="P281" s="12" t="s">
        <v>891</v>
      </c>
      <c r="Q281" s="12" t="s">
        <v>892</v>
      </c>
      <c r="R281" s="12" t="s">
        <v>893</v>
      </c>
      <c r="S281" s="12" t="s">
        <v>894</v>
      </c>
      <c r="T281" s="12" t="s">
        <v>1933</v>
      </c>
      <c r="U281" s="12" t="s">
        <v>2100</v>
      </c>
      <c r="V281" s="12">
        <v>2</v>
      </c>
      <c r="W281" s="12" t="s">
        <v>1816</v>
      </c>
      <c r="X281" s="12" t="s">
        <v>2089</v>
      </c>
      <c r="Y281" s="12">
        <v>3000</v>
      </c>
      <c r="Z281" s="12" t="s">
        <v>1717</v>
      </c>
      <c r="AA281" s="12" t="s">
        <v>1628</v>
      </c>
      <c r="AB281" s="1" t="s">
        <v>1935</v>
      </c>
      <c r="AC281" s="12" t="s">
        <v>1373</v>
      </c>
      <c r="AD281" s="12" t="s">
        <v>1374</v>
      </c>
      <c r="AE281" s="6" t="s">
        <v>1375</v>
      </c>
      <c r="AF281" s="12" t="s">
        <v>1376</v>
      </c>
      <c r="AG281" s="6" t="s">
        <v>1622</v>
      </c>
      <c r="AH281" s="12" t="s">
        <v>1948</v>
      </c>
      <c r="AI281">
        <v>3821</v>
      </c>
      <c r="AJ281" s="1" t="s">
        <v>314</v>
      </c>
      <c r="AK281" s="1" t="s">
        <v>498</v>
      </c>
      <c r="AL281" s="1" t="s">
        <v>499</v>
      </c>
      <c r="AM281" s="1" t="s">
        <v>1935</v>
      </c>
      <c r="AN281" s="1" t="s">
        <v>505</v>
      </c>
      <c r="AO281" s="5">
        <v>450000</v>
      </c>
      <c r="AP281" s="5">
        <v>0</v>
      </c>
      <c r="AQ281" s="5">
        <v>450000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450000</v>
      </c>
      <c r="AX281" s="5">
        <v>0</v>
      </c>
      <c r="AY281" s="5">
        <f t="shared" si="48"/>
        <v>450000</v>
      </c>
      <c r="AZ281" s="5"/>
    </row>
    <row r="282" spans="1:52" hidden="1" x14ac:dyDescent="0.3">
      <c r="A282" s="1" t="s">
        <v>506</v>
      </c>
      <c r="B282" s="6">
        <f t="shared" si="41"/>
        <v>0</v>
      </c>
      <c r="C282" s="1" t="str">
        <f t="shared" si="42"/>
        <v>544110320011</v>
      </c>
      <c r="D282" s="1">
        <v>5</v>
      </c>
      <c r="E282" s="1" t="str">
        <f t="shared" si="43"/>
        <v>441</v>
      </c>
      <c r="F282" s="1" t="str">
        <f t="shared" si="44"/>
        <v>1</v>
      </c>
      <c r="G282" s="1" t="str">
        <f t="shared" si="45"/>
        <v>0</v>
      </c>
      <c r="H282" s="1" t="str">
        <f t="shared" si="46"/>
        <v>32</v>
      </c>
      <c r="I282" s="1" t="str">
        <f t="shared" si="47"/>
        <v>00</v>
      </c>
      <c r="J282" s="1">
        <v>11</v>
      </c>
      <c r="K282" s="1" t="s">
        <v>1760</v>
      </c>
      <c r="L282" s="1" t="s">
        <v>506</v>
      </c>
      <c r="M282" s="12" t="s">
        <v>878</v>
      </c>
      <c r="N282" s="12" t="s">
        <v>889</v>
      </c>
      <c r="O282" s="12" t="s">
        <v>890</v>
      </c>
      <c r="P282" s="12" t="s">
        <v>891</v>
      </c>
      <c r="Q282" s="12" t="s">
        <v>892</v>
      </c>
      <c r="R282" s="12" t="s">
        <v>893</v>
      </c>
      <c r="S282" s="12" t="s">
        <v>894</v>
      </c>
      <c r="T282" s="12" t="s">
        <v>1933</v>
      </c>
      <c r="U282" s="12" t="s">
        <v>2100</v>
      </c>
      <c r="V282" s="12">
        <v>2</v>
      </c>
      <c r="W282" s="12" t="s">
        <v>1816</v>
      </c>
      <c r="X282" s="12" t="s">
        <v>2089</v>
      </c>
      <c r="Y282" s="12">
        <v>4000</v>
      </c>
      <c r="Z282" s="12" t="s">
        <v>1844</v>
      </c>
      <c r="AA282" s="12" t="s">
        <v>1629</v>
      </c>
      <c r="AB282" s="1" t="s">
        <v>1949</v>
      </c>
      <c r="AC282" s="12" t="s">
        <v>1427</v>
      </c>
      <c r="AD282" s="12" t="s">
        <v>1428</v>
      </c>
      <c r="AE282" s="6" t="s">
        <v>1429</v>
      </c>
      <c r="AF282" s="12" t="s">
        <v>1430</v>
      </c>
      <c r="AG282" s="6" t="s">
        <v>1586</v>
      </c>
      <c r="AH282" s="12" t="s">
        <v>1728</v>
      </c>
      <c r="AI282">
        <v>4411</v>
      </c>
      <c r="AJ282" s="1" t="s">
        <v>314</v>
      </c>
      <c r="AK282" s="1" t="s">
        <v>498</v>
      </c>
      <c r="AL282" s="1" t="s">
        <v>499</v>
      </c>
      <c r="AM282" s="1" t="s">
        <v>1935</v>
      </c>
      <c r="AN282" s="1" t="s">
        <v>23</v>
      </c>
      <c r="AO282" s="5">
        <v>2000000</v>
      </c>
      <c r="AP282" s="5">
        <v>0</v>
      </c>
      <c r="AQ282" s="5">
        <v>2000000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2000000</v>
      </c>
      <c r="AX282" s="5">
        <v>0</v>
      </c>
      <c r="AY282" s="5">
        <f t="shared" si="48"/>
        <v>2000000</v>
      </c>
      <c r="AZ282" s="5"/>
    </row>
    <row r="283" spans="1:52" hidden="1" x14ac:dyDescent="0.3">
      <c r="A283" s="1" t="s">
        <v>509</v>
      </c>
      <c r="B283" s="6">
        <f t="shared" si="41"/>
        <v>0</v>
      </c>
      <c r="C283" s="1" t="str">
        <f t="shared" si="42"/>
        <v>533410330011</v>
      </c>
      <c r="D283" s="1">
        <v>5</v>
      </c>
      <c r="E283" s="1" t="str">
        <f t="shared" si="43"/>
        <v>334</v>
      </c>
      <c r="F283" s="1" t="str">
        <f t="shared" si="44"/>
        <v>1</v>
      </c>
      <c r="G283" s="1" t="str">
        <f t="shared" si="45"/>
        <v>0</v>
      </c>
      <c r="H283" s="1" t="str">
        <f t="shared" si="46"/>
        <v>33</v>
      </c>
      <c r="I283" s="1" t="str">
        <f t="shared" si="47"/>
        <v>00</v>
      </c>
      <c r="J283" s="1">
        <v>11</v>
      </c>
      <c r="K283" s="1" t="s">
        <v>1760</v>
      </c>
      <c r="L283" s="1" t="s">
        <v>509</v>
      </c>
      <c r="M283" s="12" t="s">
        <v>878</v>
      </c>
      <c r="N283" s="12" t="s">
        <v>903</v>
      </c>
      <c r="O283" s="12" t="s">
        <v>904</v>
      </c>
      <c r="P283" s="12" t="s">
        <v>923</v>
      </c>
      <c r="Q283" s="12" t="s">
        <v>924</v>
      </c>
      <c r="R283" s="12" t="s">
        <v>927</v>
      </c>
      <c r="S283" s="12" t="s">
        <v>928</v>
      </c>
      <c r="T283" s="12" t="s">
        <v>1722</v>
      </c>
      <c r="U283" t="s">
        <v>2090</v>
      </c>
      <c r="V283" s="12">
        <v>2</v>
      </c>
      <c r="W283" s="12" t="s">
        <v>1816</v>
      </c>
      <c r="X283" s="12" t="s">
        <v>2089</v>
      </c>
      <c r="Y283" s="12">
        <v>3000</v>
      </c>
      <c r="Z283" s="12" t="s">
        <v>1717</v>
      </c>
      <c r="AA283" s="12" t="s">
        <v>1630</v>
      </c>
      <c r="AB283" s="1" t="s">
        <v>2020</v>
      </c>
      <c r="AC283" s="12" t="s">
        <v>1260</v>
      </c>
      <c r="AD283" s="12" t="s">
        <v>1261</v>
      </c>
      <c r="AE283" s="6" t="s">
        <v>1262</v>
      </c>
      <c r="AF283" s="12" t="s">
        <v>1737</v>
      </c>
      <c r="AG283" s="6" t="s">
        <v>1586</v>
      </c>
      <c r="AH283" s="12" t="s">
        <v>1728</v>
      </c>
      <c r="AI283">
        <v>3341</v>
      </c>
      <c r="AJ283" s="1" t="s">
        <v>314</v>
      </c>
      <c r="AK283" s="1" t="s">
        <v>498</v>
      </c>
      <c r="AL283" s="1" t="s">
        <v>507</v>
      </c>
      <c r="AM283" s="1" t="s">
        <v>508</v>
      </c>
      <c r="AN283" s="1" t="s">
        <v>198</v>
      </c>
      <c r="AO283" s="5">
        <v>230000</v>
      </c>
      <c r="AP283" s="5">
        <v>0</v>
      </c>
      <c r="AQ283" s="5">
        <v>230000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230000</v>
      </c>
      <c r="AX283" s="5">
        <v>0</v>
      </c>
      <c r="AY283" s="5">
        <f t="shared" si="48"/>
        <v>230000</v>
      </c>
      <c r="AZ283" s="5"/>
    </row>
    <row r="284" spans="1:52" hidden="1" x14ac:dyDescent="0.3">
      <c r="A284" s="1" t="s">
        <v>510</v>
      </c>
      <c r="B284" s="6">
        <f t="shared" si="41"/>
        <v>0</v>
      </c>
      <c r="C284" s="1" t="str">
        <f t="shared" si="42"/>
        <v>538210330011</v>
      </c>
      <c r="D284" s="1">
        <v>5</v>
      </c>
      <c r="E284" s="1" t="str">
        <f t="shared" si="43"/>
        <v>382</v>
      </c>
      <c r="F284" s="1" t="str">
        <f t="shared" si="44"/>
        <v>1</v>
      </c>
      <c r="G284" s="1" t="str">
        <f t="shared" si="45"/>
        <v>0</v>
      </c>
      <c r="H284" s="1" t="str">
        <f t="shared" si="46"/>
        <v>33</v>
      </c>
      <c r="I284" s="1" t="str">
        <f t="shared" si="47"/>
        <v>00</v>
      </c>
      <c r="J284" s="1">
        <v>11</v>
      </c>
      <c r="K284" s="1" t="s">
        <v>1760</v>
      </c>
      <c r="L284" s="1" t="s">
        <v>510</v>
      </c>
      <c r="M284" s="12" t="s">
        <v>878</v>
      </c>
      <c r="N284" s="12" t="s">
        <v>903</v>
      </c>
      <c r="O284" s="12" t="s">
        <v>904</v>
      </c>
      <c r="P284" s="12" t="s">
        <v>923</v>
      </c>
      <c r="Q284" s="12" t="s">
        <v>924</v>
      </c>
      <c r="R284" s="12" t="s">
        <v>927</v>
      </c>
      <c r="S284" s="12" t="s">
        <v>928</v>
      </c>
      <c r="T284" s="12" t="s">
        <v>1722</v>
      </c>
      <c r="U284" t="s">
        <v>2090</v>
      </c>
      <c r="V284" s="12">
        <v>2</v>
      </c>
      <c r="W284" s="12" t="s">
        <v>1816</v>
      </c>
      <c r="X284" s="12" t="s">
        <v>2089</v>
      </c>
      <c r="Y284" s="12">
        <v>3000</v>
      </c>
      <c r="Z284" s="12" t="s">
        <v>1717</v>
      </c>
      <c r="AA284" s="12" t="s">
        <v>1630</v>
      </c>
      <c r="AB284" s="1" t="s">
        <v>2020</v>
      </c>
      <c r="AC284" s="12" t="s">
        <v>1373</v>
      </c>
      <c r="AD284" s="12" t="s">
        <v>1374</v>
      </c>
      <c r="AE284" s="6" t="s">
        <v>1375</v>
      </c>
      <c r="AF284" s="12" t="s">
        <v>1376</v>
      </c>
      <c r="AG284" s="6" t="s">
        <v>1586</v>
      </c>
      <c r="AH284" s="12" t="s">
        <v>1728</v>
      </c>
      <c r="AI284">
        <v>3821</v>
      </c>
      <c r="AJ284" s="1" t="s">
        <v>314</v>
      </c>
      <c r="AK284" s="1" t="s">
        <v>498</v>
      </c>
      <c r="AL284" s="1" t="s">
        <v>507</v>
      </c>
      <c r="AM284" s="1" t="s">
        <v>508</v>
      </c>
      <c r="AN284" s="1" t="s">
        <v>217</v>
      </c>
      <c r="AO284" s="5">
        <v>150000</v>
      </c>
      <c r="AP284" s="5">
        <v>0</v>
      </c>
      <c r="AQ284" s="5">
        <v>150000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150000</v>
      </c>
      <c r="AX284" s="5">
        <v>0</v>
      </c>
      <c r="AY284" s="5">
        <f t="shared" si="48"/>
        <v>150000</v>
      </c>
      <c r="AZ284" s="5"/>
    </row>
    <row r="285" spans="1:52" hidden="1" x14ac:dyDescent="0.3">
      <c r="A285" s="1" t="s">
        <v>675</v>
      </c>
      <c r="B285" s="6">
        <f t="shared" si="41"/>
        <v>0</v>
      </c>
      <c r="C285" s="1" t="str">
        <f t="shared" si="42"/>
        <v>538210655611</v>
      </c>
      <c r="D285" s="1">
        <v>5</v>
      </c>
      <c r="E285" s="1" t="str">
        <f t="shared" si="43"/>
        <v>382</v>
      </c>
      <c r="F285" s="1" t="str">
        <f t="shared" si="44"/>
        <v>1</v>
      </c>
      <c r="G285" s="1" t="str">
        <f t="shared" si="45"/>
        <v>0</v>
      </c>
      <c r="H285" s="1" t="str">
        <f t="shared" si="46"/>
        <v>65</v>
      </c>
      <c r="I285" s="1" t="str">
        <f t="shared" si="47"/>
        <v>56</v>
      </c>
      <c r="J285" s="1">
        <v>11</v>
      </c>
      <c r="K285" s="1" t="s">
        <v>1760</v>
      </c>
      <c r="L285" s="1" t="s">
        <v>675</v>
      </c>
      <c r="M285" s="12" t="s">
        <v>878</v>
      </c>
      <c r="N285" s="12" t="s">
        <v>935</v>
      </c>
      <c r="O285" s="12" t="s">
        <v>936</v>
      </c>
      <c r="P285" s="12" t="s">
        <v>941</v>
      </c>
      <c r="Q285" s="12" t="s">
        <v>942</v>
      </c>
      <c r="R285" s="12" t="s">
        <v>943</v>
      </c>
      <c r="S285" s="12" t="s">
        <v>944</v>
      </c>
      <c r="T285" s="12" t="s">
        <v>1722</v>
      </c>
      <c r="U285" t="s">
        <v>2090</v>
      </c>
      <c r="V285" s="12">
        <v>5</v>
      </c>
      <c r="W285" s="12" t="s">
        <v>1839</v>
      </c>
      <c r="X285" s="12" t="s">
        <v>2089</v>
      </c>
      <c r="Y285" s="12">
        <v>3000</v>
      </c>
      <c r="Z285" s="12" t="s">
        <v>1717</v>
      </c>
      <c r="AA285" s="12" t="s">
        <v>1613</v>
      </c>
      <c r="AB285" s="1" t="s">
        <v>1846</v>
      </c>
      <c r="AC285" s="12" t="s">
        <v>1373</v>
      </c>
      <c r="AD285" s="12" t="s">
        <v>1374</v>
      </c>
      <c r="AE285" s="6" t="s">
        <v>1375</v>
      </c>
      <c r="AF285" s="12" t="s">
        <v>1376</v>
      </c>
      <c r="AG285" s="6" t="s">
        <v>1657</v>
      </c>
      <c r="AH285" s="12" t="s">
        <v>1856</v>
      </c>
      <c r="AI285">
        <v>3821</v>
      </c>
      <c r="AJ285" s="1" t="s">
        <v>330</v>
      </c>
      <c r="AK285" s="1" t="s">
        <v>608</v>
      </c>
      <c r="AL285" s="1" t="s">
        <v>649</v>
      </c>
      <c r="AM285" s="1" t="s">
        <v>650</v>
      </c>
      <c r="AN285" s="1" t="s">
        <v>676</v>
      </c>
      <c r="AO285" s="5">
        <v>196000</v>
      </c>
      <c r="AP285" s="5">
        <v>0</v>
      </c>
      <c r="AQ285" s="5">
        <v>196000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196000</v>
      </c>
      <c r="AX285" s="5">
        <v>300000</v>
      </c>
      <c r="AY285" s="5">
        <f t="shared" si="48"/>
        <v>496000</v>
      </c>
      <c r="AZ285" s="5"/>
    </row>
    <row r="286" spans="1:52" hidden="1" x14ac:dyDescent="0.3">
      <c r="A286" s="1"/>
      <c r="B286" s="6">
        <f t="shared" si="41"/>
        <v>-533913338625</v>
      </c>
      <c r="C286" s="1" t="str">
        <f t="shared" si="42"/>
        <v>533913338625</v>
      </c>
      <c r="D286" s="1">
        <v>5</v>
      </c>
      <c r="E286" s="1" t="str">
        <f t="shared" si="43"/>
        <v>339</v>
      </c>
      <c r="F286" s="1" t="str">
        <f t="shared" si="44"/>
        <v>1</v>
      </c>
      <c r="G286" s="1" t="str">
        <f t="shared" si="45"/>
        <v>3</v>
      </c>
      <c r="H286" s="1" t="str">
        <f t="shared" si="46"/>
        <v>33</v>
      </c>
      <c r="I286" s="1">
        <f t="shared" si="47"/>
        <v>86</v>
      </c>
      <c r="J286" s="1">
        <v>25</v>
      </c>
      <c r="K286" s="1" t="s">
        <v>2762</v>
      </c>
      <c r="L286" s="1" t="e">
        <v>#N/A</v>
      </c>
      <c r="M286" s="41" t="s">
        <v>2137</v>
      </c>
      <c r="N286" s="12" t="s">
        <v>903</v>
      </c>
      <c r="O286" s="12" t="s">
        <v>904</v>
      </c>
      <c r="P286" s="12" t="s">
        <v>923</v>
      </c>
      <c r="Q286" s="12" t="s">
        <v>924</v>
      </c>
      <c r="R286" s="12" t="s">
        <v>927</v>
      </c>
      <c r="S286" s="12" t="s">
        <v>928</v>
      </c>
      <c r="T286" s="12" t="s">
        <v>1722</v>
      </c>
      <c r="U286" t="s">
        <v>2090</v>
      </c>
      <c r="V286" s="12">
        <v>2</v>
      </c>
      <c r="W286" s="12" t="s">
        <v>1816</v>
      </c>
      <c r="X286" s="12" t="s">
        <v>2089</v>
      </c>
      <c r="Y286" s="12">
        <v>3000</v>
      </c>
      <c r="Z286" s="12" t="s">
        <v>1717</v>
      </c>
      <c r="AA286" s="12" t="s">
        <v>1630</v>
      </c>
      <c r="AB286" s="1" t="s">
        <v>2020</v>
      </c>
      <c r="AC286" s="12">
        <v>339</v>
      </c>
      <c r="AD286" s="12" t="s">
        <v>1273</v>
      </c>
      <c r="AE286" s="6">
        <v>33901</v>
      </c>
      <c r="AF286" s="12" t="s">
        <v>1807</v>
      </c>
      <c r="AG286" s="6">
        <v>86</v>
      </c>
      <c r="AH286" s="12" t="s">
        <v>2136</v>
      </c>
      <c r="AI286">
        <v>3391</v>
      </c>
      <c r="AJ286" s="1" t="s">
        <v>314</v>
      </c>
      <c r="AK286" s="1" t="s">
        <v>498</v>
      </c>
      <c r="AL286" s="1" t="s">
        <v>507</v>
      </c>
      <c r="AM286" s="1" t="s">
        <v>508</v>
      </c>
      <c r="AN286" s="1"/>
      <c r="AO286" s="5">
        <v>0</v>
      </c>
      <c r="AP286" s="5">
        <v>0</v>
      </c>
      <c r="AQ286" s="5">
        <v>0</v>
      </c>
      <c r="AR286" s="5">
        <v>0</v>
      </c>
      <c r="AS286" s="5">
        <v>0</v>
      </c>
      <c r="AT286" s="5">
        <v>0</v>
      </c>
      <c r="AU286" s="5">
        <v>0</v>
      </c>
      <c r="AV286" s="5">
        <v>0</v>
      </c>
      <c r="AW286" s="5">
        <v>0</v>
      </c>
      <c r="AX286" s="5">
        <v>340000</v>
      </c>
      <c r="AY286" s="5">
        <f t="shared" si="48"/>
        <v>340000</v>
      </c>
      <c r="AZ286" s="5"/>
    </row>
    <row r="287" spans="1:52" hidden="1" x14ac:dyDescent="0.3">
      <c r="A287" s="1"/>
      <c r="B287" s="6">
        <f t="shared" si="41"/>
        <v>-537513338725</v>
      </c>
      <c r="C287" s="1" t="str">
        <f t="shared" si="42"/>
        <v>537513338725</v>
      </c>
      <c r="D287" s="1">
        <v>5</v>
      </c>
      <c r="E287" s="1" t="str">
        <f t="shared" si="43"/>
        <v>375</v>
      </c>
      <c r="F287" s="1" t="str">
        <f t="shared" si="44"/>
        <v>1</v>
      </c>
      <c r="G287" s="1" t="str">
        <f t="shared" si="45"/>
        <v>3</v>
      </c>
      <c r="H287" s="1" t="str">
        <f t="shared" si="46"/>
        <v>33</v>
      </c>
      <c r="I287" s="1">
        <f t="shared" si="47"/>
        <v>87</v>
      </c>
      <c r="J287" s="1">
        <v>25</v>
      </c>
      <c r="K287" s="1" t="s">
        <v>2762</v>
      </c>
      <c r="L287" s="1" t="e">
        <v>#N/A</v>
      </c>
      <c r="M287" s="41" t="s">
        <v>2137</v>
      </c>
      <c r="N287" s="12" t="s">
        <v>903</v>
      </c>
      <c r="O287" s="12" t="s">
        <v>904</v>
      </c>
      <c r="P287" s="12" t="s">
        <v>923</v>
      </c>
      <c r="Q287" s="12" t="s">
        <v>924</v>
      </c>
      <c r="R287" s="12" t="s">
        <v>927</v>
      </c>
      <c r="S287" s="12" t="s">
        <v>928</v>
      </c>
      <c r="T287" s="12" t="s">
        <v>1722</v>
      </c>
      <c r="U287" t="s">
        <v>2090</v>
      </c>
      <c r="V287" s="12">
        <v>2</v>
      </c>
      <c r="W287" s="12" t="s">
        <v>1816</v>
      </c>
      <c r="X287" s="12" t="s">
        <v>2089</v>
      </c>
      <c r="Y287" s="12">
        <v>3000</v>
      </c>
      <c r="Z287" s="12" t="s">
        <v>1717</v>
      </c>
      <c r="AA287" s="12" t="s">
        <v>1630</v>
      </c>
      <c r="AB287" s="1" t="s">
        <v>2020</v>
      </c>
      <c r="AC287" s="12">
        <v>375</v>
      </c>
      <c r="AD287" s="12" t="s">
        <v>1364</v>
      </c>
      <c r="AE287" s="6">
        <v>37501</v>
      </c>
      <c r="AF287" s="12" t="s">
        <v>1881</v>
      </c>
      <c r="AG287" s="6">
        <v>87</v>
      </c>
      <c r="AH287" s="12" t="s">
        <v>2136</v>
      </c>
      <c r="AI287">
        <v>3751</v>
      </c>
      <c r="AJ287" s="1" t="s">
        <v>314</v>
      </c>
      <c r="AK287" s="1" t="s">
        <v>498</v>
      </c>
      <c r="AL287" s="1" t="s">
        <v>507</v>
      </c>
      <c r="AM287" s="1" t="s">
        <v>508</v>
      </c>
      <c r="AN287" s="1"/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60000</v>
      </c>
      <c r="AY287" s="5">
        <f t="shared" si="48"/>
        <v>60000</v>
      </c>
      <c r="AZ287" s="5"/>
    </row>
    <row r="288" spans="1:52" hidden="1" x14ac:dyDescent="0.3">
      <c r="A288" s="1" t="s">
        <v>511</v>
      </c>
      <c r="B288" s="6">
        <f t="shared" si="41"/>
        <v>0</v>
      </c>
      <c r="C288" s="1" t="str">
        <f t="shared" si="42"/>
        <v>538410330011</v>
      </c>
      <c r="D288" s="1">
        <v>5</v>
      </c>
      <c r="E288" s="1" t="str">
        <f t="shared" si="43"/>
        <v>384</v>
      </c>
      <c r="F288" s="1" t="str">
        <f t="shared" si="44"/>
        <v>1</v>
      </c>
      <c r="G288" s="1" t="str">
        <f t="shared" si="45"/>
        <v>0</v>
      </c>
      <c r="H288" s="1" t="str">
        <f t="shared" si="46"/>
        <v>33</v>
      </c>
      <c r="I288" s="1" t="str">
        <f t="shared" si="47"/>
        <v>00</v>
      </c>
      <c r="J288" s="1">
        <v>11</v>
      </c>
      <c r="K288" s="1" t="s">
        <v>1760</v>
      </c>
      <c r="L288" s="1" t="s">
        <v>511</v>
      </c>
      <c r="M288" s="12" t="s">
        <v>878</v>
      </c>
      <c r="N288" s="12" t="s">
        <v>903</v>
      </c>
      <c r="O288" s="12" t="s">
        <v>904</v>
      </c>
      <c r="P288" s="12" t="s">
        <v>923</v>
      </c>
      <c r="Q288" s="12" t="s">
        <v>924</v>
      </c>
      <c r="R288" s="12" t="s">
        <v>927</v>
      </c>
      <c r="S288" s="12" t="s">
        <v>928</v>
      </c>
      <c r="T288" s="12" t="s">
        <v>1722</v>
      </c>
      <c r="U288" t="s">
        <v>2090</v>
      </c>
      <c r="V288" s="12">
        <v>2</v>
      </c>
      <c r="W288" s="12" t="s">
        <v>1816</v>
      </c>
      <c r="X288" s="12" t="s">
        <v>2089</v>
      </c>
      <c r="Y288" s="12">
        <v>3000</v>
      </c>
      <c r="Z288" s="12" t="s">
        <v>1717</v>
      </c>
      <c r="AA288" s="12" t="s">
        <v>1630</v>
      </c>
      <c r="AB288" s="1" t="s">
        <v>2020</v>
      </c>
      <c r="AC288" s="12" t="s">
        <v>1377</v>
      </c>
      <c r="AD288" s="12" t="s">
        <v>1378</v>
      </c>
      <c r="AE288" s="6" t="s">
        <v>1379</v>
      </c>
      <c r="AF288" s="12" t="s">
        <v>1380</v>
      </c>
      <c r="AG288" s="6" t="s">
        <v>1586</v>
      </c>
      <c r="AH288" s="12" t="s">
        <v>1728</v>
      </c>
      <c r="AI288">
        <v>3841</v>
      </c>
      <c r="AJ288" s="1" t="s">
        <v>314</v>
      </c>
      <c r="AK288" s="1" t="s">
        <v>498</v>
      </c>
      <c r="AL288" s="1" t="s">
        <v>507</v>
      </c>
      <c r="AM288" s="1" t="s">
        <v>508</v>
      </c>
      <c r="AN288" s="1" t="s">
        <v>512</v>
      </c>
      <c r="AO288" s="5">
        <v>100000</v>
      </c>
      <c r="AP288" s="5">
        <v>0</v>
      </c>
      <c r="AQ288" s="5">
        <v>100000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100000</v>
      </c>
      <c r="AX288" s="5">
        <v>0</v>
      </c>
      <c r="AY288" s="5">
        <f t="shared" si="48"/>
        <v>100000</v>
      </c>
      <c r="AZ288" s="5"/>
    </row>
    <row r="289" spans="1:52" hidden="1" x14ac:dyDescent="0.3">
      <c r="A289" s="1" t="s">
        <v>515</v>
      </c>
      <c r="B289" s="6">
        <f t="shared" si="41"/>
        <v>0</v>
      </c>
      <c r="C289" s="1" t="str">
        <f t="shared" si="42"/>
        <v>535110340011</v>
      </c>
      <c r="D289" s="1">
        <v>5</v>
      </c>
      <c r="E289" s="1" t="str">
        <f t="shared" si="43"/>
        <v>351</v>
      </c>
      <c r="F289" s="1" t="str">
        <f t="shared" si="44"/>
        <v>1</v>
      </c>
      <c r="G289" s="1" t="str">
        <f t="shared" si="45"/>
        <v>0</v>
      </c>
      <c r="H289" s="1" t="str">
        <f t="shared" si="46"/>
        <v>34</v>
      </c>
      <c r="I289" s="1" t="str">
        <f t="shared" si="47"/>
        <v>00</v>
      </c>
      <c r="J289" s="1">
        <v>11</v>
      </c>
      <c r="K289" s="1" t="s">
        <v>1760</v>
      </c>
      <c r="L289" s="1" t="s">
        <v>515</v>
      </c>
      <c r="M289" s="12" t="s">
        <v>878</v>
      </c>
      <c r="N289" s="12" t="s">
        <v>889</v>
      </c>
      <c r="O289" s="12" t="s">
        <v>890</v>
      </c>
      <c r="P289" s="12" t="s">
        <v>891</v>
      </c>
      <c r="Q289" s="12" t="s">
        <v>892</v>
      </c>
      <c r="R289" s="12" t="s">
        <v>893</v>
      </c>
      <c r="S289" s="12" t="s">
        <v>894</v>
      </c>
      <c r="T289" s="12" t="s">
        <v>1722</v>
      </c>
      <c r="U289" t="s">
        <v>2090</v>
      </c>
      <c r="V289" s="12">
        <v>1</v>
      </c>
      <c r="W289" s="12" t="s">
        <v>1732</v>
      </c>
      <c r="X289" s="12" t="s">
        <v>2089</v>
      </c>
      <c r="Y289" s="12">
        <v>3000</v>
      </c>
      <c r="Z289" s="12" t="s">
        <v>1717</v>
      </c>
      <c r="AA289" s="12" t="s">
        <v>1631</v>
      </c>
      <c r="AB289" s="1" t="s">
        <v>1931</v>
      </c>
      <c r="AC289" s="12" t="s">
        <v>1303</v>
      </c>
      <c r="AD289" s="12" t="s">
        <v>1304</v>
      </c>
      <c r="AE289" s="6" t="s">
        <v>1305</v>
      </c>
      <c r="AF289" s="12" t="s">
        <v>1878</v>
      </c>
      <c r="AG289" s="6" t="s">
        <v>1586</v>
      </c>
      <c r="AH289" s="12" t="s">
        <v>1728</v>
      </c>
      <c r="AI289">
        <v>3511</v>
      </c>
      <c r="AJ289" s="1" t="s">
        <v>314</v>
      </c>
      <c r="AK289" s="1" t="s">
        <v>498</v>
      </c>
      <c r="AL289" s="1" t="s">
        <v>513</v>
      </c>
      <c r="AM289" s="1" t="s">
        <v>514</v>
      </c>
      <c r="AN289" s="1" t="s">
        <v>207</v>
      </c>
      <c r="AO289" s="5">
        <v>29232000</v>
      </c>
      <c r="AP289" s="5">
        <v>0</v>
      </c>
      <c r="AQ289" s="5">
        <v>29232000</v>
      </c>
      <c r="AR289" s="5">
        <v>2436000</v>
      </c>
      <c r="AS289" s="5">
        <v>4872000</v>
      </c>
      <c r="AT289" s="5">
        <v>0</v>
      </c>
      <c r="AU289" s="5">
        <v>0</v>
      </c>
      <c r="AV289" s="5">
        <v>0</v>
      </c>
      <c r="AW289" s="5">
        <v>26796000</v>
      </c>
      <c r="AX289" s="5">
        <v>0</v>
      </c>
      <c r="AY289" s="5">
        <f t="shared" si="48"/>
        <v>29232000</v>
      </c>
      <c r="AZ289" s="5"/>
    </row>
    <row r="290" spans="1:52" hidden="1" x14ac:dyDescent="0.3">
      <c r="A290" s="1" t="s">
        <v>516</v>
      </c>
      <c r="B290" s="6">
        <f t="shared" si="41"/>
        <v>0</v>
      </c>
      <c r="C290" s="1" t="str">
        <f t="shared" si="42"/>
        <v>538210350011</v>
      </c>
      <c r="D290" s="1">
        <v>5</v>
      </c>
      <c r="E290" s="1" t="str">
        <f t="shared" si="43"/>
        <v>382</v>
      </c>
      <c r="F290" s="1" t="str">
        <f t="shared" si="44"/>
        <v>1</v>
      </c>
      <c r="G290" s="1" t="str">
        <f t="shared" si="45"/>
        <v>0</v>
      </c>
      <c r="H290" s="1" t="str">
        <f t="shared" si="46"/>
        <v>35</v>
      </c>
      <c r="I290" s="1" t="str">
        <f t="shared" si="47"/>
        <v>00</v>
      </c>
      <c r="J290" s="1">
        <v>11</v>
      </c>
      <c r="K290" s="1" t="s">
        <v>1760</v>
      </c>
      <c r="L290" s="1" t="s">
        <v>516</v>
      </c>
      <c r="M290" s="12" t="s">
        <v>878</v>
      </c>
      <c r="N290" s="12" t="s">
        <v>889</v>
      </c>
      <c r="O290" s="12" t="s">
        <v>890</v>
      </c>
      <c r="P290" s="12" t="s">
        <v>891</v>
      </c>
      <c r="Q290" s="12" t="s">
        <v>892</v>
      </c>
      <c r="R290" s="12" t="s">
        <v>893</v>
      </c>
      <c r="S290" s="12" t="s">
        <v>894</v>
      </c>
      <c r="T290" s="12" t="s">
        <v>1722</v>
      </c>
      <c r="U290" t="s">
        <v>2090</v>
      </c>
      <c r="V290" s="12">
        <v>1</v>
      </c>
      <c r="W290" s="12" t="s">
        <v>1732</v>
      </c>
      <c r="X290" s="12" t="s">
        <v>2089</v>
      </c>
      <c r="Y290" s="12">
        <v>3000</v>
      </c>
      <c r="Z290" s="12" t="s">
        <v>1717</v>
      </c>
      <c r="AA290" s="12" t="s">
        <v>1632</v>
      </c>
      <c r="AB290" s="1" t="s">
        <v>1937</v>
      </c>
      <c r="AC290" s="12" t="s">
        <v>1373</v>
      </c>
      <c r="AD290" s="12" t="s">
        <v>1374</v>
      </c>
      <c r="AE290" s="6" t="s">
        <v>1375</v>
      </c>
      <c r="AF290" s="12" t="s">
        <v>1376</v>
      </c>
      <c r="AG290" s="6" t="s">
        <v>1586</v>
      </c>
      <c r="AH290" s="12" t="s">
        <v>1728</v>
      </c>
      <c r="AI290">
        <v>3821</v>
      </c>
      <c r="AJ290" s="1" t="s">
        <v>314</v>
      </c>
      <c r="AK290" s="1" t="s">
        <v>498</v>
      </c>
      <c r="AL290" s="1" t="s">
        <v>513</v>
      </c>
      <c r="AM290" s="1" t="s">
        <v>514</v>
      </c>
      <c r="AN290" s="1" t="s">
        <v>217</v>
      </c>
      <c r="AO290" s="5">
        <v>4500000</v>
      </c>
      <c r="AP290" s="5">
        <v>0</v>
      </c>
      <c r="AQ290" s="5">
        <v>4500000</v>
      </c>
      <c r="AR290" s="5">
        <v>0</v>
      </c>
      <c r="AS290" s="5">
        <v>0</v>
      </c>
      <c r="AT290" s="5">
        <v>0</v>
      </c>
      <c r="AU290" s="5">
        <v>0</v>
      </c>
      <c r="AV290" s="5">
        <v>0</v>
      </c>
      <c r="AW290" s="5">
        <v>4500000</v>
      </c>
      <c r="AX290" s="5">
        <v>0</v>
      </c>
      <c r="AY290" s="5">
        <f t="shared" si="48"/>
        <v>4500000</v>
      </c>
      <c r="AZ290" s="5"/>
    </row>
    <row r="291" spans="1:52" hidden="1" x14ac:dyDescent="0.3">
      <c r="A291" s="1" t="s">
        <v>519</v>
      </c>
      <c r="B291" s="6">
        <f t="shared" si="41"/>
        <v>0</v>
      </c>
      <c r="C291" s="1" t="str">
        <f t="shared" si="42"/>
        <v>524910360011</v>
      </c>
      <c r="D291" s="1">
        <v>5</v>
      </c>
      <c r="E291" s="1" t="str">
        <f t="shared" si="43"/>
        <v>249</v>
      </c>
      <c r="F291" s="1" t="str">
        <f t="shared" si="44"/>
        <v>1</v>
      </c>
      <c r="G291" s="1" t="str">
        <f t="shared" si="45"/>
        <v>0</v>
      </c>
      <c r="H291" s="1" t="str">
        <f t="shared" si="46"/>
        <v>36</v>
      </c>
      <c r="I291" s="1" t="str">
        <f t="shared" si="47"/>
        <v>00</v>
      </c>
      <c r="J291" s="1">
        <v>11</v>
      </c>
      <c r="K291" s="1" t="s">
        <v>1760</v>
      </c>
      <c r="L291" s="1" t="s">
        <v>519</v>
      </c>
      <c r="M291" s="12" t="s">
        <v>878</v>
      </c>
      <c r="N291" s="12" t="s">
        <v>889</v>
      </c>
      <c r="O291" s="12" t="s">
        <v>890</v>
      </c>
      <c r="P291" s="12" t="s">
        <v>891</v>
      </c>
      <c r="Q291" s="12" t="s">
        <v>892</v>
      </c>
      <c r="R291" s="12" t="s">
        <v>893</v>
      </c>
      <c r="S291" s="12" t="s">
        <v>894</v>
      </c>
      <c r="T291" s="12" t="s">
        <v>1722</v>
      </c>
      <c r="U291" t="s">
        <v>2090</v>
      </c>
      <c r="V291" s="12">
        <v>2</v>
      </c>
      <c r="W291" s="12" t="s">
        <v>1816</v>
      </c>
      <c r="X291" s="12" t="s">
        <v>2089</v>
      </c>
      <c r="Y291" s="12">
        <v>2000</v>
      </c>
      <c r="Z291" s="12" t="s">
        <v>1735</v>
      </c>
      <c r="AA291" s="12" t="s">
        <v>1633</v>
      </c>
      <c r="AB291" s="1" t="s">
        <v>1941</v>
      </c>
      <c r="AC291" s="12" t="s">
        <v>1123</v>
      </c>
      <c r="AD291" s="12" t="s">
        <v>1124</v>
      </c>
      <c r="AE291" s="6" t="s">
        <v>1125</v>
      </c>
      <c r="AF291" s="12" t="s">
        <v>1824</v>
      </c>
      <c r="AG291" s="6" t="s">
        <v>1586</v>
      </c>
      <c r="AH291" s="12" t="s">
        <v>1728</v>
      </c>
      <c r="AI291">
        <v>2491</v>
      </c>
      <c r="AJ291" s="1" t="s">
        <v>314</v>
      </c>
      <c r="AK291" s="1" t="s">
        <v>498</v>
      </c>
      <c r="AL291" s="1" t="s">
        <v>517</v>
      </c>
      <c r="AM291" s="1" t="s">
        <v>518</v>
      </c>
      <c r="AN291" s="1" t="s">
        <v>169</v>
      </c>
      <c r="AO291" s="5">
        <v>150000</v>
      </c>
      <c r="AP291" s="5">
        <v>0</v>
      </c>
      <c r="AQ291" s="5">
        <v>150000</v>
      </c>
      <c r="AR291" s="5">
        <v>0</v>
      </c>
      <c r="AS291" s="5">
        <v>0</v>
      </c>
      <c r="AT291" s="5">
        <v>0</v>
      </c>
      <c r="AU291" s="5">
        <v>0</v>
      </c>
      <c r="AV291" s="5">
        <v>0</v>
      </c>
      <c r="AW291" s="5">
        <v>150000</v>
      </c>
      <c r="AX291" s="5">
        <v>0</v>
      </c>
      <c r="AY291" s="5">
        <f t="shared" si="48"/>
        <v>150000</v>
      </c>
      <c r="AZ291" s="5"/>
    </row>
    <row r="292" spans="1:52" hidden="1" x14ac:dyDescent="0.3">
      <c r="A292" s="1" t="s">
        <v>520</v>
      </c>
      <c r="B292" s="6">
        <f t="shared" si="41"/>
        <v>0</v>
      </c>
      <c r="C292" s="1" t="str">
        <f t="shared" si="42"/>
        <v>525210360011</v>
      </c>
      <c r="D292" s="1">
        <v>5</v>
      </c>
      <c r="E292" s="1" t="str">
        <f t="shared" si="43"/>
        <v>252</v>
      </c>
      <c r="F292" s="1" t="str">
        <f t="shared" si="44"/>
        <v>1</v>
      </c>
      <c r="G292" s="1" t="str">
        <f t="shared" si="45"/>
        <v>0</v>
      </c>
      <c r="H292" s="1" t="str">
        <f t="shared" si="46"/>
        <v>36</v>
      </c>
      <c r="I292" s="1" t="str">
        <f t="shared" si="47"/>
        <v>00</v>
      </c>
      <c r="J292" s="1">
        <v>11</v>
      </c>
      <c r="K292" s="1" t="s">
        <v>1760</v>
      </c>
      <c r="L292" s="1" t="s">
        <v>520</v>
      </c>
      <c r="M292" s="12" t="s">
        <v>878</v>
      </c>
      <c r="N292" s="12" t="s">
        <v>889</v>
      </c>
      <c r="O292" s="12" t="s">
        <v>890</v>
      </c>
      <c r="P292" s="12" t="s">
        <v>891</v>
      </c>
      <c r="Q292" s="12" t="s">
        <v>892</v>
      </c>
      <c r="R292" s="12" t="s">
        <v>893</v>
      </c>
      <c r="S292" s="12" t="s">
        <v>894</v>
      </c>
      <c r="T292" s="12" t="s">
        <v>1722</v>
      </c>
      <c r="U292" t="s">
        <v>2090</v>
      </c>
      <c r="V292" s="12">
        <v>2</v>
      </c>
      <c r="W292" s="12" t="s">
        <v>1816</v>
      </c>
      <c r="X292" s="12" t="s">
        <v>2089</v>
      </c>
      <c r="Y292" s="12">
        <v>2000</v>
      </c>
      <c r="Z292" s="12" t="s">
        <v>1735</v>
      </c>
      <c r="AA292" s="12" t="s">
        <v>1633</v>
      </c>
      <c r="AB292" s="1" t="s">
        <v>1941</v>
      </c>
      <c r="AC292" s="12" t="s">
        <v>1133</v>
      </c>
      <c r="AD292" s="12" t="s">
        <v>1134</v>
      </c>
      <c r="AE292" s="6" t="s">
        <v>1135</v>
      </c>
      <c r="AF292" s="12" t="s">
        <v>1826</v>
      </c>
      <c r="AG292" s="6" t="s">
        <v>1586</v>
      </c>
      <c r="AH292" s="12" t="s">
        <v>1728</v>
      </c>
      <c r="AI292">
        <v>2521</v>
      </c>
      <c r="AJ292" s="1" t="s">
        <v>314</v>
      </c>
      <c r="AK292" s="1" t="s">
        <v>498</v>
      </c>
      <c r="AL292" s="1" t="s">
        <v>517</v>
      </c>
      <c r="AM292" s="1" t="s">
        <v>518</v>
      </c>
      <c r="AN292" s="1" t="s">
        <v>417</v>
      </c>
      <c r="AO292" s="5">
        <v>50000</v>
      </c>
      <c r="AP292" s="5">
        <v>0</v>
      </c>
      <c r="AQ292" s="5">
        <v>50000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50000</v>
      </c>
      <c r="AX292" s="5">
        <v>0</v>
      </c>
      <c r="AY292" s="5">
        <f t="shared" si="48"/>
        <v>50000</v>
      </c>
      <c r="AZ292" s="5"/>
    </row>
    <row r="293" spans="1:52" hidden="1" x14ac:dyDescent="0.3">
      <c r="A293" s="1" t="s">
        <v>521</v>
      </c>
      <c r="B293" s="6">
        <f t="shared" si="41"/>
        <v>0</v>
      </c>
      <c r="C293" s="1" t="str">
        <f t="shared" si="42"/>
        <v>538210360011</v>
      </c>
      <c r="D293" s="1">
        <v>5</v>
      </c>
      <c r="E293" s="1" t="str">
        <f t="shared" si="43"/>
        <v>382</v>
      </c>
      <c r="F293" s="1" t="str">
        <f t="shared" si="44"/>
        <v>1</v>
      </c>
      <c r="G293" s="1" t="str">
        <f t="shared" si="45"/>
        <v>0</v>
      </c>
      <c r="H293" s="1" t="str">
        <f t="shared" si="46"/>
        <v>36</v>
      </c>
      <c r="I293" s="1" t="str">
        <f t="shared" si="47"/>
        <v>00</v>
      </c>
      <c r="J293" s="1">
        <v>11</v>
      </c>
      <c r="K293" s="1" t="s">
        <v>1760</v>
      </c>
      <c r="L293" s="1" t="s">
        <v>521</v>
      </c>
      <c r="M293" s="12" t="s">
        <v>878</v>
      </c>
      <c r="N293" s="12" t="s">
        <v>889</v>
      </c>
      <c r="O293" s="12" t="s">
        <v>890</v>
      </c>
      <c r="P293" s="12" t="s">
        <v>891</v>
      </c>
      <c r="Q293" s="12" t="s">
        <v>892</v>
      </c>
      <c r="R293" s="12" t="s">
        <v>893</v>
      </c>
      <c r="S293" s="12" t="s">
        <v>894</v>
      </c>
      <c r="T293" s="12" t="s">
        <v>1722</v>
      </c>
      <c r="U293" t="s">
        <v>2090</v>
      </c>
      <c r="V293" s="12">
        <v>2</v>
      </c>
      <c r="W293" s="12" t="s">
        <v>1816</v>
      </c>
      <c r="X293" s="12" t="s">
        <v>2089</v>
      </c>
      <c r="Y293" s="12">
        <v>3000</v>
      </c>
      <c r="Z293" s="12" t="s">
        <v>1717</v>
      </c>
      <c r="AA293" s="12" t="s">
        <v>1633</v>
      </c>
      <c r="AB293" s="1" t="s">
        <v>1941</v>
      </c>
      <c r="AC293" s="12" t="s">
        <v>1373</v>
      </c>
      <c r="AD293" s="12" t="s">
        <v>1374</v>
      </c>
      <c r="AE293" s="6" t="s">
        <v>1375</v>
      </c>
      <c r="AF293" s="12" t="s">
        <v>1376</v>
      </c>
      <c r="AG293" s="6" t="s">
        <v>1586</v>
      </c>
      <c r="AH293" s="12" t="s">
        <v>1728</v>
      </c>
      <c r="AI293">
        <v>3821</v>
      </c>
      <c r="AJ293" s="1" t="s">
        <v>314</v>
      </c>
      <c r="AK293" s="1" t="s">
        <v>498</v>
      </c>
      <c r="AL293" s="1" t="s">
        <v>517</v>
      </c>
      <c r="AM293" s="1" t="s">
        <v>518</v>
      </c>
      <c r="AN293" s="1" t="s">
        <v>217</v>
      </c>
      <c r="AO293" s="5">
        <v>50000</v>
      </c>
      <c r="AP293" s="5">
        <v>0</v>
      </c>
      <c r="AQ293" s="5">
        <v>50000</v>
      </c>
      <c r="AR293" s="5">
        <v>0</v>
      </c>
      <c r="AS293" s="5">
        <v>0</v>
      </c>
      <c r="AT293" s="5">
        <v>0</v>
      </c>
      <c r="AU293" s="5">
        <v>0</v>
      </c>
      <c r="AV293" s="5">
        <v>0</v>
      </c>
      <c r="AW293" s="5">
        <v>50000</v>
      </c>
      <c r="AX293" s="5">
        <v>0</v>
      </c>
      <c r="AY293" s="5">
        <f t="shared" si="48"/>
        <v>50000</v>
      </c>
      <c r="AZ293" s="5"/>
    </row>
    <row r="294" spans="1:52" hidden="1" x14ac:dyDescent="0.3">
      <c r="A294" s="1" t="s">
        <v>522</v>
      </c>
      <c r="B294" s="6">
        <f t="shared" si="41"/>
        <v>0</v>
      </c>
      <c r="C294" s="1" t="str">
        <f t="shared" si="42"/>
        <v>538210362911</v>
      </c>
      <c r="D294" s="1">
        <v>5</v>
      </c>
      <c r="E294" s="1" t="str">
        <f t="shared" si="43"/>
        <v>382</v>
      </c>
      <c r="F294" s="1" t="str">
        <f t="shared" si="44"/>
        <v>1</v>
      </c>
      <c r="G294" s="1" t="str">
        <f t="shared" si="45"/>
        <v>0</v>
      </c>
      <c r="H294" s="1" t="str">
        <f t="shared" si="46"/>
        <v>36</v>
      </c>
      <c r="I294" s="1" t="str">
        <f t="shared" si="47"/>
        <v>29</v>
      </c>
      <c r="J294" s="1">
        <v>11</v>
      </c>
      <c r="K294" s="1" t="s">
        <v>1760</v>
      </c>
      <c r="L294" s="1" t="s">
        <v>522</v>
      </c>
      <c r="M294" s="12" t="s">
        <v>878</v>
      </c>
      <c r="N294" s="12" t="s">
        <v>889</v>
      </c>
      <c r="O294" s="12" t="s">
        <v>890</v>
      </c>
      <c r="P294" s="12" t="s">
        <v>891</v>
      </c>
      <c r="Q294" s="12" t="s">
        <v>892</v>
      </c>
      <c r="R294" s="12" t="s">
        <v>893</v>
      </c>
      <c r="S294" s="12" t="s">
        <v>894</v>
      </c>
      <c r="T294" s="12" t="s">
        <v>1722</v>
      </c>
      <c r="U294" t="s">
        <v>2090</v>
      </c>
      <c r="V294" s="12">
        <v>2</v>
      </c>
      <c r="W294" s="12" t="s">
        <v>1816</v>
      </c>
      <c r="X294" s="12" t="s">
        <v>2089</v>
      </c>
      <c r="Y294" s="12">
        <v>3000</v>
      </c>
      <c r="Z294" s="12" t="s">
        <v>1717</v>
      </c>
      <c r="AA294" s="12" t="s">
        <v>1633</v>
      </c>
      <c r="AB294" s="1" t="s">
        <v>1941</v>
      </c>
      <c r="AC294" s="12" t="s">
        <v>1373</v>
      </c>
      <c r="AD294" s="12" t="s">
        <v>1374</v>
      </c>
      <c r="AE294" s="6" t="s">
        <v>1375</v>
      </c>
      <c r="AF294" s="12" t="s">
        <v>1376</v>
      </c>
      <c r="AG294" s="6" t="s">
        <v>1623</v>
      </c>
      <c r="AH294" s="12" t="s">
        <v>1943</v>
      </c>
      <c r="AI294">
        <v>3821</v>
      </c>
      <c r="AJ294" s="1" t="s">
        <v>314</v>
      </c>
      <c r="AK294" s="1" t="s">
        <v>498</v>
      </c>
      <c r="AL294" s="1" t="s">
        <v>517</v>
      </c>
      <c r="AM294" s="1" t="s">
        <v>518</v>
      </c>
      <c r="AN294" s="1" t="s">
        <v>523</v>
      </c>
      <c r="AO294" s="5">
        <v>1000000</v>
      </c>
      <c r="AP294" s="5">
        <v>0</v>
      </c>
      <c r="AQ294" s="5">
        <v>1000000</v>
      </c>
      <c r="AR294" s="5">
        <v>1000000</v>
      </c>
      <c r="AS294" s="5">
        <v>0</v>
      </c>
      <c r="AT294" s="5">
        <v>0</v>
      </c>
      <c r="AU294" s="5">
        <v>0</v>
      </c>
      <c r="AV294" s="5">
        <v>0</v>
      </c>
      <c r="AW294" s="5">
        <v>0</v>
      </c>
      <c r="AX294" s="5">
        <v>0</v>
      </c>
      <c r="AY294" s="5">
        <f t="shared" si="48"/>
        <v>1000000</v>
      </c>
      <c r="AZ294" s="5"/>
    </row>
    <row r="295" spans="1:52" hidden="1" x14ac:dyDescent="0.3">
      <c r="A295" s="1" t="s">
        <v>524</v>
      </c>
      <c r="B295" s="6">
        <f t="shared" si="41"/>
        <v>0</v>
      </c>
      <c r="C295" s="1" t="str">
        <f t="shared" si="42"/>
        <v>544310360011</v>
      </c>
      <c r="D295" s="1">
        <v>5</v>
      </c>
      <c r="E295" s="1" t="str">
        <f t="shared" si="43"/>
        <v>443</v>
      </c>
      <c r="F295" s="1" t="str">
        <f t="shared" si="44"/>
        <v>1</v>
      </c>
      <c r="G295" s="1" t="str">
        <f t="shared" si="45"/>
        <v>0</v>
      </c>
      <c r="H295" s="1" t="str">
        <f t="shared" si="46"/>
        <v>36</v>
      </c>
      <c r="I295" s="1" t="str">
        <f t="shared" si="47"/>
        <v>00</v>
      </c>
      <c r="J295" s="1">
        <v>11</v>
      </c>
      <c r="K295" s="1" t="s">
        <v>1760</v>
      </c>
      <c r="L295" s="1" t="s">
        <v>524</v>
      </c>
      <c r="M295" s="12" t="s">
        <v>878</v>
      </c>
      <c r="N295" s="12" t="s">
        <v>889</v>
      </c>
      <c r="O295" s="12" t="s">
        <v>890</v>
      </c>
      <c r="P295" s="12" t="s">
        <v>891</v>
      </c>
      <c r="Q295" s="12" t="s">
        <v>892</v>
      </c>
      <c r="R295" s="12" t="s">
        <v>893</v>
      </c>
      <c r="S295" s="12" t="s">
        <v>894</v>
      </c>
      <c r="T295" s="12" t="s">
        <v>1722</v>
      </c>
      <c r="U295" t="s">
        <v>2090</v>
      </c>
      <c r="V295" s="12">
        <v>2</v>
      </c>
      <c r="W295" s="12" t="s">
        <v>1816</v>
      </c>
      <c r="X295" s="12" t="s">
        <v>2089</v>
      </c>
      <c r="Y295" s="12">
        <v>4000</v>
      </c>
      <c r="Z295" s="12" t="s">
        <v>1844</v>
      </c>
      <c r="AA295" s="12" t="s">
        <v>1633</v>
      </c>
      <c r="AB295" s="1" t="s">
        <v>1941</v>
      </c>
      <c r="AC295" s="12" t="s">
        <v>1435</v>
      </c>
      <c r="AD295" s="12" t="s">
        <v>1436</v>
      </c>
      <c r="AE295" s="6" t="s">
        <v>1437</v>
      </c>
      <c r="AF295" s="12" t="s">
        <v>1438</v>
      </c>
      <c r="AG295" s="6" t="s">
        <v>1586</v>
      </c>
      <c r="AH295" s="12" t="s">
        <v>1728</v>
      </c>
      <c r="AI295">
        <v>4431</v>
      </c>
      <c r="AJ295" s="1" t="s">
        <v>314</v>
      </c>
      <c r="AK295" s="1" t="s">
        <v>498</v>
      </c>
      <c r="AL295" s="1" t="s">
        <v>517</v>
      </c>
      <c r="AM295" s="1" t="s">
        <v>518</v>
      </c>
      <c r="AN295" s="1" t="s">
        <v>525</v>
      </c>
      <c r="AO295" s="5">
        <v>3900000</v>
      </c>
      <c r="AP295" s="5">
        <v>0</v>
      </c>
      <c r="AQ295" s="5">
        <v>3900000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s="5">
        <v>3900000</v>
      </c>
      <c r="AX295" s="5">
        <v>0</v>
      </c>
      <c r="AY295" s="5">
        <f t="shared" si="48"/>
        <v>3900000</v>
      </c>
      <c r="AZ295" s="5"/>
    </row>
    <row r="296" spans="1:52" hidden="1" x14ac:dyDescent="0.3">
      <c r="A296" s="1" t="s">
        <v>526</v>
      </c>
      <c r="B296" s="6">
        <f t="shared" si="41"/>
        <v>0</v>
      </c>
      <c r="C296" s="1" t="str">
        <f t="shared" si="42"/>
        <v>556710360011</v>
      </c>
      <c r="D296" s="1">
        <v>5</v>
      </c>
      <c r="E296" s="1" t="str">
        <f t="shared" si="43"/>
        <v>567</v>
      </c>
      <c r="F296" s="1" t="str">
        <f t="shared" si="44"/>
        <v>1</v>
      </c>
      <c r="G296" s="1" t="str">
        <f t="shared" si="45"/>
        <v>0</v>
      </c>
      <c r="H296" s="1" t="str">
        <f t="shared" si="46"/>
        <v>36</v>
      </c>
      <c r="I296" s="1" t="str">
        <f t="shared" si="47"/>
        <v>00</v>
      </c>
      <c r="J296" s="1">
        <v>11</v>
      </c>
      <c r="K296" s="1" t="s">
        <v>1760</v>
      </c>
      <c r="L296" s="1" t="s">
        <v>526</v>
      </c>
      <c r="M296" s="12" t="s">
        <v>878</v>
      </c>
      <c r="N296" s="12" t="s">
        <v>889</v>
      </c>
      <c r="O296" s="12" t="s">
        <v>890</v>
      </c>
      <c r="P296" s="12" t="s">
        <v>891</v>
      </c>
      <c r="Q296" s="12" t="s">
        <v>892</v>
      </c>
      <c r="R296" s="12" t="s">
        <v>893</v>
      </c>
      <c r="S296" s="12" t="s">
        <v>894</v>
      </c>
      <c r="T296" s="12" t="s">
        <v>1722</v>
      </c>
      <c r="U296" t="s">
        <v>2090</v>
      </c>
      <c r="V296" s="12">
        <v>2</v>
      </c>
      <c r="W296" s="12" t="s">
        <v>1816</v>
      </c>
      <c r="X296" s="12" t="s">
        <v>2243</v>
      </c>
      <c r="Y296" s="12">
        <v>5000</v>
      </c>
      <c r="Z296" s="12" t="s">
        <v>1739</v>
      </c>
      <c r="AA296" s="12" t="s">
        <v>1633</v>
      </c>
      <c r="AB296" s="1" t="s">
        <v>1941</v>
      </c>
      <c r="AC296" s="12" t="s">
        <v>1511</v>
      </c>
      <c r="AD296" s="12" t="s">
        <v>1512</v>
      </c>
      <c r="AE296" s="6" t="s">
        <v>1513</v>
      </c>
      <c r="AF296" s="12" t="s">
        <v>1923</v>
      </c>
      <c r="AG296" s="6" t="s">
        <v>1586</v>
      </c>
      <c r="AH296" s="12" t="s">
        <v>1728</v>
      </c>
      <c r="AI296">
        <v>5671</v>
      </c>
      <c r="AJ296" s="1" t="s">
        <v>314</v>
      </c>
      <c r="AK296" s="1" t="s">
        <v>498</v>
      </c>
      <c r="AL296" s="1" t="s">
        <v>517</v>
      </c>
      <c r="AM296" s="1" t="s">
        <v>518</v>
      </c>
      <c r="AN296" s="1" t="s">
        <v>454</v>
      </c>
      <c r="AO296" s="5">
        <v>50000</v>
      </c>
      <c r="AP296" s="5">
        <v>0</v>
      </c>
      <c r="AQ296" s="5">
        <v>50000</v>
      </c>
      <c r="AR296" s="5">
        <v>30488.27</v>
      </c>
      <c r="AS296" s="5">
        <v>0</v>
      </c>
      <c r="AT296" s="5">
        <v>0</v>
      </c>
      <c r="AU296" s="5">
        <v>0</v>
      </c>
      <c r="AV296" s="5">
        <v>0</v>
      </c>
      <c r="AW296" s="5">
        <v>19511.73</v>
      </c>
      <c r="AX296" s="5">
        <v>0</v>
      </c>
      <c r="AY296" s="5">
        <f t="shared" si="48"/>
        <v>50000</v>
      </c>
      <c r="AZ296" s="5"/>
    </row>
    <row r="297" spans="1:52" hidden="1" x14ac:dyDescent="0.3">
      <c r="A297" s="1"/>
      <c r="B297" s="6">
        <f t="shared" si="41"/>
        <v>-556110250011</v>
      </c>
      <c r="C297" s="1" t="str">
        <f t="shared" si="42"/>
        <v>556110250011</v>
      </c>
      <c r="D297" s="1">
        <v>5</v>
      </c>
      <c r="E297" s="1" t="str">
        <f t="shared" si="43"/>
        <v>561</v>
      </c>
      <c r="F297" s="1" t="str">
        <f t="shared" si="44"/>
        <v>1</v>
      </c>
      <c r="G297" s="1" t="str">
        <f t="shared" si="45"/>
        <v>0</v>
      </c>
      <c r="H297" s="1" t="str">
        <f t="shared" si="46"/>
        <v>25</v>
      </c>
      <c r="I297" s="1" t="str">
        <f t="shared" si="47"/>
        <v>00</v>
      </c>
      <c r="J297" s="1">
        <v>11</v>
      </c>
      <c r="K297" s="1" t="s">
        <v>1760</v>
      </c>
      <c r="L297" s="1" t="e">
        <v>#N/A</v>
      </c>
      <c r="M297" s="12" t="s">
        <v>878</v>
      </c>
      <c r="N297" s="12" t="s">
        <v>889</v>
      </c>
      <c r="O297" s="12" t="s">
        <v>890</v>
      </c>
      <c r="P297" s="12" t="s">
        <v>891</v>
      </c>
      <c r="Q297" s="12" t="s">
        <v>892</v>
      </c>
      <c r="R297" s="12" t="s">
        <v>893</v>
      </c>
      <c r="S297" s="12" t="s">
        <v>894</v>
      </c>
      <c r="T297" s="12" t="s">
        <v>1722</v>
      </c>
      <c r="U297" t="s">
        <v>2090</v>
      </c>
      <c r="V297" s="12">
        <v>2</v>
      </c>
      <c r="W297" s="12" t="s">
        <v>1816</v>
      </c>
      <c r="X297" s="12" t="s">
        <v>2243</v>
      </c>
      <c r="Y297" s="12">
        <v>5000</v>
      </c>
      <c r="Z297" s="12" t="s">
        <v>1739</v>
      </c>
      <c r="AA297" s="12" t="s">
        <v>1621</v>
      </c>
      <c r="AB297" s="1" t="s">
        <v>1925</v>
      </c>
      <c r="AC297" s="12">
        <v>561</v>
      </c>
      <c r="AD297" s="12" t="s">
        <v>2128</v>
      </c>
      <c r="AE297" s="6">
        <v>56101</v>
      </c>
      <c r="AF297" s="12" t="s">
        <v>2129</v>
      </c>
      <c r="AG297" s="6" t="s">
        <v>1586</v>
      </c>
      <c r="AH297" s="12" t="s">
        <v>1728</v>
      </c>
      <c r="AI297">
        <v>5611</v>
      </c>
      <c r="AJ297" s="1" t="s">
        <v>236</v>
      </c>
      <c r="AK297" s="1" t="s">
        <v>436</v>
      </c>
      <c r="AL297" s="1" t="s">
        <v>437</v>
      </c>
      <c r="AM297" s="1" t="s">
        <v>438</v>
      </c>
      <c r="AN297" s="1"/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308700</v>
      </c>
      <c r="AY297" s="5">
        <f t="shared" si="48"/>
        <v>308700</v>
      </c>
      <c r="AZ297" s="5"/>
    </row>
    <row r="298" spans="1:52" hidden="1" x14ac:dyDescent="0.3">
      <c r="A298" s="1" t="s">
        <v>445</v>
      </c>
      <c r="B298" s="6">
        <f t="shared" si="41"/>
        <v>0</v>
      </c>
      <c r="C298" s="1" t="str">
        <f t="shared" si="42"/>
        <v>529110250011</v>
      </c>
      <c r="D298" s="1">
        <v>5</v>
      </c>
      <c r="E298" s="1" t="str">
        <f t="shared" si="43"/>
        <v>291</v>
      </c>
      <c r="F298" s="1" t="str">
        <f t="shared" si="44"/>
        <v>1</v>
      </c>
      <c r="G298" s="1" t="str">
        <f t="shared" si="45"/>
        <v>0</v>
      </c>
      <c r="H298" s="1" t="str">
        <f t="shared" si="46"/>
        <v>25</v>
      </c>
      <c r="I298" s="1" t="str">
        <f t="shared" si="47"/>
        <v>00</v>
      </c>
      <c r="J298" s="1">
        <v>11</v>
      </c>
      <c r="K298" s="1" t="s">
        <v>1760</v>
      </c>
      <c r="L298" s="1" t="s">
        <v>445</v>
      </c>
      <c r="M298" s="12" t="s">
        <v>878</v>
      </c>
      <c r="N298" s="12" t="s">
        <v>889</v>
      </c>
      <c r="O298" s="12" t="s">
        <v>890</v>
      </c>
      <c r="P298" s="12" t="s">
        <v>891</v>
      </c>
      <c r="Q298" s="12" t="s">
        <v>892</v>
      </c>
      <c r="R298" s="12" t="s">
        <v>893</v>
      </c>
      <c r="S298" s="12" t="s">
        <v>894</v>
      </c>
      <c r="T298" s="12" t="s">
        <v>1722</v>
      </c>
      <c r="U298" t="s">
        <v>2090</v>
      </c>
      <c r="V298" s="12">
        <v>2</v>
      </c>
      <c r="W298" s="12" t="s">
        <v>1816</v>
      </c>
      <c r="X298" s="12" t="s">
        <v>2089</v>
      </c>
      <c r="Y298" s="12">
        <v>2000</v>
      </c>
      <c r="Z298" s="12" t="s">
        <v>1735</v>
      </c>
      <c r="AA298" s="12" t="s">
        <v>1621</v>
      </c>
      <c r="AB298" s="1" t="s">
        <v>1925</v>
      </c>
      <c r="AC298" s="12" t="s">
        <v>1180</v>
      </c>
      <c r="AD298" s="12" t="s">
        <v>1181</v>
      </c>
      <c r="AE298" s="6" t="s">
        <v>1182</v>
      </c>
      <c r="AF298" s="12" t="s">
        <v>1183</v>
      </c>
      <c r="AG298" s="6" t="s">
        <v>1586</v>
      </c>
      <c r="AH298" s="12" t="s">
        <v>1728</v>
      </c>
      <c r="AI298">
        <v>2911</v>
      </c>
      <c r="AJ298" s="1" t="s">
        <v>236</v>
      </c>
      <c r="AK298" s="1" t="s">
        <v>436</v>
      </c>
      <c r="AL298" s="1" t="s">
        <v>437</v>
      </c>
      <c r="AM298" s="1" t="s">
        <v>438</v>
      </c>
      <c r="AN298" s="1" t="s">
        <v>86</v>
      </c>
      <c r="AO298" s="5">
        <v>500000</v>
      </c>
      <c r="AP298" s="5">
        <v>0</v>
      </c>
      <c r="AQ298" s="5">
        <v>500000</v>
      </c>
      <c r="AR298" s="5">
        <v>0</v>
      </c>
      <c r="AS298" s="5">
        <v>347913.79</v>
      </c>
      <c r="AT298" s="5">
        <v>0</v>
      </c>
      <c r="AU298" s="5">
        <v>0</v>
      </c>
      <c r="AV298" s="5">
        <v>0</v>
      </c>
      <c r="AW298" s="5">
        <v>500000</v>
      </c>
      <c r="AX298" s="5">
        <v>348000</v>
      </c>
      <c r="AY298" s="5">
        <f t="shared" si="48"/>
        <v>848000</v>
      </c>
      <c r="AZ298" s="5"/>
    </row>
    <row r="299" spans="1:52" hidden="1" x14ac:dyDescent="0.3">
      <c r="A299" s="1" t="s">
        <v>39</v>
      </c>
      <c r="B299" s="6">
        <f t="shared" si="41"/>
        <v>0</v>
      </c>
      <c r="C299" s="1" t="str">
        <f t="shared" si="42"/>
        <v>533110020011</v>
      </c>
      <c r="D299" s="1">
        <v>5</v>
      </c>
      <c r="E299" s="1" t="str">
        <f t="shared" si="43"/>
        <v>331</v>
      </c>
      <c r="F299" s="1" t="str">
        <f t="shared" si="44"/>
        <v>1</v>
      </c>
      <c r="G299" s="1" t="str">
        <f t="shared" si="45"/>
        <v>0</v>
      </c>
      <c r="H299" s="1" t="str">
        <f t="shared" si="46"/>
        <v>02</v>
      </c>
      <c r="I299" s="1" t="str">
        <f t="shared" si="47"/>
        <v>00</v>
      </c>
      <c r="J299" s="1">
        <v>11</v>
      </c>
      <c r="K299" s="1" t="s">
        <v>1760</v>
      </c>
      <c r="L299" s="1" t="s">
        <v>39</v>
      </c>
      <c r="M299" s="12" t="s">
        <v>878</v>
      </c>
      <c r="N299" s="12" t="s">
        <v>889</v>
      </c>
      <c r="O299" s="12" t="s">
        <v>890</v>
      </c>
      <c r="P299" s="12" t="s">
        <v>891</v>
      </c>
      <c r="Q299" s="12" t="s">
        <v>892</v>
      </c>
      <c r="R299" s="12" t="s">
        <v>893</v>
      </c>
      <c r="S299" s="12" t="s">
        <v>894</v>
      </c>
      <c r="T299" s="12" t="s">
        <v>1722</v>
      </c>
      <c r="U299" t="s">
        <v>2090</v>
      </c>
      <c r="V299" s="12">
        <v>4</v>
      </c>
      <c r="W299" s="12" t="s">
        <v>1714</v>
      </c>
      <c r="X299" s="12" t="s">
        <v>2089</v>
      </c>
      <c r="Y299" s="12">
        <v>3000</v>
      </c>
      <c r="Z299" s="12" t="s">
        <v>1717</v>
      </c>
      <c r="AA299" s="12" t="s">
        <v>903</v>
      </c>
      <c r="AB299" s="1" t="s">
        <v>1866</v>
      </c>
      <c r="AC299" s="12" t="s">
        <v>1248</v>
      </c>
      <c r="AD299" s="12" t="s">
        <v>1249</v>
      </c>
      <c r="AE299" s="6" t="s">
        <v>1250</v>
      </c>
      <c r="AF299" s="12" t="s">
        <v>1798</v>
      </c>
      <c r="AG299" s="6" t="s">
        <v>1586</v>
      </c>
      <c r="AH299" s="12" t="s">
        <v>1728</v>
      </c>
      <c r="AI299">
        <v>3311</v>
      </c>
      <c r="AJ299" s="1" t="s">
        <v>32</v>
      </c>
      <c r="AK299" s="1" t="s">
        <v>33</v>
      </c>
      <c r="AL299" s="1" t="s">
        <v>32</v>
      </c>
      <c r="AM299" s="1" t="s">
        <v>34</v>
      </c>
      <c r="AN299" s="1" t="s">
        <v>40</v>
      </c>
      <c r="AO299" s="5">
        <v>0</v>
      </c>
      <c r="AP299" s="5">
        <v>500000</v>
      </c>
      <c r="AQ299" s="5">
        <v>500000</v>
      </c>
      <c r="AR299" s="5">
        <v>179613.66</v>
      </c>
      <c r="AS299" s="5">
        <v>491237.87</v>
      </c>
      <c r="AT299" s="5">
        <v>0</v>
      </c>
      <c r="AU299" s="5">
        <v>0</v>
      </c>
      <c r="AV299" s="5">
        <v>0</v>
      </c>
      <c r="AW299" s="5">
        <v>320386.33999999997</v>
      </c>
      <c r="AX299" s="5">
        <v>500000</v>
      </c>
      <c r="AY299" s="5">
        <f t="shared" si="48"/>
        <v>1000000</v>
      </c>
      <c r="AZ299" s="5"/>
    </row>
    <row r="300" spans="1:52" hidden="1" x14ac:dyDescent="0.3">
      <c r="A300" s="1" t="s">
        <v>659</v>
      </c>
      <c r="B300" s="6">
        <f t="shared" si="41"/>
        <v>0</v>
      </c>
      <c r="C300" s="1" t="str">
        <f t="shared" si="42"/>
        <v>538210640011</v>
      </c>
      <c r="D300" s="1">
        <v>5</v>
      </c>
      <c r="E300" s="1" t="str">
        <f t="shared" si="43"/>
        <v>382</v>
      </c>
      <c r="F300" s="1" t="str">
        <f t="shared" si="44"/>
        <v>1</v>
      </c>
      <c r="G300" s="1" t="str">
        <f t="shared" si="45"/>
        <v>0</v>
      </c>
      <c r="H300" s="1" t="str">
        <f t="shared" si="46"/>
        <v>64</v>
      </c>
      <c r="I300" s="1" t="str">
        <f t="shared" si="47"/>
        <v>00</v>
      </c>
      <c r="J300" s="1">
        <v>11</v>
      </c>
      <c r="K300" s="1" t="s">
        <v>1760</v>
      </c>
      <c r="L300" s="1" t="s">
        <v>659</v>
      </c>
      <c r="M300" s="12" t="s">
        <v>878</v>
      </c>
      <c r="N300" s="12" t="s">
        <v>935</v>
      </c>
      <c r="O300" s="12" t="s">
        <v>936</v>
      </c>
      <c r="P300" s="12" t="s">
        <v>941</v>
      </c>
      <c r="Q300" s="12" t="s">
        <v>942</v>
      </c>
      <c r="R300" s="12" t="s">
        <v>943</v>
      </c>
      <c r="S300" s="12" t="s">
        <v>944</v>
      </c>
      <c r="T300" s="12" t="s">
        <v>1722</v>
      </c>
      <c r="U300" t="s">
        <v>2090</v>
      </c>
      <c r="V300" s="12">
        <v>5</v>
      </c>
      <c r="W300" s="12" t="s">
        <v>1839</v>
      </c>
      <c r="X300" s="12" t="s">
        <v>2089</v>
      </c>
      <c r="Y300" s="12">
        <v>3000</v>
      </c>
      <c r="Z300" s="12" t="s">
        <v>1717</v>
      </c>
      <c r="AA300" s="12" t="s">
        <v>1660</v>
      </c>
      <c r="AB300" s="1" t="s">
        <v>1845</v>
      </c>
      <c r="AC300" s="12" t="s">
        <v>1373</v>
      </c>
      <c r="AD300" s="12" t="s">
        <v>1374</v>
      </c>
      <c r="AE300" s="6" t="s">
        <v>1375</v>
      </c>
      <c r="AF300" s="12" t="s">
        <v>1376</v>
      </c>
      <c r="AG300" s="6" t="s">
        <v>1586</v>
      </c>
      <c r="AH300" s="12" t="s">
        <v>1728</v>
      </c>
      <c r="AI300">
        <v>3821</v>
      </c>
      <c r="AJ300" s="1" t="s">
        <v>330</v>
      </c>
      <c r="AK300" s="1" t="s">
        <v>608</v>
      </c>
      <c r="AL300" s="1" t="s">
        <v>649</v>
      </c>
      <c r="AM300" s="1" t="s">
        <v>650</v>
      </c>
      <c r="AN300" s="1" t="s">
        <v>217</v>
      </c>
      <c r="AO300" s="5">
        <v>1500000</v>
      </c>
      <c r="AP300" s="5">
        <v>-578840</v>
      </c>
      <c r="AQ300" s="5">
        <v>921160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  <c r="AW300" s="5">
        <v>921160</v>
      </c>
      <c r="AX300" s="5">
        <v>578840</v>
      </c>
      <c r="AY300" s="5">
        <f t="shared" si="48"/>
        <v>1500000</v>
      </c>
      <c r="AZ300" s="5"/>
    </row>
    <row r="301" spans="1:52" hidden="1" x14ac:dyDescent="0.3">
      <c r="A301" s="1"/>
      <c r="B301" s="6">
        <f t="shared" si="41"/>
        <v>-533410220011</v>
      </c>
      <c r="C301" s="1" t="str">
        <f t="shared" si="42"/>
        <v>533410220011</v>
      </c>
      <c r="D301" s="1">
        <v>5</v>
      </c>
      <c r="E301" s="1" t="str">
        <f t="shared" si="43"/>
        <v>334</v>
      </c>
      <c r="F301" s="1" t="str">
        <f t="shared" si="44"/>
        <v>1</v>
      </c>
      <c r="G301" s="1" t="str">
        <f t="shared" si="45"/>
        <v>0</v>
      </c>
      <c r="H301" s="1" t="str">
        <f t="shared" si="46"/>
        <v>22</v>
      </c>
      <c r="I301" s="1" t="str">
        <f t="shared" si="47"/>
        <v>00</v>
      </c>
      <c r="J301" s="1">
        <v>11</v>
      </c>
      <c r="K301" s="1" t="s">
        <v>1760</v>
      </c>
      <c r="L301" s="1" t="e">
        <v>#N/A</v>
      </c>
      <c r="M301" s="12" t="s">
        <v>878</v>
      </c>
      <c r="N301" s="12" t="s">
        <v>889</v>
      </c>
      <c r="O301" s="12" t="s">
        <v>890</v>
      </c>
      <c r="P301" s="12" t="s">
        <v>897</v>
      </c>
      <c r="Q301" s="12" t="s">
        <v>898</v>
      </c>
      <c r="R301" s="12" t="s">
        <v>899</v>
      </c>
      <c r="S301" s="12" t="s">
        <v>900</v>
      </c>
      <c r="T301" s="12" t="s">
        <v>1722</v>
      </c>
      <c r="U301" t="s">
        <v>2090</v>
      </c>
      <c r="V301" s="12">
        <v>1</v>
      </c>
      <c r="W301" s="12" t="s">
        <v>1732</v>
      </c>
      <c r="X301" s="12" t="s">
        <v>2089</v>
      </c>
      <c r="Y301" s="12">
        <v>3000</v>
      </c>
      <c r="Z301" s="12" t="s">
        <v>1717</v>
      </c>
      <c r="AA301" s="12" t="s">
        <v>1617</v>
      </c>
      <c r="AB301" s="1" t="s">
        <v>385</v>
      </c>
      <c r="AC301" s="12">
        <v>334</v>
      </c>
      <c r="AD301" s="12" t="s">
        <v>1261</v>
      </c>
      <c r="AE301" s="6">
        <v>33401</v>
      </c>
      <c r="AF301" s="12" t="s">
        <v>1737</v>
      </c>
      <c r="AG301" s="6" t="s">
        <v>1586</v>
      </c>
      <c r="AH301" s="12" t="s">
        <v>1728</v>
      </c>
      <c r="AI301">
        <v>3341</v>
      </c>
      <c r="AJ301" s="1" t="s">
        <v>155</v>
      </c>
      <c r="AK301" s="1" t="s">
        <v>364</v>
      </c>
      <c r="AL301" s="1" t="s">
        <v>384</v>
      </c>
      <c r="AM301" s="1" t="s">
        <v>385</v>
      </c>
      <c r="AN301" s="1"/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s="5">
        <v>0</v>
      </c>
      <c r="AX301" s="5">
        <v>600000</v>
      </c>
      <c r="AY301" s="5">
        <f t="shared" si="48"/>
        <v>600000</v>
      </c>
      <c r="AZ301" s="5"/>
    </row>
    <row r="302" spans="1:52" hidden="1" x14ac:dyDescent="0.3">
      <c r="A302" s="1" t="s">
        <v>724</v>
      </c>
      <c r="B302" s="6">
        <f t="shared" si="41"/>
        <v>0</v>
      </c>
      <c r="C302" s="1" t="str">
        <f t="shared" si="42"/>
        <v>542110690011</v>
      </c>
      <c r="D302" s="1">
        <v>5</v>
      </c>
      <c r="E302" s="1" t="str">
        <f t="shared" si="43"/>
        <v>421</v>
      </c>
      <c r="F302" s="1" t="str">
        <f t="shared" si="44"/>
        <v>1</v>
      </c>
      <c r="G302" s="1" t="str">
        <f t="shared" si="45"/>
        <v>0</v>
      </c>
      <c r="H302" s="1" t="str">
        <f t="shared" si="46"/>
        <v>69</v>
      </c>
      <c r="I302" s="1" t="str">
        <f t="shared" si="47"/>
        <v>00</v>
      </c>
      <c r="J302" s="1">
        <v>11</v>
      </c>
      <c r="K302" s="1" t="s">
        <v>1760</v>
      </c>
      <c r="L302" s="1" t="s">
        <v>724</v>
      </c>
      <c r="M302" s="12" t="s">
        <v>878</v>
      </c>
      <c r="N302" s="12" t="s">
        <v>903</v>
      </c>
      <c r="O302" s="12" t="s">
        <v>904</v>
      </c>
      <c r="P302" s="12" t="s">
        <v>923</v>
      </c>
      <c r="Q302" s="12" t="s">
        <v>924</v>
      </c>
      <c r="R302" s="12" t="s">
        <v>925</v>
      </c>
      <c r="S302" s="12" t="s">
        <v>926</v>
      </c>
      <c r="T302" s="12" t="s">
        <v>1722</v>
      </c>
      <c r="U302" t="s">
        <v>2090</v>
      </c>
      <c r="V302" s="12">
        <v>1</v>
      </c>
      <c r="W302" s="12" t="s">
        <v>1732</v>
      </c>
      <c r="X302" s="12" t="s">
        <v>2089</v>
      </c>
      <c r="Y302" s="12">
        <v>4000</v>
      </c>
      <c r="Z302" s="12" t="s">
        <v>1844</v>
      </c>
      <c r="AA302" s="12" t="s">
        <v>1600</v>
      </c>
      <c r="AB302" s="1" t="s">
        <v>2029</v>
      </c>
      <c r="AC302" s="12" t="s">
        <v>1407</v>
      </c>
      <c r="AD302" s="12" t="s">
        <v>1408</v>
      </c>
      <c r="AE302" s="6" t="s">
        <v>1409</v>
      </c>
      <c r="AF302" s="12" t="s">
        <v>1410</v>
      </c>
      <c r="AG302" s="6" t="s">
        <v>1586</v>
      </c>
      <c r="AH302" s="12" t="s">
        <v>1728</v>
      </c>
      <c r="AI302">
        <v>4211</v>
      </c>
      <c r="AJ302" s="1" t="s">
        <v>365</v>
      </c>
      <c r="AK302" s="1" t="s">
        <v>721</v>
      </c>
      <c r="AL302" s="1" t="s">
        <v>722</v>
      </c>
      <c r="AM302" s="1" t="s">
        <v>723</v>
      </c>
      <c r="AN302" s="1" t="s">
        <v>145</v>
      </c>
      <c r="AO302" s="5">
        <v>9828000</v>
      </c>
      <c r="AP302" s="5">
        <v>0</v>
      </c>
      <c r="AQ302" s="5">
        <v>9828000</v>
      </c>
      <c r="AR302" s="5">
        <v>0</v>
      </c>
      <c r="AS302" s="5">
        <v>0</v>
      </c>
      <c r="AT302" s="5">
        <v>13491.39</v>
      </c>
      <c r="AU302" s="5">
        <v>27334.92</v>
      </c>
      <c r="AV302" s="5">
        <v>27334.92</v>
      </c>
      <c r="AW302" s="5">
        <v>9828000</v>
      </c>
      <c r="AX302" s="5">
        <v>1000000</v>
      </c>
      <c r="AY302" s="5">
        <f t="shared" si="48"/>
        <v>10828000</v>
      </c>
      <c r="AZ302" s="5"/>
    </row>
    <row r="303" spans="1:52" hidden="1" x14ac:dyDescent="0.3">
      <c r="A303" s="1" t="s">
        <v>324</v>
      </c>
      <c r="B303" s="6">
        <f t="shared" si="41"/>
        <v>0</v>
      </c>
      <c r="C303" s="1" t="str">
        <f t="shared" si="42"/>
        <v>538210151611</v>
      </c>
      <c r="D303" s="1">
        <v>5</v>
      </c>
      <c r="E303" s="1" t="str">
        <f t="shared" si="43"/>
        <v>382</v>
      </c>
      <c r="F303" s="1" t="str">
        <f t="shared" si="44"/>
        <v>1</v>
      </c>
      <c r="G303" s="1" t="str">
        <f t="shared" si="45"/>
        <v>0</v>
      </c>
      <c r="H303" s="1" t="str">
        <f t="shared" si="46"/>
        <v>15</v>
      </c>
      <c r="I303" s="1" t="str">
        <f t="shared" si="47"/>
        <v>16</v>
      </c>
      <c r="J303" s="1">
        <v>11</v>
      </c>
      <c r="K303" s="1" t="s">
        <v>1760</v>
      </c>
      <c r="L303" s="1" t="s">
        <v>324</v>
      </c>
      <c r="M303" s="12" t="s">
        <v>878</v>
      </c>
      <c r="N303" s="12" t="s">
        <v>889</v>
      </c>
      <c r="O303" s="12" t="s">
        <v>890</v>
      </c>
      <c r="P303" s="12" t="s">
        <v>891</v>
      </c>
      <c r="Q303" s="12" t="s">
        <v>892</v>
      </c>
      <c r="R303" s="12" t="s">
        <v>893</v>
      </c>
      <c r="S303" s="12" t="s">
        <v>894</v>
      </c>
      <c r="T303" s="12" t="s">
        <v>1722</v>
      </c>
      <c r="U303" t="s">
        <v>2090</v>
      </c>
      <c r="V303" s="12">
        <v>4</v>
      </c>
      <c r="W303" s="12" t="s">
        <v>1714</v>
      </c>
      <c r="X303" s="12" t="s">
        <v>2089</v>
      </c>
      <c r="Y303" s="12">
        <v>3000</v>
      </c>
      <c r="Z303" s="12" t="s">
        <v>1717</v>
      </c>
      <c r="AA303" s="12" t="s">
        <v>1607</v>
      </c>
      <c r="AB303" s="1" t="s">
        <v>1899</v>
      </c>
      <c r="AC303" s="12" t="s">
        <v>1373</v>
      </c>
      <c r="AD303" s="12" t="s">
        <v>1374</v>
      </c>
      <c r="AE303" s="6" t="s">
        <v>1375</v>
      </c>
      <c r="AF303" s="12" t="s">
        <v>1376</v>
      </c>
      <c r="AG303" s="6" t="s">
        <v>1608</v>
      </c>
      <c r="AH303" s="12" t="s">
        <v>1903</v>
      </c>
      <c r="AI303">
        <v>3821</v>
      </c>
      <c r="AJ303" s="1" t="s">
        <v>136</v>
      </c>
      <c r="AK303" s="1" t="s">
        <v>313</v>
      </c>
      <c r="AL303" s="1" t="s">
        <v>318</v>
      </c>
      <c r="AM303" s="1" t="s">
        <v>319</v>
      </c>
      <c r="AN303" s="1" t="s">
        <v>325</v>
      </c>
      <c r="AO303" s="5">
        <v>1500000</v>
      </c>
      <c r="AP303" s="5">
        <v>5800000</v>
      </c>
      <c r="AQ303" s="5">
        <v>7300000</v>
      </c>
      <c r="AR303" s="5">
        <v>1300000</v>
      </c>
      <c r="AS303" s="5">
        <v>5800000</v>
      </c>
      <c r="AT303" s="5">
        <v>0</v>
      </c>
      <c r="AU303" s="5">
        <v>0</v>
      </c>
      <c r="AV303" s="5">
        <v>0</v>
      </c>
      <c r="AW303" s="5">
        <v>6000000</v>
      </c>
      <c r="AX303" s="5">
        <v>1400000</v>
      </c>
      <c r="AY303" s="5">
        <f t="shared" si="48"/>
        <v>8700000</v>
      </c>
      <c r="AZ303" s="5"/>
    </row>
    <row r="304" spans="1:52" hidden="1" x14ac:dyDescent="0.3">
      <c r="A304" s="1"/>
      <c r="B304" s="6">
        <f t="shared" si="41"/>
        <v>-527110220011</v>
      </c>
      <c r="C304" s="1" t="str">
        <f t="shared" si="42"/>
        <v>527110220011</v>
      </c>
      <c r="D304" s="1">
        <v>5</v>
      </c>
      <c r="E304" s="1" t="str">
        <f t="shared" si="43"/>
        <v>271</v>
      </c>
      <c r="F304" s="1" t="str">
        <f t="shared" si="44"/>
        <v>1</v>
      </c>
      <c r="G304" s="1" t="str">
        <f t="shared" si="45"/>
        <v>0</v>
      </c>
      <c r="H304" s="1" t="str">
        <f t="shared" si="46"/>
        <v>22</v>
      </c>
      <c r="I304" s="1" t="str">
        <f t="shared" si="47"/>
        <v>00</v>
      </c>
      <c r="J304" s="1">
        <v>11</v>
      </c>
      <c r="K304" s="1" t="s">
        <v>1760</v>
      </c>
      <c r="L304" s="1" t="e">
        <v>#N/A</v>
      </c>
      <c r="M304" s="12" t="s">
        <v>878</v>
      </c>
      <c r="N304" s="12" t="s">
        <v>889</v>
      </c>
      <c r="O304" s="12" t="s">
        <v>890</v>
      </c>
      <c r="P304" s="12" t="s">
        <v>897</v>
      </c>
      <c r="Q304" s="12" t="s">
        <v>898</v>
      </c>
      <c r="R304" s="12" t="s">
        <v>899</v>
      </c>
      <c r="S304" s="12" t="s">
        <v>900</v>
      </c>
      <c r="T304" s="12" t="s">
        <v>1722</v>
      </c>
      <c r="U304" t="s">
        <v>2090</v>
      </c>
      <c r="V304" s="12">
        <v>1</v>
      </c>
      <c r="W304" s="12" t="s">
        <v>1732</v>
      </c>
      <c r="X304" s="12" t="s">
        <v>2089</v>
      </c>
      <c r="Y304" s="12">
        <v>2000</v>
      </c>
      <c r="Z304" s="12" t="s">
        <v>1735</v>
      </c>
      <c r="AA304" s="12" t="s">
        <v>1617</v>
      </c>
      <c r="AB304" s="1" t="s">
        <v>385</v>
      </c>
      <c r="AC304" s="12" t="s">
        <v>1161</v>
      </c>
      <c r="AD304" s="12" t="s">
        <v>1162</v>
      </c>
      <c r="AE304" s="6" t="s">
        <v>1163</v>
      </c>
      <c r="AF304" s="12" t="s">
        <v>1164</v>
      </c>
      <c r="AG304" s="6" t="s">
        <v>1586</v>
      </c>
      <c r="AH304" s="12" t="s">
        <v>1728</v>
      </c>
      <c r="AI304">
        <v>2711</v>
      </c>
      <c r="AJ304" s="1" t="s">
        <v>155</v>
      </c>
      <c r="AK304" s="1" t="s">
        <v>364</v>
      </c>
      <c r="AL304" s="1" t="s">
        <v>384</v>
      </c>
      <c r="AM304" s="1" t="s">
        <v>385</v>
      </c>
      <c r="AN304" s="1">
        <v>0</v>
      </c>
      <c r="AO304" s="5">
        <v>0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0</v>
      </c>
      <c r="AV304" s="5">
        <v>0</v>
      </c>
      <c r="AW304" s="5">
        <v>0</v>
      </c>
      <c r="AX304" s="5">
        <v>1500000</v>
      </c>
      <c r="AY304" s="5">
        <f t="shared" si="48"/>
        <v>1500000</v>
      </c>
      <c r="AZ304" s="5"/>
    </row>
    <row r="305" spans="1:52" hidden="1" x14ac:dyDescent="0.3">
      <c r="A305" s="1"/>
      <c r="B305" s="6">
        <f t="shared" si="41"/>
        <v>-535810260011</v>
      </c>
      <c r="C305" s="1" t="str">
        <f t="shared" si="42"/>
        <v>535810260011</v>
      </c>
      <c r="D305" s="1">
        <v>5</v>
      </c>
      <c r="E305" s="1" t="str">
        <f t="shared" si="43"/>
        <v>358</v>
      </c>
      <c r="F305" s="1" t="str">
        <f t="shared" si="44"/>
        <v>1</v>
      </c>
      <c r="G305" s="1" t="str">
        <f t="shared" si="45"/>
        <v>0</v>
      </c>
      <c r="H305" s="1" t="str">
        <f t="shared" si="46"/>
        <v>26</v>
      </c>
      <c r="I305" s="1" t="str">
        <f t="shared" si="47"/>
        <v>00</v>
      </c>
      <c r="J305" s="1">
        <v>11</v>
      </c>
      <c r="K305" s="1" t="s">
        <v>1760</v>
      </c>
      <c r="L305" s="1" t="e">
        <v>#N/A</v>
      </c>
      <c r="M305" s="12" t="s">
        <v>878</v>
      </c>
      <c r="N305" s="12" t="s">
        <v>903</v>
      </c>
      <c r="O305" s="12" t="s">
        <v>904</v>
      </c>
      <c r="P305" s="12" t="s">
        <v>911</v>
      </c>
      <c r="Q305" s="12" t="s">
        <v>912</v>
      </c>
      <c r="R305" s="12" t="s">
        <v>915</v>
      </c>
      <c r="S305" s="12" t="s">
        <v>916</v>
      </c>
      <c r="T305" s="12" t="s">
        <v>1722</v>
      </c>
      <c r="U305" t="s">
        <v>2090</v>
      </c>
      <c r="V305" s="12">
        <v>3</v>
      </c>
      <c r="W305" s="12" t="s">
        <v>1725</v>
      </c>
      <c r="X305" s="12" t="s">
        <v>2089</v>
      </c>
      <c r="Y305" s="12">
        <v>3000</v>
      </c>
      <c r="Z305" s="12" t="s">
        <v>1717</v>
      </c>
      <c r="AA305" s="12" t="s">
        <v>1625</v>
      </c>
      <c r="AB305" s="1" t="s">
        <v>1778</v>
      </c>
      <c r="AC305" s="12" t="s">
        <v>1327</v>
      </c>
      <c r="AD305" s="12" t="s">
        <v>1328</v>
      </c>
      <c r="AE305" s="6" t="s">
        <v>1329</v>
      </c>
      <c r="AF305" s="12" t="s">
        <v>1330</v>
      </c>
      <c r="AG305" s="6" t="s">
        <v>1586</v>
      </c>
      <c r="AH305" s="12" t="s">
        <v>1728</v>
      </c>
      <c r="AI305">
        <v>3581</v>
      </c>
      <c r="AJ305" s="1" t="s">
        <v>236</v>
      </c>
      <c r="AK305" s="1" t="s">
        <v>436</v>
      </c>
      <c r="AL305" s="1" t="s">
        <v>455</v>
      </c>
      <c r="AM305" s="1" t="s">
        <v>456</v>
      </c>
      <c r="AN305" s="1"/>
      <c r="AO305" s="5">
        <v>0</v>
      </c>
      <c r="AP305" s="5">
        <v>0</v>
      </c>
      <c r="AQ305" s="5">
        <v>0</v>
      </c>
      <c r="AR305" s="5">
        <v>0</v>
      </c>
      <c r="AS305" s="5">
        <v>0</v>
      </c>
      <c r="AT305" s="5">
        <v>0</v>
      </c>
      <c r="AU305" s="5">
        <v>0</v>
      </c>
      <c r="AV305" s="5">
        <v>0</v>
      </c>
      <c r="AW305" s="5">
        <v>0</v>
      </c>
      <c r="AX305" s="5">
        <v>1500000</v>
      </c>
      <c r="AY305" s="5">
        <f t="shared" si="48"/>
        <v>1500000</v>
      </c>
      <c r="AZ305" s="5"/>
    </row>
    <row r="306" spans="1:52" hidden="1" x14ac:dyDescent="0.3">
      <c r="A306" s="1" t="s">
        <v>446</v>
      </c>
      <c r="B306" s="6">
        <f t="shared" si="41"/>
        <v>0</v>
      </c>
      <c r="C306" s="1" t="str">
        <f t="shared" si="42"/>
        <v>529810250011</v>
      </c>
      <c r="D306" s="1">
        <v>5</v>
      </c>
      <c r="E306" s="1" t="str">
        <f t="shared" si="43"/>
        <v>298</v>
      </c>
      <c r="F306" s="1" t="str">
        <f t="shared" si="44"/>
        <v>1</v>
      </c>
      <c r="G306" s="1" t="str">
        <f t="shared" si="45"/>
        <v>0</v>
      </c>
      <c r="H306" s="1" t="str">
        <f t="shared" si="46"/>
        <v>25</v>
      </c>
      <c r="I306" s="1" t="str">
        <f t="shared" si="47"/>
        <v>00</v>
      </c>
      <c r="J306" s="1">
        <v>11</v>
      </c>
      <c r="K306" s="1" t="s">
        <v>1760</v>
      </c>
      <c r="L306" s="1" t="s">
        <v>446</v>
      </c>
      <c r="M306" s="12" t="s">
        <v>878</v>
      </c>
      <c r="N306" s="12" t="s">
        <v>889</v>
      </c>
      <c r="O306" s="12" t="s">
        <v>890</v>
      </c>
      <c r="P306" s="12" t="s">
        <v>891</v>
      </c>
      <c r="Q306" s="12" t="s">
        <v>892</v>
      </c>
      <c r="R306" s="12" t="s">
        <v>893</v>
      </c>
      <c r="S306" s="12" t="s">
        <v>894</v>
      </c>
      <c r="T306" s="12" t="s">
        <v>1722</v>
      </c>
      <c r="U306" t="s">
        <v>2090</v>
      </c>
      <c r="V306" s="12">
        <v>2</v>
      </c>
      <c r="W306" s="12" t="s">
        <v>1816</v>
      </c>
      <c r="X306" s="12" t="s">
        <v>2089</v>
      </c>
      <c r="Y306" s="12">
        <v>2000</v>
      </c>
      <c r="Z306" s="12" t="s">
        <v>1735</v>
      </c>
      <c r="AA306" s="12" t="s">
        <v>1621</v>
      </c>
      <c r="AB306" s="1" t="s">
        <v>1925</v>
      </c>
      <c r="AC306" s="12" t="s">
        <v>1196</v>
      </c>
      <c r="AD306" s="12" t="s">
        <v>1197</v>
      </c>
      <c r="AE306" s="6" t="s">
        <v>1198</v>
      </c>
      <c r="AF306" s="12" t="s">
        <v>1199</v>
      </c>
      <c r="AG306" s="20" t="s">
        <v>1586</v>
      </c>
      <c r="AH306" s="12" t="s">
        <v>1728</v>
      </c>
      <c r="AI306">
        <v>2981</v>
      </c>
      <c r="AJ306" s="1" t="s">
        <v>236</v>
      </c>
      <c r="AK306" s="1" t="s">
        <v>436</v>
      </c>
      <c r="AL306" s="1" t="s">
        <v>437</v>
      </c>
      <c r="AM306" s="1" t="s">
        <v>438</v>
      </c>
      <c r="AN306" s="1" t="s">
        <v>179</v>
      </c>
      <c r="AO306" s="5">
        <v>500000</v>
      </c>
      <c r="AP306" s="5">
        <v>0</v>
      </c>
      <c r="AQ306" s="5">
        <v>500000</v>
      </c>
      <c r="AR306" s="5">
        <v>0</v>
      </c>
      <c r="AS306" s="5">
        <v>0</v>
      </c>
      <c r="AT306" s="5">
        <v>0</v>
      </c>
      <c r="AU306" s="5">
        <v>0</v>
      </c>
      <c r="AV306" s="5">
        <v>0</v>
      </c>
      <c r="AW306" s="5">
        <v>500000</v>
      </c>
      <c r="AX306" s="5">
        <v>1785000</v>
      </c>
      <c r="AY306" s="5">
        <f t="shared" si="48"/>
        <v>2285000</v>
      </c>
      <c r="AZ306" s="5"/>
    </row>
    <row r="307" spans="1:52" hidden="1" x14ac:dyDescent="0.3">
      <c r="A307" s="1" t="s">
        <v>530</v>
      </c>
      <c r="B307" s="6">
        <f t="shared" si="41"/>
        <v>0</v>
      </c>
      <c r="C307" s="1" t="str">
        <f t="shared" si="42"/>
        <v>544110370011</v>
      </c>
      <c r="D307" s="1">
        <v>5</v>
      </c>
      <c r="E307" s="1" t="str">
        <f t="shared" si="43"/>
        <v>441</v>
      </c>
      <c r="F307" s="1" t="str">
        <f t="shared" si="44"/>
        <v>1</v>
      </c>
      <c r="G307" s="1" t="str">
        <f t="shared" si="45"/>
        <v>0</v>
      </c>
      <c r="H307" s="1" t="str">
        <f t="shared" si="46"/>
        <v>37</v>
      </c>
      <c r="I307" s="1" t="str">
        <f t="shared" si="47"/>
        <v>00</v>
      </c>
      <c r="J307" s="1">
        <v>11</v>
      </c>
      <c r="K307" s="1" t="s">
        <v>1760</v>
      </c>
      <c r="L307" s="1" t="s">
        <v>530</v>
      </c>
      <c r="M307" s="12" t="s">
        <v>878</v>
      </c>
      <c r="N307" s="12" t="s">
        <v>889</v>
      </c>
      <c r="O307" s="12" t="s">
        <v>890</v>
      </c>
      <c r="P307" s="12" t="s">
        <v>891</v>
      </c>
      <c r="Q307" s="12" t="s">
        <v>892</v>
      </c>
      <c r="R307" s="12" t="s">
        <v>893</v>
      </c>
      <c r="S307" s="12" t="s">
        <v>894</v>
      </c>
      <c r="T307" s="12" t="s">
        <v>1933</v>
      </c>
      <c r="U307" s="12" t="s">
        <v>2100</v>
      </c>
      <c r="V307" s="12">
        <v>2</v>
      </c>
      <c r="W307" s="12" t="s">
        <v>1816</v>
      </c>
      <c r="X307" s="12" t="s">
        <v>2089</v>
      </c>
      <c r="Y307" s="12">
        <v>4000</v>
      </c>
      <c r="Z307" s="12" t="s">
        <v>1844</v>
      </c>
      <c r="AA307" s="12" t="s">
        <v>1634</v>
      </c>
      <c r="AB307" s="1" t="s">
        <v>1950</v>
      </c>
      <c r="AC307" s="12" t="s">
        <v>1427</v>
      </c>
      <c r="AD307" s="12" t="s">
        <v>1428</v>
      </c>
      <c r="AE307" s="6" t="s">
        <v>1429</v>
      </c>
      <c r="AF307" s="12" t="s">
        <v>1430</v>
      </c>
      <c r="AG307" s="6" t="s">
        <v>1586</v>
      </c>
      <c r="AH307" s="12" t="s">
        <v>1728</v>
      </c>
      <c r="AI307">
        <v>4411</v>
      </c>
      <c r="AJ307" s="1" t="s">
        <v>314</v>
      </c>
      <c r="AK307" s="1" t="s">
        <v>498</v>
      </c>
      <c r="AL307" s="1" t="s">
        <v>527</v>
      </c>
      <c r="AM307" s="1" t="s">
        <v>528</v>
      </c>
      <c r="AN307" s="1" t="s">
        <v>23</v>
      </c>
      <c r="AO307" s="5">
        <v>20000000</v>
      </c>
      <c r="AP307" s="5">
        <v>0</v>
      </c>
      <c r="AQ307" s="5">
        <v>20000000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  <c r="AW307" s="5">
        <v>20000000</v>
      </c>
      <c r="AX307" s="5">
        <v>0</v>
      </c>
      <c r="AY307" s="5">
        <f t="shared" si="48"/>
        <v>20000000</v>
      </c>
      <c r="AZ307" s="5"/>
    </row>
    <row r="308" spans="1:52" hidden="1" x14ac:dyDescent="0.3">
      <c r="A308" s="1" t="s">
        <v>531</v>
      </c>
      <c r="B308" s="6">
        <f t="shared" si="41"/>
        <v>0</v>
      </c>
      <c r="C308" s="1" t="str">
        <f t="shared" si="42"/>
        <v>544110392811</v>
      </c>
      <c r="D308" s="1">
        <v>5</v>
      </c>
      <c r="E308" s="1" t="str">
        <f t="shared" si="43"/>
        <v>441</v>
      </c>
      <c r="F308" s="1" t="str">
        <f t="shared" si="44"/>
        <v>1</v>
      </c>
      <c r="G308" s="1" t="str">
        <f t="shared" si="45"/>
        <v>0</v>
      </c>
      <c r="H308" s="1" t="str">
        <f t="shared" si="46"/>
        <v>39</v>
      </c>
      <c r="I308" s="1" t="str">
        <f t="shared" si="47"/>
        <v>28</v>
      </c>
      <c r="J308" s="1">
        <v>11</v>
      </c>
      <c r="K308" s="1" t="s">
        <v>1760</v>
      </c>
      <c r="L308" s="1" t="s">
        <v>531</v>
      </c>
      <c r="M308" s="12" t="s">
        <v>878</v>
      </c>
      <c r="N308" s="12" t="s">
        <v>889</v>
      </c>
      <c r="O308" s="12" t="s">
        <v>890</v>
      </c>
      <c r="P308" s="12" t="s">
        <v>891</v>
      </c>
      <c r="Q308" s="12" t="s">
        <v>892</v>
      </c>
      <c r="R308" s="12" t="s">
        <v>893</v>
      </c>
      <c r="S308" s="12" t="s">
        <v>894</v>
      </c>
      <c r="T308" s="12" t="s">
        <v>1933</v>
      </c>
      <c r="U308" s="12" t="s">
        <v>2100</v>
      </c>
      <c r="V308" s="12">
        <v>2</v>
      </c>
      <c r="W308" s="12" t="s">
        <v>1816</v>
      </c>
      <c r="X308" s="12" t="s">
        <v>2089</v>
      </c>
      <c r="Y308" s="12">
        <v>4000</v>
      </c>
      <c r="Z308" s="12" t="s">
        <v>1844</v>
      </c>
      <c r="AA308" s="12" t="s">
        <v>1641</v>
      </c>
      <c r="AB308" s="1" t="s">
        <v>1955</v>
      </c>
      <c r="AC308" s="12" t="s">
        <v>1427</v>
      </c>
      <c r="AD308" s="12" t="s">
        <v>1428</v>
      </c>
      <c r="AE308" s="6" t="s">
        <v>1429</v>
      </c>
      <c r="AF308" s="12" t="s">
        <v>1430</v>
      </c>
      <c r="AG308" s="6" t="s">
        <v>1624</v>
      </c>
      <c r="AH308" s="12" t="s">
        <v>1955</v>
      </c>
      <c r="AI308">
        <v>4411</v>
      </c>
      <c r="AJ308" s="1" t="s">
        <v>314</v>
      </c>
      <c r="AK308" s="1" t="s">
        <v>498</v>
      </c>
      <c r="AL308" s="1" t="s">
        <v>527</v>
      </c>
      <c r="AM308" s="1" t="s">
        <v>528</v>
      </c>
      <c r="AN308" s="1" t="s">
        <v>532</v>
      </c>
      <c r="AO308" s="5">
        <v>2000000</v>
      </c>
      <c r="AP308" s="5">
        <v>0</v>
      </c>
      <c r="AQ308" s="5">
        <v>2000000</v>
      </c>
      <c r="AR308" s="5">
        <v>0</v>
      </c>
      <c r="AS308" s="5">
        <v>0</v>
      </c>
      <c r="AT308" s="5">
        <v>0</v>
      </c>
      <c r="AU308" s="5">
        <v>0</v>
      </c>
      <c r="AV308" s="5">
        <v>0</v>
      </c>
      <c r="AW308" s="5">
        <v>2000000</v>
      </c>
      <c r="AX308" s="5">
        <v>0</v>
      </c>
      <c r="AY308" s="5">
        <f t="shared" si="48"/>
        <v>2000000</v>
      </c>
      <c r="AZ308" s="5"/>
    </row>
    <row r="309" spans="1:52" hidden="1" x14ac:dyDescent="0.3">
      <c r="A309" s="1" t="s">
        <v>191</v>
      </c>
      <c r="B309" s="6">
        <f t="shared" si="41"/>
        <v>0</v>
      </c>
      <c r="C309" s="1" t="str">
        <f t="shared" si="42"/>
        <v>532610090011</v>
      </c>
      <c r="D309" s="1">
        <v>5</v>
      </c>
      <c r="E309" s="1" t="str">
        <f t="shared" si="43"/>
        <v>326</v>
      </c>
      <c r="F309" s="1" t="str">
        <f t="shared" si="44"/>
        <v>1</v>
      </c>
      <c r="G309" s="1" t="str">
        <f t="shared" si="45"/>
        <v>0</v>
      </c>
      <c r="H309" s="1" t="str">
        <f t="shared" si="46"/>
        <v>09</v>
      </c>
      <c r="I309" s="1" t="str">
        <f t="shared" si="47"/>
        <v>00</v>
      </c>
      <c r="J309" s="1">
        <v>11</v>
      </c>
      <c r="K309" s="1" t="s">
        <v>1760</v>
      </c>
      <c r="L309" s="1" t="s">
        <v>191</v>
      </c>
      <c r="M309" s="12" t="s">
        <v>878</v>
      </c>
      <c r="N309" s="12" t="s">
        <v>889</v>
      </c>
      <c r="O309" s="12" t="s">
        <v>890</v>
      </c>
      <c r="P309" s="12" t="s">
        <v>891</v>
      </c>
      <c r="Q309" s="12" t="s">
        <v>892</v>
      </c>
      <c r="R309" s="12" t="s">
        <v>893</v>
      </c>
      <c r="S309" s="12" t="s">
        <v>894</v>
      </c>
      <c r="T309" s="12" t="s">
        <v>1722</v>
      </c>
      <c r="U309" t="s">
        <v>2090</v>
      </c>
      <c r="V309" s="12">
        <v>4</v>
      </c>
      <c r="W309" s="12" t="s">
        <v>1714</v>
      </c>
      <c r="X309" s="12" t="s">
        <v>2089</v>
      </c>
      <c r="Y309" s="12">
        <v>3000</v>
      </c>
      <c r="Z309" s="12" t="s">
        <v>1717</v>
      </c>
      <c r="AA309" s="12" t="s">
        <v>1592</v>
      </c>
      <c r="AB309" s="1" t="s">
        <v>1758</v>
      </c>
      <c r="AC309" s="12" t="s">
        <v>1238</v>
      </c>
      <c r="AD309" s="12" t="s">
        <v>1239</v>
      </c>
      <c r="AE309" s="6" t="s">
        <v>1240</v>
      </c>
      <c r="AF309" s="12" t="s">
        <v>1241</v>
      </c>
      <c r="AG309" s="6" t="s">
        <v>1586</v>
      </c>
      <c r="AH309" s="12" t="s">
        <v>1728</v>
      </c>
      <c r="AI309">
        <v>3261</v>
      </c>
      <c r="AJ309" s="1" t="s">
        <v>68</v>
      </c>
      <c r="AK309" s="1" t="s">
        <v>154</v>
      </c>
      <c r="AL309" s="1" t="s">
        <v>155</v>
      </c>
      <c r="AM309" s="1" t="s">
        <v>156</v>
      </c>
      <c r="AN309" s="1" t="s">
        <v>192</v>
      </c>
      <c r="AO309" s="5">
        <v>109386058.3</v>
      </c>
      <c r="AP309" s="5">
        <v>12000000</v>
      </c>
      <c r="AQ309" s="5">
        <v>121386058.3</v>
      </c>
      <c r="AR309" s="5">
        <v>0</v>
      </c>
      <c r="AS309" s="5">
        <v>111421484.06999999</v>
      </c>
      <c r="AT309" s="5">
        <v>0</v>
      </c>
      <c r="AU309" s="5">
        <v>0</v>
      </c>
      <c r="AV309" s="5">
        <v>0</v>
      </c>
      <c r="AW309" s="5">
        <v>121386058.3</v>
      </c>
      <c r="AX309" s="5">
        <v>2000000</v>
      </c>
      <c r="AY309" s="5">
        <f t="shared" si="48"/>
        <v>123386058.3</v>
      </c>
      <c r="AZ309" s="5"/>
    </row>
    <row r="310" spans="1:52" hidden="1" x14ac:dyDescent="0.3">
      <c r="A310" s="1" t="s">
        <v>535</v>
      </c>
      <c r="B310" s="6">
        <f t="shared" si="41"/>
        <v>0</v>
      </c>
      <c r="C310" s="1" t="str">
        <f t="shared" si="42"/>
        <v>544110412711</v>
      </c>
      <c r="D310" s="1">
        <v>5</v>
      </c>
      <c r="E310" s="1" t="str">
        <f t="shared" si="43"/>
        <v>441</v>
      </c>
      <c r="F310" s="1" t="str">
        <f t="shared" si="44"/>
        <v>1</v>
      </c>
      <c r="G310" s="1" t="str">
        <f t="shared" si="45"/>
        <v>0</v>
      </c>
      <c r="H310" s="1" t="str">
        <f t="shared" si="46"/>
        <v>41</v>
      </c>
      <c r="I310" s="1" t="str">
        <f t="shared" si="47"/>
        <v>27</v>
      </c>
      <c r="J310" s="1">
        <v>11</v>
      </c>
      <c r="K310" s="1" t="s">
        <v>1760</v>
      </c>
      <c r="L310" s="1" t="s">
        <v>535</v>
      </c>
      <c r="M310" s="12" t="s">
        <v>878</v>
      </c>
      <c r="N310" s="12" t="s">
        <v>889</v>
      </c>
      <c r="O310" s="12" t="s">
        <v>890</v>
      </c>
      <c r="P310" s="12" t="s">
        <v>891</v>
      </c>
      <c r="Q310" s="12" t="s">
        <v>892</v>
      </c>
      <c r="R310" s="12" t="s">
        <v>893</v>
      </c>
      <c r="S310" s="12" t="s">
        <v>894</v>
      </c>
      <c r="T310" s="12" t="s">
        <v>1933</v>
      </c>
      <c r="U310" s="12" t="s">
        <v>2100</v>
      </c>
      <c r="V310" s="12">
        <v>2</v>
      </c>
      <c r="W310" s="12" t="s">
        <v>1816</v>
      </c>
      <c r="X310" s="12" t="s">
        <v>2089</v>
      </c>
      <c r="Y310" s="12">
        <v>4000</v>
      </c>
      <c r="Z310" s="12" t="s">
        <v>1844</v>
      </c>
      <c r="AA310" s="12" t="s">
        <v>1650</v>
      </c>
      <c r="AB310" s="1" t="s">
        <v>1958</v>
      </c>
      <c r="AC310" s="12" t="s">
        <v>1427</v>
      </c>
      <c r="AD310" s="12" t="s">
        <v>1428</v>
      </c>
      <c r="AE310" s="6" t="s">
        <v>1429</v>
      </c>
      <c r="AF310" s="12" t="s">
        <v>1430</v>
      </c>
      <c r="AG310" s="6" t="s">
        <v>1626</v>
      </c>
      <c r="AH310" s="12" t="s">
        <v>1959</v>
      </c>
      <c r="AI310">
        <v>4411</v>
      </c>
      <c r="AJ310" s="1" t="s">
        <v>314</v>
      </c>
      <c r="AK310" s="1" t="s">
        <v>498</v>
      </c>
      <c r="AL310" s="1" t="s">
        <v>527</v>
      </c>
      <c r="AM310" s="1" t="s">
        <v>528</v>
      </c>
      <c r="AN310" s="1" t="s">
        <v>536</v>
      </c>
      <c r="AO310" s="5">
        <v>12000000</v>
      </c>
      <c r="AP310" s="5">
        <v>0</v>
      </c>
      <c r="AQ310" s="5">
        <v>12000000</v>
      </c>
      <c r="AR310" s="5">
        <v>0</v>
      </c>
      <c r="AS310" s="5">
        <v>0</v>
      </c>
      <c r="AT310" s="5">
        <v>0</v>
      </c>
      <c r="AU310" s="5">
        <v>0</v>
      </c>
      <c r="AV310" s="5">
        <v>0</v>
      </c>
      <c r="AW310" s="5">
        <v>12000000</v>
      </c>
      <c r="AX310" s="5">
        <v>0</v>
      </c>
      <c r="AY310" s="5">
        <f t="shared" si="48"/>
        <v>12000000</v>
      </c>
      <c r="AZ310" s="5"/>
    </row>
    <row r="311" spans="1:52" hidden="1" x14ac:dyDescent="0.3">
      <c r="A311" s="1" t="s">
        <v>537</v>
      </c>
      <c r="B311" s="6">
        <f t="shared" si="41"/>
        <v>0</v>
      </c>
      <c r="C311" s="1" t="str">
        <f t="shared" si="42"/>
        <v>544110417511</v>
      </c>
      <c r="D311" s="1">
        <v>5</v>
      </c>
      <c r="E311" s="1" t="str">
        <f t="shared" si="43"/>
        <v>441</v>
      </c>
      <c r="F311" s="1" t="str">
        <f t="shared" si="44"/>
        <v>1</v>
      </c>
      <c r="G311" s="1" t="str">
        <f t="shared" si="45"/>
        <v>0</v>
      </c>
      <c r="H311" s="1" t="str">
        <f t="shared" si="46"/>
        <v>41</v>
      </c>
      <c r="I311" s="1" t="str">
        <f t="shared" si="47"/>
        <v>75</v>
      </c>
      <c r="J311" s="1">
        <v>11</v>
      </c>
      <c r="K311" s="1" t="s">
        <v>1760</v>
      </c>
      <c r="L311" s="1" t="s">
        <v>537</v>
      </c>
      <c r="M311" s="12" t="s">
        <v>878</v>
      </c>
      <c r="N311" s="12" t="s">
        <v>889</v>
      </c>
      <c r="O311" s="12" t="s">
        <v>890</v>
      </c>
      <c r="P311" s="12" t="s">
        <v>891</v>
      </c>
      <c r="Q311" s="12" t="s">
        <v>892</v>
      </c>
      <c r="R311" s="12" t="s">
        <v>893</v>
      </c>
      <c r="S311" s="12" t="s">
        <v>894</v>
      </c>
      <c r="T311" s="12" t="s">
        <v>1933</v>
      </c>
      <c r="U311" s="12" t="s">
        <v>2100</v>
      </c>
      <c r="V311" s="12">
        <v>2</v>
      </c>
      <c r="W311" s="12" t="s">
        <v>1816</v>
      </c>
      <c r="X311" s="12" t="s">
        <v>2089</v>
      </c>
      <c r="Y311" s="12">
        <v>4000</v>
      </c>
      <c r="Z311" s="12" t="s">
        <v>1844</v>
      </c>
      <c r="AA311" s="12" t="s">
        <v>1650</v>
      </c>
      <c r="AB311" s="1" t="s">
        <v>1958</v>
      </c>
      <c r="AC311" s="12" t="s">
        <v>1427</v>
      </c>
      <c r="AD311" s="12" t="s">
        <v>1428</v>
      </c>
      <c r="AE311" s="6" t="s">
        <v>1429</v>
      </c>
      <c r="AF311" s="12" t="s">
        <v>1430</v>
      </c>
      <c r="AG311" s="6" t="s">
        <v>1627</v>
      </c>
      <c r="AH311" s="12" t="s">
        <v>1674</v>
      </c>
      <c r="AI311">
        <v>4411</v>
      </c>
      <c r="AJ311" s="1" t="s">
        <v>314</v>
      </c>
      <c r="AK311" s="1" t="s">
        <v>498</v>
      </c>
      <c r="AL311" s="1" t="s">
        <v>527</v>
      </c>
      <c r="AM311" s="1" t="s">
        <v>528</v>
      </c>
      <c r="AN311" s="1" t="s">
        <v>538</v>
      </c>
      <c r="AO311" s="5">
        <v>0</v>
      </c>
      <c r="AP311" s="5">
        <v>6000000</v>
      </c>
      <c r="AQ311" s="5">
        <v>6000000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6000000</v>
      </c>
      <c r="AX311" s="5">
        <v>0</v>
      </c>
      <c r="AY311" s="5">
        <f t="shared" si="48"/>
        <v>6000000</v>
      </c>
      <c r="AZ311" s="5"/>
    </row>
    <row r="312" spans="1:52" hidden="1" x14ac:dyDescent="0.3">
      <c r="A312" s="1" t="s">
        <v>539</v>
      </c>
      <c r="B312" s="6">
        <f t="shared" si="41"/>
        <v>0</v>
      </c>
      <c r="C312" s="1" t="str">
        <f t="shared" si="42"/>
        <v>544210383111</v>
      </c>
      <c r="D312" s="1">
        <v>5</v>
      </c>
      <c r="E312" s="1" t="str">
        <f t="shared" si="43"/>
        <v>442</v>
      </c>
      <c r="F312" s="1" t="str">
        <f t="shared" si="44"/>
        <v>1</v>
      </c>
      <c r="G312" s="1" t="str">
        <f t="shared" si="45"/>
        <v>0</v>
      </c>
      <c r="H312" s="1" t="str">
        <f t="shared" si="46"/>
        <v>38</v>
      </c>
      <c r="I312" s="1" t="str">
        <f t="shared" si="47"/>
        <v>31</v>
      </c>
      <c r="J312" s="1">
        <v>11</v>
      </c>
      <c r="K312" s="1" t="s">
        <v>1760</v>
      </c>
      <c r="L312" s="1" t="s">
        <v>539</v>
      </c>
      <c r="M312" s="12" t="s">
        <v>878</v>
      </c>
      <c r="N312" s="12" t="s">
        <v>889</v>
      </c>
      <c r="O312" s="12" t="s">
        <v>890</v>
      </c>
      <c r="P312" s="12" t="s">
        <v>891</v>
      </c>
      <c r="Q312" s="12" t="s">
        <v>892</v>
      </c>
      <c r="R312" s="12" t="s">
        <v>893</v>
      </c>
      <c r="S312" s="12" t="s">
        <v>894</v>
      </c>
      <c r="T312" s="12" t="s">
        <v>1933</v>
      </c>
      <c r="U312" s="12" t="s">
        <v>2100</v>
      </c>
      <c r="V312" s="12">
        <v>2</v>
      </c>
      <c r="W312" s="12" t="s">
        <v>1816</v>
      </c>
      <c r="X312" s="12" t="s">
        <v>2089</v>
      </c>
      <c r="Y312" s="12">
        <v>4000</v>
      </c>
      <c r="Z312" s="12" t="s">
        <v>1844</v>
      </c>
      <c r="AA312" s="12" t="s">
        <v>1640</v>
      </c>
      <c r="AB312" s="1" t="s">
        <v>1952</v>
      </c>
      <c r="AC312" s="12" t="s">
        <v>1431</v>
      </c>
      <c r="AD312" s="12" t="s">
        <v>1432</v>
      </c>
      <c r="AE312" s="6" t="s">
        <v>1433</v>
      </c>
      <c r="AF312" s="12" t="s">
        <v>1953</v>
      </c>
      <c r="AG312" s="6" t="s">
        <v>1628</v>
      </c>
      <c r="AH312" s="12" t="s">
        <v>1954</v>
      </c>
      <c r="AI312">
        <v>4421</v>
      </c>
      <c r="AJ312" s="1" t="s">
        <v>314</v>
      </c>
      <c r="AK312" s="1" t="s">
        <v>498</v>
      </c>
      <c r="AL312" s="1" t="s">
        <v>527</v>
      </c>
      <c r="AM312" s="1" t="s">
        <v>528</v>
      </c>
      <c r="AN312" s="1" t="s">
        <v>540</v>
      </c>
      <c r="AO312" s="5">
        <v>200000</v>
      </c>
      <c r="AP312" s="5">
        <v>0</v>
      </c>
      <c r="AQ312" s="5">
        <v>200000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200000</v>
      </c>
      <c r="AX312" s="5">
        <v>0</v>
      </c>
      <c r="AY312" s="5">
        <f t="shared" si="48"/>
        <v>200000</v>
      </c>
      <c r="AZ312" s="5"/>
    </row>
    <row r="313" spans="1:52" hidden="1" x14ac:dyDescent="0.3">
      <c r="A313" s="1" t="s">
        <v>543</v>
      </c>
      <c r="B313" s="6">
        <f t="shared" si="41"/>
        <v>0</v>
      </c>
      <c r="C313" s="1" t="str">
        <f t="shared" si="42"/>
        <v>521710420011</v>
      </c>
      <c r="D313" s="1">
        <v>5</v>
      </c>
      <c r="E313" s="1" t="str">
        <f t="shared" si="43"/>
        <v>217</v>
      </c>
      <c r="F313" s="1" t="str">
        <f t="shared" si="44"/>
        <v>1</v>
      </c>
      <c r="G313" s="1" t="str">
        <f t="shared" si="45"/>
        <v>0</v>
      </c>
      <c r="H313" s="1" t="str">
        <f t="shared" si="46"/>
        <v>42</v>
      </c>
      <c r="I313" s="1" t="str">
        <f t="shared" si="47"/>
        <v>00</v>
      </c>
      <c r="J313" s="1">
        <v>11</v>
      </c>
      <c r="K313" s="1" t="s">
        <v>1760</v>
      </c>
      <c r="L313" s="1" t="s">
        <v>543</v>
      </c>
      <c r="M313" s="12" t="s">
        <v>878</v>
      </c>
      <c r="N313" s="12" t="s">
        <v>889</v>
      </c>
      <c r="O313" s="12" t="s">
        <v>890</v>
      </c>
      <c r="P313" s="12" t="s">
        <v>891</v>
      </c>
      <c r="Q313" s="12" t="s">
        <v>892</v>
      </c>
      <c r="R313" s="12" t="s">
        <v>893</v>
      </c>
      <c r="S313" s="12" t="s">
        <v>894</v>
      </c>
      <c r="T313" s="12" t="s">
        <v>1722</v>
      </c>
      <c r="U313" t="s">
        <v>2090</v>
      </c>
      <c r="V313" s="12">
        <v>1</v>
      </c>
      <c r="W313" s="12" t="s">
        <v>1732</v>
      </c>
      <c r="X313" s="12" t="s">
        <v>2089</v>
      </c>
      <c r="Y313" s="12">
        <v>2000</v>
      </c>
      <c r="Z313" s="12" t="s">
        <v>1735</v>
      </c>
      <c r="AA313" s="12" t="s">
        <v>1644</v>
      </c>
      <c r="AB313" s="1" t="s">
        <v>1938</v>
      </c>
      <c r="AC313" s="12" t="s">
        <v>1065</v>
      </c>
      <c r="AD313" s="12" t="s">
        <v>1066</v>
      </c>
      <c r="AE313" s="6" t="s">
        <v>1067</v>
      </c>
      <c r="AF313" s="12" t="s">
        <v>1940</v>
      </c>
      <c r="AG313" s="6" t="s">
        <v>1586</v>
      </c>
      <c r="AH313" s="12" t="s">
        <v>1728</v>
      </c>
      <c r="AI313">
        <v>2171</v>
      </c>
      <c r="AJ313" s="1" t="s">
        <v>314</v>
      </c>
      <c r="AK313" s="1" t="s">
        <v>498</v>
      </c>
      <c r="AL313" s="1" t="s">
        <v>541</v>
      </c>
      <c r="AM313" s="1" t="s">
        <v>542</v>
      </c>
      <c r="AN313" s="1" t="s">
        <v>544</v>
      </c>
      <c r="AO313" s="5">
        <v>200000</v>
      </c>
      <c r="AP313" s="5">
        <v>0</v>
      </c>
      <c r="AQ313" s="5">
        <v>200000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  <c r="AW313" s="5">
        <v>200000</v>
      </c>
      <c r="AX313" s="5">
        <v>0</v>
      </c>
      <c r="AY313" s="5">
        <f t="shared" si="48"/>
        <v>200000</v>
      </c>
      <c r="AZ313" s="5"/>
    </row>
    <row r="314" spans="1:52" hidden="1" x14ac:dyDescent="0.3">
      <c r="A314" s="1"/>
      <c r="B314" s="6">
        <f t="shared" si="41"/>
        <v>-544110790011</v>
      </c>
      <c r="C314" s="1" t="str">
        <f t="shared" si="42"/>
        <v>544110790011</v>
      </c>
      <c r="D314" s="1">
        <v>5</v>
      </c>
      <c r="E314" s="1" t="str">
        <f t="shared" si="43"/>
        <v>441</v>
      </c>
      <c r="F314" s="1" t="str">
        <f t="shared" si="44"/>
        <v>1</v>
      </c>
      <c r="G314" s="1" t="str">
        <f t="shared" si="45"/>
        <v>0</v>
      </c>
      <c r="H314" s="1">
        <f t="shared" si="46"/>
        <v>79</v>
      </c>
      <c r="I314" s="1" t="str">
        <f t="shared" si="47"/>
        <v>00</v>
      </c>
      <c r="J314" s="1">
        <v>11</v>
      </c>
      <c r="K314" s="1" t="s">
        <v>1760</v>
      </c>
      <c r="L314" s="1" t="e">
        <v>#N/A</v>
      </c>
      <c r="M314" s="12" t="s">
        <v>878</v>
      </c>
      <c r="N314" s="12" t="s">
        <v>889</v>
      </c>
      <c r="O314" s="12" t="s">
        <v>890</v>
      </c>
      <c r="P314" s="12" t="s">
        <v>891</v>
      </c>
      <c r="Q314" s="12" t="s">
        <v>892</v>
      </c>
      <c r="R314" s="12" t="s">
        <v>893</v>
      </c>
      <c r="S314" s="12" t="s">
        <v>894</v>
      </c>
      <c r="T314" s="12" t="s">
        <v>1722</v>
      </c>
      <c r="U314" t="s">
        <v>2090</v>
      </c>
      <c r="V314" s="12">
        <v>2</v>
      </c>
      <c r="W314" s="12" t="s">
        <v>1816</v>
      </c>
      <c r="X314" s="12" t="s">
        <v>2089</v>
      </c>
      <c r="Y314" s="12">
        <v>4000</v>
      </c>
      <c r="Z314" s="12" t="s">
        <v>1844</v>
      </c>
      <c r="AA314" s="12">
        <v>79</v>
      </c>
      <c r="AB314" s="1" t="s">
        <v>2139</v>
      </c>
      <c r="AC314" s="12">
        <v>441</v>
      </c>
      <c r="AD314" s="12" t="s">
        <v>1428</v>
      </c>
      <c r="AE314" s="6" t="s">
        <v>1429</v>
      </c>
      <c r="AF314" s="12" t="s">
        <v>1430</v>
      </c>
      <c r="AG314" s="6" t="s">
        <v>1586</v>
      </c>
      <c r="AH314" s="12" t="s">
        <v>1728</v>
      </c>
      <c r="AI314">
        <v>4411</v>
      </c>
      <c r="AJ314" s="1" t="s">
        <v>314</v>
      </c>
      <c r="AK314" s="1" t="s">
        <v>498</v>
      </c>
      <c r="AL314" s="1" t="s">
        <v>517</v>
      </c>
      <c r="AM314" s="1" t="s">
        <v>518</v>
      </c>
      <c r="AN314" s="1"/>
      <c r="AO314" s="5">
        <v>0</v>
      </c>
      <c r="AP314" s="5">
        <v>0</v>
      </c>
      <c r="AQ314" s="5">
        <v>0</v>
      </c>
      <c r="AR314" s="5">
        <v>0</v>
      </c>
      <c r="AS314" s="5">
        <v>0</v>
      </c>
      <c r="AT314" s="5">
        <v>0</v>
      </c>
      <c r="AU314" s="5">
        <v>0</v>
      </c>
      <c r="AV314" s="5">
        <v>0</v>
      </c>
      <c r="AW314" s="5">
        <v>0</v>
      </c>
      <c r="AX314" s="5">
        <v>2000000</v>
      </c>
      <c r="AY314" s="5">
        <f t="shared" si="48"/>
        <v>2000000</v>
      </c>
      <c r="AZ314" s="5"/>
    </row>
    <row r="315" spans="1:52" hidden="1" x14ac:dyDescent="0.3">
      <c r="A315" s="1" t="s">
        <v>545</v>
      </c>
      <c r="B315" s="6">
        <f t="shared" si="41"/>
        <v>0</v>
      </c>
      <c r="C315" s="1" t="str">
        <f t="shared" si="42"/>
        <v>538210420011</v>
      </c>
      <c r="D315" s="1">
        <v>5</v>
      </c>
      <c r="E315" s="1" t="str">
        <f t="shared" si="43"/>
        <v>382</v>
      </c>
      <c r="F315" s="1" t="str">
        <f t="shared" si="44"/>
        <v>1</v>
      </c>
      <c r="G315" s="1" t="str">
        <f t="shared" si="45"/>
        <v>0</v>
      </c>
      <c r="H315" s="1" t="str">
        <f t="shared" si="46"/>
        <v>42</v>
      </c>
      <c r="I315" s="1" t="str">
        <f t="shared" si="47"/>
        <v>00</v>
      </c>
      <c r="J315" s="1">
        <v>11</v>
      </c>
      <c r="K315" s="1" t="s">
        <v>1760</v>
      </c>
      <c r="L315" s="1" t="s">
        <v>545</v>
      </c>
      <c r="M315" s="12" t="s">
        <v>878</v>
      </c>
      <c r="N315" s="12" t="s">
        <v>889</v>
      </c>
      <c r="O315" s="12" t="s">
        <v>890</v>
      </c>
      <c r="P315" s="12" t="s">
        <v>891</v>
      </c>
      <c r="Q315" s="12" t="s">
        <v>892</v>
      </c>
      <c r="R315" s="12" t="s">
        <v>893</v>
      </c>
      <c r="S315" s="12" t="s">
        <v>894</v>
      </c>
      <c r="T315" s="12" t="s">
        <v>1722</v>
      </c>
      <c r="U315" t="s">
        <v>2090</v>
      </c>
      <c r="V315" s="12">
        <v>1</v>
      </c>
      <c r="W315" s="12" t="s">
        <v>1732</v>
      </c>
      <c r="X315" s="12" t="s">
        <v>2089</v>
      </c>
      <c r="Y315" s="12">
        <v>3000</v>
      </c>
      <c r="Z315" s="12" t="s">
        <v>1717</v>
      </c>
      <c r="AA315" s="12" t="s">
        <v>1644</v>
      </c>
      <c r="AB315" s="1" t="s">
        <v>1938</v>
      </c>
      <c r="AC315" s="12" t="s">
        <v>1373</v>
      </c>
      <c r="AD315" s="12" t="s">
        <v>1374</v>
      </c>
      <c r="AE315" s="6" t="s">
        <v>1375</v>
      </c>
      <c r="AF315" s="12" t="s">
        <v>1376</v>
      </c>
      <c r="AG315" s="6" t="s">
        <v>1586</v>
      </c>
      <c r="AH315" s="12" t="s">
        <v>1728</v>
      </c>
      <c r="AI315">
        <v>3821</v>
      </c>
      <c r="AJ315" s="1" t="s">
        <v>314</v>
      </c>
      <c r="AK315" s="1" t="s">
        <v>498</v>
      </c>
      <c r="AL315" s="1" t="s">
        <v>541</v>
      </c>
      <c r="AM315" s="1" t="s">
        <v>542</v>
      </c>
      <c r="AN315" s="1" t="s">
        <v>217</v>
      </c>
      <c r="AO315" s="5">
        <v>1500000</v>
      </c>
      <c r="AP315" s="5">
        <v>0</v>
      </c>
      <c r="AQ315" s="5">
        <v>1500000</v>
      </c>
      <c r="AR315" s="5">
        <v>1223800</v>
      </c>
      <c r="AS315" s="5">
        <v>0</v>
      </c>
      <c r="AT315" s="5">
        <v>0</v>
      </c>
      <c r="AU315" s="5">
        <v>0</v>
      </c>
      <c r="AV315" s="5">
        <v>0</v>
      </c>
      <c r="AW315" s="5">
        <v>276200</v>
      </c>
      <c r="AX315" s="5">
        <v>0</v>
      </c>
      <c r="AY315" s="5">
        <f t="shared" si="48"/>
        <v>1500000</v>
      </c>
      <c r="AZ315" s="5"/>
    </row>
    <row r="316" spans="1:52" hidden="1" x14ac:dyDescent="0.3">
      <c r="A316" s="1" t="s">
        <v>546</v>
      </c>
      <c r="B316" s="6">
        <f t="shared" si="41"/>
        <v>0</v>
      </c>
      <c r="C316" s="1" t="str">
        <f t="shared" si="42"/>
        <v>556710420011</v>
      </c>
      <c r="D316" s="1">
        <v>5</v>
      </c>
      <c r="E316" s="1" t="str">
        <f t="shared" si="43"/>
        <v>567</v>
      </c>
      <c r="F316" s="1" t="str">
        <f t="shared" si="44"/>
        <v>1</v>
      </c>
      <c r="G316" s="1" t="str">
        <f t="shared" si="45"/>
        <v>0</v>
      </c>
      <c r="H316" s="1" t="str">
        <f t="shared" si="46"/>
        <v>42</v>
      </c>
      <c r="I316" s="1" t="str">
        <f t="shared" si="47"/>
        <v>00</v>
      </c>
      <c r="J316" s="1">
        <v>11</v>
      </c>
      <c r="K316" s="1" t="s">
        <v>1760</v>
      </c>
      <c r="L316" s="1" t="s">
        <v>546</v>
      </c>
      <c r="M316" s="12" t="s">
        <v>878</v>
      </c>
      <c r="N316" s="12" t="s">
        <v>889</v>
      </c>
      <c r="O316" s="12" t="s">
        <v>890</v>
      </c>
      <c r="P316" s="12" t="s">
        <v>891</v>
      </c>
      <c r="Q316" s="12" t="s">
        <v>892</v>
      </c>
      <c r="R316" s="12" t="s">
        <v>893</v>
      </c>
      <c r="S316" s="12" t="s">
        <v>894</v>
      </c>
      <c r="T316" s="12" t="s">
        <v>1722</v>
      </c>
      <c r="U316" t="s">
        <v>2090</v>
      </c>
      <c r="V316" s="12">
        <v>1</v>
      </c>
      <c r="W316" s="12" t="s">
        <v>1732</v>
      </c>
      <c r="X316" s="12" t="s">
        <v>2243</v>
      </c>
      <c r="Y316" s="12">
        <v>5000</v>
      </c>
      <c r="Z316" s="12" t="s">
        <v>1739</v>
      </c>
      <c r="AA316" s="12" t="s">
        <v>1644</v>
      </c>
      <c r="AB316" s="1" t="s">
        <v>1938</v>
      </c>
      <c r="AC316" s="12" t="s">
        <v>1511</v>
      </c>
      <c r="AD316" s="12" t="s">
        <v>1512</v>
      </c>
      <c r="AE316" s="6" t="s">
        <v>1513</v>
      </c>
      <c r="AF316" s="12" t="s">
        <v>1923</v>
      </c>
      <c r="AG316" s="6" t="s">
        <v>1586</v>
      </c>
      <c r="AH316" s="12" t="s">
        <v>1728</v>
      </c>
      <c r="AI316">
        <v>5671</v>
      </c>
      <c r="AJ316" s="1" t="s">
        <v>314</v>
      </c>
      <c r="AK316" s="1" t="s">
        <v>498</v>
      </c>
      <c r="AL316" s="1" t="s">
        <v>541</v>
      </c>
      <c r="AM316" s="1" t="s">
        <v>542</v>
      </c>
      <c r="AN316" s="1" t="s">
        <v>454</v>
      </c>
      <c r="AO316" s="5">
        <v>150000</v>
      </c>
      <c r="AP316" s="5">
        <v>0</v>
      </c>
      <c r="AQ316" s="5">
        <v>150000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150000</v>
      </c>
      <c r="AX316" s="5">
        <v>0</v>
      </c>
      <c r="AY316" s="5">
        <f t="shared" si="48"/>
        <v>150000</v>
      </c>
      <c r="AZ316" s="5"/>
    </row>
    <row r="317" spans="1:52" hidden="1" x14ac:dyDescent="0.3">
      <c r="A317" s="1" t="s">
        <v>550</v>
      </c>
      <c r="B317" s="6">
        <f t="shared" si="41"/>
        <v>0</v>
      </c>
      <c r="C317" s="1" t="str">
        <f t="shared" si="42"/>
        <v>524110430011</v>
      </c>
      <c r="D317" s="1">
        <v>5</v>
      </c>
      <c r="E317" s="1" t="str">
        <f t="shared" si="43"/>
        <v>241</v>
      </c>
      <c r="F317" s="1" t="str">
        <f t="shared" si="44"/>
        <v>1</v>
      </c>
      <c r="G317" s="1" t="str">
        <f t="shared" si="45"/>
        <v>0</v>
      </c>
      <c r="H317" s="1" t="str">
        <f t="shared" si="46"/>
        <v>43</v>
      </c>
      <c r="I317" s="1" t="str">
        <f t="shared" si="47"/>
        <v>00</v>
      </c>
      <c r="J317" s="1">
        <v>11</v>
      </c>
      <c r="K317" s="1" t="s">
        <v>1760</v>
      </c>
      <c r="L317" s="1" t="s">
        <v>550</v>
      </c>
      <c r="M317" s="12" t="s">
        <v>878</v>
      </c>
      <c r="N317" s="12" t="s">
        <v>903</v>
      </c>
      <c r="O317" s="12" t="s">
        <v>904</v>
      </c>
      <c r="P317" s="12" t="s">
        <v>911</v>
      </c>
      <c r="Q317" s="12" t="s">
        <v>912</v>
      </c>
      <c r="R317" s="12" t="s">
        <v>913</v>
      </c>
      <c r="S317" s="12" t="s">
        <v>914</v>
      </c>
      <c r="T317" s="12" t="s">
        <v>1722</v>
      </c>
      <c r="U317" t="s">
        <v>2090</v>
      </c>
      <c r="V317" s="12">
        <v>6</v>
      </c>
      <c r="W317" s="12" t="s">
        <v>1744</v>
      </c>
      <c r="X317" s="12" t="s">
        <v>2089</v>
      </c>
      <c r="Y317" s="12">
        <v>2000</v>
      </c>
      <c r="Z317" s="12" t="s">
        <v>1735</v>
      </c>
      <c r="AA317" s="12" t="s">
        <v>1647</v>
      </c>
      <c r="AB317" s="1" t="s">
        <v>1772</v>
      </c>
      <c r="AC317" s="12" t="s">
        <v>1099</v>
      </c>
      <c r="AD317" s="12" t="s">
        <v>1100</v>
      </c>
      <c r="AE317" s="6" t="s">
        <v>1101</v>
      </c>
      <c r="AF317" s="12" t="s">
        <v>1775</v>
      </c>
      <c r="AG317" s="6" t="s">
        <v>1586</v>
      </c>
      <c r="AH317" s="12" t="s">
        <v>1728</v>
      </c>
      <c r="AI317">
        <v>2411</v>
      </c>
      <c r="AJ317" s="1" t="s">
        <v>318</v>
      </c>
      <c r="AK317" s="1" t="s">
        <v>547</v>
      </c>
      <c r="AL317" s="1" t="s">
        <v>548</v>
      </c>
      <c r="AM317" s="1" t="s">
        <v>549</v>
      </c>
      <c r="AN317" s="1" t="s">
        <v>161</v>
      </c>
      <c r="AO317" s="5">
        <v>50000</v>
      </c>
      <c r="AP317" s="5">
        <v>0</v>
      </c>
      <c r="AQ317" s="5">
        <v>50000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50000</v>
      </c>
      <c r="AX317" s="5">
        <v>0</v>
      </c>
      <c r="AY317" s="5">
        <f t="shared" si="48"/>
        <v>50000</v>
      </c>
      <c r="AZ317" s="5"/>
    </row>
    <row r="318" spans="1:52" hidden="1" x14ac:dyDescent="0.3">
      <c r="A318" s="1"/>
      <c r="B318" s="6">
        <f t="shared" si="41"/>
        <v>-533410200011</v>
      </c>
      <c r="C318" s="1" t="str">
        <f t="shared" si="42"/>
        <v>533410200011</v>
      </c>
      <c r="D318" s="1">
        <v>5</v>
      </c>
      <c r="E318" s="1" t="str">
        <f t="shared" si="43"/>
        <v>334</v>
      </c>
      <c r="F318" s="1" t="str">
        <f t="shared" si="44"/>
        <v>1</v>
      </c>
      <c r="G318" s="1" t="str">
        <f t="shared" si="45"/>
        <v>0</v>
      </c>
      <c r="H318" s="1" t="str">
        <f t="shared" si="46"/>
        <v>20</v>
      </c>
      <c r="I318" s="1" t="str">
        <f t="shared" si="47"/>
        <v>00</v>
      </c>
      <c r="J318" s="1">
        <v>11</v>
      </c>
      <c r="K318" s="1" t="s">
        <v>1760</v>
      </c>
      <c r="L318" s="1" t="e">
        <v>#N/A</v>
      </c>
      <c r="M318" s="12" t="s">
        <v>878</v>
      </c>
      <c r="N318" s="12" t="s">
        <v>889</v>
      </c>
      <c r="O318" s="12" t="s">
        <v>890</v>
      </c>
      <c r="P318" s="12" t="s">
        <v>897</v>
      </c>
      <c r="Q318" s="12" t="s">
        <v>898</v>
      </c>
      <c r="R318" s="12" t="s">
        <v>899</v>
      </c>
      <c r="S318" s="12" t="s">
        <v>900</v>
      </c>
      <c r="T318" s="12" t="s">
        <v>1722</v>
      </c>
      <c r="U318" t="s">
        <v>2090</v>
      </c>
      <c r="V318" s="12">
        <v>1</v>
      </c>
      <c r="W318" s="12" t="s">
        <v>1732</v>
      </c>
      <c r="X318" s="12" t="s">
        <v>2089</v>
      </c>
      <c r="Y318" s="12">
        <v>3000</v>
      </c>
      <c r="Z318" s="12" t="s">
        <v>1717</v>
      </c>
      <c r="AA318" s="12" t="s">
        <v>1606</v>
      </c>
      <c r="AB318" s="1" t="s">
        <v>1733</v>
      </c>
      <c r="AC318" s="12" t="s">
        <v>1260</v>
      </c>
      <c r="AD318" s="12" t="s">
        <v>1261</v>
      </c>
      <c r="AE318" s="6" t="s">
        <v>1262</v>
      </c>
      <c r="AF318" s="12" t="s">
        <v>1737</v>
      </c>
      <c r="AG318" s="6" t="s">
        <v>1586</v>
      </c>
      <c r="AH318" s="12" t="s">
        <v>1728</v>
      </c>
      <c r="AI318">
        <v>3341</v>
      </c>
      <c r="AJ318" s="1" t="s">
        <v>155</v>
      </c>
      <c r="AK318" s="1" t="s">
        <v>364</v>
      </c>
      <c r="AL318" s="1" t="s">
        <v>365</v>
      </c>
      <c r="AM318" s="1" t="s">
        <v>366</v>
      </c>
      <c r="AN318" s="1"/>
      <c r="AO318" s="5">
        <v>0</v>
      </c>
      <c r="AP318" s="5">
        <v>0</v>
      </c>
      <c r="AQ318" s="5">
        <v>0</v>
      </c>
      <c r="AR318" s="5">
        <v>0</v>
      </c>
      <c r="AS318" s="5">
        <v>0</v>
      </c>
      <c r="AT318" s="5">
        <v>0</v>
      </c>
      <c r="AU318" s="5">
        <v>0</v>
      </c>
      <c r="AV318" s="5">
        <v>0</v>
      </c>
      <c r="AW318" s="5">
        <v>0</v>
      </c>
      <c r="AX318" s="5">
        <v>2400000</v>
      </c>
      <c r="AY318" s="5">
        <f t="shared" si="48"/>
        <v>2400000</v>
      </c>
      <c r="AZ318" s="5"/>
    </row>
    <row r="319" spans="1:52" hidden="1" x14ac:dyDescent="0.3">
      <c r="A319" s="1"/>
      <c r="B319" s="6">
        <f t="shared" si="41"/>
        <v>-533310780011</v>
      </c>
      <c r="C319" s="1" t="str">
        <f t="shared" si="42"/>
        <v>533310780011</v>
      </c>
      <c r="D319" s="1">
        <v>5</v>
      </c>
      <c r="E319" s="1" t="str">
        <f t="shared" si="43"/>
        <v>333</v>
      </c>
      <c r="F319" s="1" t="str">
        <f t="shared" si="44"/>
        <v>1</v>
      </c>
      <c r="G319" s="1" t="str">
        <f t="shared" si="45"/>
        <v>0</v>
      </c>
      <c r="H319" s="1">
        <f t="shared" si="46"/>
        <v>78</v>
      </c>
      <c r="I319" s="1" t="str">
        <f t="shared" si="47"/>
        <v>00</v>
      </c>
      <c r="J319" s="1">
        <v>11</v>
      </c>
      <c r="K319" s="1" t="s">
        <v>1760</v>
      </c>
      <c r="L319" s="1" t="e">
        <v>#N/A</v>
      </c>
      <c r="M319" s="12" t="s">
        <v>878</v>
      </c>
      <c r="N319" s="12" t="s">
        <v>889</v>
      </c>
      <c r="O319" s="12" t="s">
        <v>890</v>
      </c>
      <c r="P319" s="12" t="s">
        <v>891</v>
      </c>
      <c r="Q319" s="12" t="s">
        <v>892</v>
      </c>
      <c r="R319" s="12" t="s">
        <v>893</v>
      </c>
      <c r="S319" s="12" t="s">
        <v>894</v>
      </c>
      <c r="T319" s="12" t="s">
        <v>1722</v>
      </c>
      <c r="U319" t="s">
        <v>2090</v>
      </c>
      <c r="V319" s="12">
        <v>6</v>
      </c>
      <c r="W319" s="12" t="s">
        <v>1744</v>
      </c>
      <c r="X319" s="12" t="s">
        <v>2089</v>
      </c>
      <c r="Y319" s="12">
        <v>3000</v>
      </c>
      <c r="Z319" s="12" t="s">
        <v>1717</v>
      </c>
      <c r="AA319" s="12">
        <v>78</v>
      </c>
      <c r="AB319" s="1" t="s">
        <v>547</v>
      </c>
      <c r="AC319" s="12">
        <v>333</v>
      </c>
      <c r="AD319" s="12" t="s">
        <v>1257</v>
      </c>
      <c r="AE319" s="6">
        <v>33301</v>
      </c>
      <c r="AF319" s="12" t="s">
        <v>1806</v>
      </c>
      <c r="AG319" s="6" t="s">
        <v>1586</v>
      </c>
      <c r="AH319" s="12" t="s">
        <v>1728</v>
      </c>
      <c r="AI319">
        <v>3331</v>
      </c>
      <c r="AJ319" s="1" t="s">
        <v>318</v>
      </c>
      <c r="AK319" s="1" t="s">
        <v>547</v>
      </c>
      <c r="AL319" s="17" t="s">
        <v>2125</v>
      </c>
      <c r="AM319" s="1" t="s">
        <v>2127</v>
      </c>
      <c r="AN319" s="1"/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2600000</v>
      </c>
      <c r="AY319" s="5">
        <f t="shared" si="48"/>
        <v>2600000</v>
      </c>
      <c r="AZ319" s="5"/>
    </row>
    <row r="320" spans="1:52" hidden="1" x14ac:dyDescent="0.3">
      <c r="A320" s="1" t="s">
        <v>551</v>
      </c>
      <c r="B320" s="6">
        <f t="shared" si="41"/>
        <v>0</v>
      </c>
      <c r="C320" s="1" t="str">
        <f t="shared" si="42"/>
        <v>524210430011</v>
      </c>
      <c r="D320" s="1">
        <v>5</v>
      </c>
      <c r="E320" s="1" t="str">
        <f t="shared" si="43"/>
        <v>242</v>
      </c>
      <c r="F320" s="1" t="str">
        <f t="shared" si="44"/>
        <v>1</v>
      </c>
      <c r="G320" s="1" t="str">
        <f t="shared" si="45"/>
        <v>0</v>
      </c>
      <c r="H320" s="1" t="str">
        <f t="shared" si="46"/>
        <v>43</v>
      </c>
      <c r="I320" s="1" t="str">
        <f t="shared" si="47"/>
        <v>00</v>
      </c>
      <c r="J320" s="1">
        <v>11</v>
      </c>
      <c r="K320" s="1" t="s">
        <v>1760</v>
      </c>
      <c r="L320" s="1" t="s">
        <v>551</v>
      </c>
      <c r="M320" s="12" t="s">
        <v>878</v>
      </c>
      <c r="N320" s="12" t="s">
        <v>903</v>
      </c>
      <c r="O320" s="12" t="s">
        <v>904</v>
      </c>
      <c r="P320" s="12" t="s">
        <v>911</v>
      </c>
      <c r="Q320" s="12" t="s">
        <v>912</v>
      </c>
      <c r="R320" s="12" t="s">
        <v>913</v>
      </c>
      <c r="S320" s="12" t="s">
        <v>914</v>
      </c>
      <c r="T320" s="12" t="s">
        <v>1722</v>
      </c>
      <c r="U320" t="s">
        <v>2090</v>
      </c>
      <c r="V320" s="12">
        <v>6</v>
      </c>
      <c r="W320" s="12" t="s">
        <v>1744</v>
      </c>
      <c r="X320" s="12" t="s">
        <v>2089</v>
      </c>
      <c r="Y320" s="12">
        <v>2000</v>
      </c>
      <c r="Z320" s="12" t="s">
        <v>1735</v>
      </c>
      <c r="AA320" s="12" t="s">
        <v>1647</v>
      </c>
      <c r="AB320" s="1" t="s">
        <v>1772</v>
      </c>
      <c r="AC320" s="12" t="s">
        <v>1103</v>
      </c>
      <c r="AD320" s="12" t="s">
        <v>1104</v>
      </c>
      <c r="AE320" s="6" t="s">
        <v>1105</v>
      </c>
      <c r="AF320" s="12" t="s">
        <v>1106</v>
      </c>
      <c r="AG320" s="6" t="s">
        <v>1586</v>
      </c>
      <c r="AH320" s="12" t="s">
        <v>1728</v>
      </c>
      <c r="AI320">
        <v>2421</v>
      </c>
      <c r="AJ320" s="1" t="s">
        <v>318</v>
      </c>
      <c r="AK320" s="1" t="s">
        <v>547</v>
      </c>
      <c r="AL320" s="1" t="s">
        <v>548</v>
      </c>
      <c r="AM320" s="1" t="s">
        <v>549</v>
      </c>
      <c r="AN320" s="1" t="s">
        <v>163</v>
      </c>
      <c r="AO320" s="5">
        <v>900000</v>
      </c>
      <c r="AP320" s="5">
        <v>0</v>
      </c>
      <c r="AQ320" s="5">
        <v>900000</v>
      </c>
      <c r="AR320" s="5">
        <v>891811.48</v>
      </c>
      <c r="AS320" s="5">
        <v>0</v>
      </c>
      <c r="AT320" s="5">
        <v>0</v>
      </c>
      <c r="AU320" s="5">
        <v>0</v>
      </c>
      <c r="AV320" s="5">
        <v>0</v>
      </c>
      <c r="AW320" s="5">
        <v>8188.5200000000186</v>
      </c>
      <c r="AX320" s="5">
        <v>0</v>
      </c>
      <c r="AY320" s="5">
        <f t="shared" si="48"/>
        <v>900000</v>
      </c>
      <c r="AZ320" s="5"/>
    </row>
    <row r="321" spans="1:52" hidden="1" x14ac:dyDescent="0.3">
      <c r="A321" s="1" t="s">
        <v>552</v>
      </c>
      <c r="B321" s="6">
        <f t="shared" si="41"/>
        <v>0</v>
      </c>
      <c r="C321" s="1" t="str">
        <f t="shared" si="42"/>
        <v>524610430011</v>
      </c>
      <c r="D321" s="1">
        <v>5</v>
      </c>
      <c r="E321" s="1" t="str">
        <f t="shared" si="43"/>
        <v>246</v>
      </c>
      <c r="F321" s="1" t="str">
        <f t="shared" si="44"/>
        <v>1</v>
      </c>
      <c r="G321" s="1" t="str">
        <f t="shared" si="45"/>
        <v>0</v>
      </c>
      <c r="H321" s="1" t="str">
        <f t="shared" si="46"/>
        <v>43</v>
      </c>
      <c r="I321" s="1" t="str">
        <f t="shared" si="47"/>
        <v>00</v>
      </c>
      <c r="J321" s="1">
        <v>11</v>
      </c>
      <c r="K321" s="1" t="s">
        <v>1760</v>
      </c>
      <c r="L321" s="1" t="s">
        <v>552</v>
      </c>
      <c r="M321" s="12" t="s">
        <v>878</v>
      </c>
      <c r="N321" s="12" t="s">
        <v>903</v>
      </c>
      <c r="O321" s="12" t="s">
        <v>904</v>
      </c>
      <c r="P321" s="12" t="s">
        <v>911</v>
      </c>
      <c r="Q321" s="12" t="s">
        <v>912</v>
      </c>
      <c r="R321" s="12" t="s">
        <v>913</v>
      </c>
      <c r="S321" s="12" t="s">
        <v>914</v>
      </c>
      <c r="T321" s="12" t="s">
        <v>1722</v>
      </c>
      <c r="U321" t="s">
        <v>2090</v>
      </c>
      <c r="V321" s="12">
        <v>6</v>
      </c>
      <c r="W321" s="12" t="s">
        <v>1744</v>
      </c>
      <c r="X321" s="12" t="s">
        <v>2089</v>
      </c>
      <c r="Y321" s="12">
        <v>2000</v>
      </c>
      <c r="Z321" s="12" t="s">
        <v>1735</v>
      </c>
      <c r="AA321" s="12" t="s">
        <v>1647</v>
      </c>
      <c r="AB321" s="1" t="s">
        <v>1772</v>
      </c>
      <c r="AC321" s="12" t="s">
        <v>1115</v>
      </c>
      <c r="AD321" s="12" t="s">
        <v>1116</v>
      </c>
      <c r="AE321" s="6" t="s">
        <v>1117</v>
      </c>
      <c r="AF321" s="12" t="s">
        <v>1800</v>
      </c>
      <c r="AG321" s="6" t="s">
        <v>1586</v>
      </c>
      <c r="AH321" s="12" t="s">
        <v>1728</v>
      </c>
      <c r="AI321">
        <v>2461</v>
      </c>
      <c r="AJ321" s="1" t="s">
        <v>318</v>
      </c>
      <c r="AK321" s="1" t="s">
        <v>547</v>
      </c>
      <c r="AL321" s="1" t="s">
        <v>548</v>
      </c>
      <c r="AM321" s="1" t="s">
        <v>549</v>
      </c>
      <c r="AN321" s="1" t="s">
        <v>80</v>
      </c>
      <c r="AO321" s="5">
        <v>1000000</v>
      </c>
      <c r="AP321" s="5">
        <v>0</v>
      </c>
      <c r="AQ321" s="5">
        <v>1000000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  <c r="AW321" s="5">
        <v>1000000</v>
      </c>
      <c r="AX321" s="5">
        <v>0</v>
      </c>
      <c r="AY321" s="5">
        <f t="shared" si="48"/>
        <v>1000000</v>
      </c>
      <c r="AZ321" s="5"/>
    </row>
    <row r="322" spans="1:52" hidden="1" x14ac:dyDescent="0.3">
      <c r="A322" s="1" t="s">
        <v>553</v>
      </c>
      <c r="B322" s="6">
        <f t="shared" si="41"/>
        <v>0</v>
      </c>
      <c r="C322" s="1" t="str">
        <f t="shared" si="42"/>
        <v>524710430011</v>
      </c>
      <c r="D322" s="1">
        <v>5</v>
      </c>
      <c r="E322" s="1" t="str">
        <f t="shared" si="43"/>
        <v>247</v>
      </c>
      <c r="F322" s="1" t="str">
        <f t="shared" si="44"/>
        <v>1</v>
      </c>
      <c r="G322" s="1" t="str">
        <f t="shared" si="45"/>
        <v>0</v>
      </c>
      <c r="H322" s="1" t="str">
        <f t="shared" si="46"/>
        <v>43</v>
      </c>
      <c r="I322" s="1" t="str">
        <f t="shared" si="47"/>
        <v>00</v>
      </c>
      <c r="J322" s="1">
        <v>11</v>
      </c>
      <c r="K322" s="1" t="s">
        <v>1760</v>
      </c>
      <c r="L322" s="1" t="s">
        <v>553</v>
      </c>
      <c r="M322" s="12" t="s">
        <v>878</v>
      </c>
      <c r="N322" s="12" t="s">
        <v>903</v>
      </c>
      <c r="O322" s="12" t="s">
        <v>904</v>
      </c>
      <c r="P322" s="12" t="s">
        <v>911</v>
      </c>
      <c r="Q322" s="12" t="s">
        <v>912</v>
      </c>
      <c r="R322" s="12" t="s">
        <v>913</v>
      </c>
      <c r="S322" s="12" t="s">
        <v>914</v>
      </c>
      <c r="T322" s="12" t="s">
        <v>1722</v>
      </c>
      <c r="U322" t="s">
        <v>2090</v>
      </c>
      <c r="V322" s="12">
        <v>6</v>
      </c>
      <c r="W322" s="12" t="s">
        <v>1744</v>
      </c>
      <c r="X322" s="12" t="s">
        <v>2089</v>
      </c>
      <c r="Y322" s="12">
        <v>2000</v>
      </c>
      <c r="Z322" s="12" t="s">
        <v>1735</v>
      </c>
      <c r="AA322" s="12" t="s">
        <v>1647</v>
      </c>
      <c r="AB322" s="1" t="s">
        <v>1772</v>
      </c>
      <c r="AC322" s="12" t="s">
        <v>1119</v>
      </c>
      <c r="AD322" s="12" t="s">
        <v>1120</v>
      </c>
      <c r="AE322" s="6" t="s">
        <v>1121</v>
      </c>
      <c r="AF322" s="12" t="s">
        <v>1874</v>
      </c>
      <c r="AG322" s="6" t="s">
        <v>1586</v>
      </c>
      <c r="AH322" s="12" t="s">
        <v>1728</v>
      </c>
      <c r="AI322">
        <v>2471</v>
      </c>
      <c r="AJ322" s="1" t="s">
        <v>318</v>
      </c>
      <c r="AK322" s="1" t="s">
        <v>547</v>
      </c>
      <c r="AL322" s="1" t="s">
        <v>548</v>
      </c>
      <c r="AM322" s="1" t="s">
        <v>549</v>
      </c>
      <c r="AN322" s="1" t="s">
        <v>82</v>
      </c>
      <c r="AO322" s="5">
        <v>2500000</v>
      </c>
      <c r="AP322" s="5">
        <v>0</v>
      </c>
      <c r="AQ322" s="5">
        <v>2500000</v>
      </c>
      <c r="AR322" s="5">
        <v>0</v>
      </c>
      <c r="AS322" s="5">
        <v>0</v>
      </c>
      <c r="AT322" s="5">
        <v>0</v>
      </c>
      <c r="AU322" s="5">
        <v>0</v>
      </c>
      <c r="AV322" s="5">
        <v>0</v>
      </c>
      <c r="AW322" s="5">
        <v>2500000</v>
      </c>
      <c r="AX322" s="5">
        <v>0</v>
      </c>
      <c r="AY322" s="5">
        <f t="shared" si="48"/>
        <v>2500000</v>
      </c>
      <c r="AZ322" s="5"/>
    </row>
    <row r="323" spans="1:52" hidden="1" x14ac:dyDescent="0.3">
      <c r="A323" s="1" t="s">
        <v>554</v>
      </c>
      <c r="B323" s="6">
        <f t="shared" si="41"/>
        <v>0</v>
      </c>
      <c r="C323" s="1" t="str">
        <f t="shared" si="42"/>
        <v>525110430011</v>
      </c>
      <c r="D323" s="1">
        <v>5</v>
      </c>
      <c r="E323" s="1" t="str">
        <f t="shared" si="43"/>
        <v>251</v>
      </c>
      <c r="F323" s="1" t="str">
        <f t="shared" si="44"/>
        <v>1</v>
      </c>
      <c r="G323" s="1" t="str">
        <f t="shared" si="45"/>
        <v>0</v>
      </c>
      <c r="H323" s="1" t="str">
        <f t="shared" si="46"/>
        <v>43</v>
      </c>
      <c r="I323" s="1" t="str">
        <f t="shared" si="47"/>
        <v>00</v>
      </c>
      <c r="J323" s="1">
        <v>11</v>
      </c>
      <c r="K323" s="1" t="s">
        <v>1760</v>
      </c>
      <c r="L323" s="1" t="s">
        <v>554</v>
      </c>
      <c r="M323" s="12" t="s">
        <v>878</v>
      </c>
      <c r="N323" s="12" t="s">
        <v>903</v>
      </c>
      <c r="O323" s="12" t="s">
        <v>904</v>
      </c>
      <c r="P323" s="12" t="s">
        <v>911</v>
      </c>
      <c r="Q323" s="12" t="s">
        <v>912</v>
      </c>
      <c r="R323" s="12" t="s">
        <v>913</v>
      </c>
      <c r="S323" s="12" t="s">
        <v>914</v>
      </c>
      <c r="T323" s="12" t="s">
        <v>1722</v>
      </c>
      <c r="U323" t="s">
        <v>2090</v>
      </c>
      <c r="V323" s="12">
        <v>6</v>
      </c>
      <c r="W323" s="12" t="s">
        <v>1744</v>
      </c>
      <c r="X323" s="12" t="s">
        <v>2089</v>
      </c>
      <c r="Y323" s="12">
        <v>2000</v>
      </c>
      <c r="Z323" s="12" t="s">
        <v>1735</v>
      </c>
      <c r="AA323" s="12" t="s">
        <v>1647</v>
      </c>
      <c r="AB323" s="1" t="s">
        <v>1772</v>
      </c>
      <c r="AC323" s="12" t="s">
        <v>1129</v>
      </c>
      <c r="AD323" s="12" t="s">
        <v>1130</v>
      </c>
      <c r="AE323" s="6" t="s">
        <v>1131</v>
      </c>
      <c r="AF323" s="12" t="s">
        <v>1998</v>
      </c>
      <c r="AG323" s="6" t="s">
        <v>1586</v>
      </c>
      <c r="AH323" s="12" t="s">
        <v>1728</v>
      </c>
      <c r="AI323">
        <v>2511</v>
      </c>
      <c r="AJ323" s="1" t="s">
        <v>318</v>
      </c>
      <c r="AK323" s="1" t="s">
        <v>547</v>
      </c>
      <c r="AL323" s="1" t="s">
        <v>548</v>
      </c>
      <c r="AM323" s="1" t="s">
        <v>549</v>
      </c>
      <c r="AN323" s="1" t="s">
        <v>555</v>
      </c>
      <c r="AO323" s="5">
        <v>2000000</v>
      </c>
      <c r="AP323" s="5">
        <v>0</v>
      </c>
      <c r="AQ323" s="5">
        <v>2000000</v>
      </c>
      <c r="AR323" s="5">
        <v>0</v>
      </c>
      <c r="AS323" s="5">
        <v>1911297.37</v>
      </c>
      <c r="AT323" s="5">
        <v>0</v>
      </c>
      <c r="AU323" s="5">
        <v>0</v>
      </c>
      <c r="AV323" s="5">
        <v>0</v>
      </c>
      <c r="AW323" s="5">
        <v>2000000</v>
      </c>
      <c r="AX323" s="5">
        <v>0</v>
      </c>
      <c r="AY323" s="5">
        <f t="shared" si="48"/>
        <v>2000000</v>
      </c>
      <c r="AZ323" s="5"/>
    </row>
    <row r="324" spans="1:52" hidden="1" x14ac:dyDescent="0.3">
      <c r="A324" s="1" t="s">
        <v>556</v>
      </c>
      <c r="B324" s="6">
        <f t="shared" si="41"/>
        <v>0</v>
      </c>
      <c r="C324" s="1" t="str">
        <f t="shared" si="42"/>
        <v>525610430011</v>
      </c>
      <c r="D324" s="1">
        <v>5</v>
      </c>
      <c r="E324" s="1" t="str">
        <f t="shared" si="43"/>
        <v>256</v>
      </c>
      <c r="F324" s="1" t="str">
        <f t="shared" si="44"/>
        <v>1</v>
      </c>
      <c r="G324" s="1" t="str">
        <f t="shared" si="45"/>
        <v>0</v>
      </c>
      <c r="H324" s="1" t="str">
        <f t="shared" si="46"/>
        <v>43</v>
      </c>
      <c r="I324" s="1" t="str">
        <f t="shared" si="47"/>
        <v>00</v>
      </c>
      <c r="J324" s="1">
        <v>11</v>
      </c>
      <c r="K324" s="1" t="s">
        <v>1760</v>
      </c>
      <c r="L324" s="1" t="s">
        <v>556</v>
      </c>
      <c r="M324" s="12" t="s">
        <v>878</v>
      </c>
      <c r="N324" s="12" t="s">
        <v>903</v>
      </c>
      <c r="O324" s="12" t="s">
        <v>904</v>
      </c>
      <c r="P324" s="12" t="s">
        <v>911</v>
      </c>
      <c r="Q324" s="12" t="s">
        <v>912</v>
      </c>
      <c r="R324" s="12" t="s">
        <v>913</v>
      </c>
      <c r="S324" s="12" t="s">
        <v>914</v>
      </c>
      <c r="T324" s="12" t="s">
        <v>1722</v>
      </c>
      <c r="U324" t="s">
        <v>2090</v>
      </c>
      <c r="V324" s="12">
        <v>6</v>
      </c>
      <c r="W324" s="12" t="s">
        <v>1744</v>
      </c>
      <c r="X324" s="12" t="s">
        <v>2089</v>
      </c>
      <c r="Y324" s="12">
        <v>2000</v>
      </c>
      <c r="Z324" s="12" t="s">
        <v>1735</v>
      </c>
      <c r="AA324" s="12" t="s">
        <v>1647</v>
      </c>
      <c r="AB324" s="1" t="s">
        <v>1772</v>
      </c>
      <c r="AC324" s="12" t="s">
        <v>1145</v>
      </c>
      <c r="AD324" s="12" t="s">
        <v>1146</v>
      </c>
      <c r="AE324" s="6" t="s">
        <v>1147</v>
      </c>
      <c r="AF324" s="12" t="s">
        <v>1999</v>
      </c>
      <c r="AG324" s="6" t="s">
        <v>1586</v>
      </c>
      <c r="AH324" s="12" t="s">
        <v>1728</v>
      </c>
      <c r="AI324">
        <v>2561</v>
      </c>
      <c r="AJ324" s="1" t="s">
        <v>318</v>
      </c>
      <c r="AK324" s="1" t="s">
        <v>547</v>
      </c>
      <c r="AL324" s="1" t="s">
        <v>548</v>
      </c>
      <c r="AM324" s="1" t="s">
        <v>549</v>
      </c>
      <c r="AN324" s="1" t="s">
        <v>557</v>
      </c>
      <c r="AO324" s="5">
        <v>2500000</v>
      </c>
      <c r="AP324" s="5">
        <v>0</v>
      </c>
      <c r="AQ324" s="5">
        <v>2500000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2500000</v>
      </c>
      <c r="AX324" s="5">
        <v>0</v>
      </c>
      <c r="AY324" s="5">
        <f t="shared" si="48"/>
        <v>2500000</v>
      </c>
      <c r="AZ324" s="5"/>
    </row>
    <row r="325" spans="1:52" hidden="1" x14ac:dyDescent="0.3">
      <c r="A325" s="1" t="s">
        <v>558</v>
      </c>
      <c r="B325" s="6">
        <f t="shared" si="41"/>
        <v>0</v>
      </c>
      <c r="C325" s="1" t="str">
        <f t="shared" si="42"/>
        <v>527210430011</v>
      </c>
      <c r="D325" s="1">
        <v>5</v>
      </c>
      <c r="E325" s="1" t="str">
        <f t="shared" si="43"/>
        <v>272</v>
      </c>
      <c r="F325" s="1" t="str">
        <f t="shared" si="44"/>
        <v>1</v>
      </c>
      <c r="G325" s="1" t="str">
        <f t="shared" si="45"/>
        <v>0</v>
      </c>
      <c r="H325" s="1" t="str">
        <f t="shared" si="46"/>
        <v>43</v>
      </c>
      <c r="I325" s="1" t="str">
        <f t="shared" si="47"/>
        <v>00</v>
      </c>
      <c r="J325" s="1">
        <v>11</v>
      </c>
      <c r="K325" s="1" t="s">
        <v>1760</v>
      </c>
      <c r="L325" s="1" t="s">
        <v>558</v>
      </c>
      <c r="M325" s="12" t="s">
        <v>878</v>
      </c>
      <c r="N325" s="12" t="s">
        <v>903</v>
      </c>
      <c r="O325" s="12" t="s">
        <v>904</v>
      </c>
      <c r="P325" s="12" t="s">
        <v>911</v>
      </c>
      <c r="Q325" s="12" t="s">
        <v>912</v>
      </c>
      <c r="R325" s="12" t="s">
        <v>913</v>
      </c>
      <c r="S325" s="12" t="s">
        <v>914</v>
      </c>
      <c r="T325" s="12" t="s">
        <v>1722</v>
      </c>
      <c r="U325" t="s">
        <v>2090</v>
      </c>
      <c r="V325" s="12">
        <v>6</v>
      </c>
      <c r="W325" s="12" t="s">
        <v>1744</v>
      </c>
      <c r="X325" s="12" t="s">
        <v>2089</v>
      </c>
      <c r="Y325" s="12">
        <v>2000</v>
      </c>
      <c r="Z325" s="12" t="s">
        <v>1735</v>
      </c>
      <c r="AA325" s="12" t="s">
        <v>1647</v>
      </c>
      <c r="AB325" s="1" t="s">
        <v>1772</v>
      </c>
      <c r="AC325" s="12" t="s">
        <v>1165</v>
      </c>
      <c r="AD325" s="12" t="s">
        <v>1166</v>
      </c>
      <c r="AE325" s="6" t="s">
        <v>1167</v>
      </c>
      <c r="AF325" s="12" t="s">
        <v>1791</v>
      </c>
      <c r="AG325" s="6" t="s">
        <v>1586</v>
      </c>
      <c r="AH325" s="12" t="s">
        <v>1728</v>
      </c>
      <c r="AI325">
        <v>2721</v>
      </c>
      <c r="AJ325" s="1" t="s">
        <v>318</v>
      </c>
      <c r="AK325" s="1" t="s">
        <v>547</v>
      </c>
      <c r="AL325" s="1" t="s">
        <v>548</v>
      </c>
      <c r="AM325" s="1" t="s">
        <v>549</v>
      </c>
      <c r="AN325" s="1" t="s">
        <v>84</v>
      </c>
      <c r="AO325" s="5">
        <v>400000</v>
      </c>
      <c r="AP325" s="5">
        <v>0</v>
      </c>
      <c r="AQ325" s="5">
        <v>400000</v>
      </c>
      <c r="AR325" s="5">
        <v>385737.98</v>
      </c>
      <c r="AS325" s="5">
        <v>0</v>
      </c>
      <c r="AT325" s="5">
        <v>0</v>
      </c>
      <c r="AU325" s="5">
        <v>0</v>
      </c>
      <c r="AV325" s="5">
        <v>0</v>
      </c>
      <c r="AW325" s="5">
        <v>14262.020000000019</v>
      </c>
      <c r="AX325" s="5">
        <v>0</v>
      </c>
      <c r="AY325" s="5">
        <f t="shared" si="48"/>
        <v>400000</v>
      </c>
      <c r="AZ325" s="5"/>
    </row>
    <row r="326" spans="1:52" hidden="1" x14ac:dyDescent="0.3">
      <c r="A326" s="1" t="s">
        <v>559</v>
      </c>
      <c r="B326" s="6">
        <f t="shared" si="41"/>
        <v>0</v>
      </c>
      <c r="C326" s="1" t="str">
        <f t="shared" si="42"/>
        <v>529110430011</v>
      </c>
      <c r="D326" s="1">
        <v>5</v>
      </c>
      <c r="E326" s="1" t="str">
        <f t="shared" si="43"/>
        <v>291</v>
      </c>
      <c r="F326" s="1" t="str">
        <f t="shared" si="44"/>
        <v>1</v>
      </c>
      <c r="G326" s="1" t="str">
        <f t="shared" si="45"/>
        <v>0</v>
      </c>
      <c r="H326" s="1" t="str">
        <f t="shared" si="46"/>
        <v>43</v>
      </c>
      <c r="I326" s="1" t="str">
        <f t="shared" si="47"/>
        <v>00</v>
      </c>
      <c r="J326" s="1">
        <v>11</v>
      </c>
      <c r="K326" s="1" t="s">
        <v>1760</v>
      </c>
      <c r="L326" s="1" t="s">
        <v>559</v>
      </c>
      <c r="M326" s="12" t="s">
        <v>878</v>
      </c>
      <c r="N326" s="12" t="s">
        <v>903</v>
      </c>
      <c r="O326" s="12" t="s">
        <v>904</v>
      </c>
      <c r="P326" s="12" t="s">
        <v>911</v>
      </c>
      <c r="Q326" s="12" t="s">
        <v>912</v>
      </c>
      <c r="R326" s="12" t="s">
        <v>913</v>
      </c>
      <c r="S326" s="12" t="s">
        <v>914</v>
      </c>
      <c r="T326" s="12" t="s">
        <v>1722</v>
      </c>
      <c r="U326" t="s">
        <v>2090</v>
      </c>
      <c r="V326" s="12">
        <v>6</v>
      </c>
      <c r="W326" s="12" t="s">
        <v>1744</v>
      </c>
      <c r="X326" s="12" t="s">
        <v>2089</v>
      </c>
      <c r="Y326" s="12">
        <v>2000</v>
      </c>
      <c r="Z326" s="12" t="s">
        <v>1735</v>
      </c>
      <c r="AA326" s="12" t="s">
        <v>1647</v>
      </c>
      <c r="AB326" s="1" t="s">
        <v>1772</v>
      </c>
      <c r="AC326" s="12" t="s">
        <v>1180</v>
      </c>
      <c r="AD326" s="12" t="s">
        <v>1181</v>
      </c>
      <c r="AE326" s="6" t="s">
        <v>1182</v>
      </c>
      <c r="AF326" s="12" t="s">
        <v>1183</v>
      </c>
      <c r="AG326" s="6" t="s">
        <v>1586</v>
      </c>
      <c r="AH326" s="12" t="s">
        <v>1728</v>
      </c>
      <c r="AI326">
        <v>2911</v>
      </c>
      <c r="AJ326" s="1" t="s">
        <v>318</v>
      </c>
      <c r="AK326" s="1" t="s">
        <v>547</v>
      </c>
      <c r="AL326" s="1" t="s">
        <v>548</v>
      </c>
      <c r="AM326" s="1" t="s">
        <v>549</v>
      </c>
      <c r="AN326" s="1" t="s">
        <v>86</v>
      </c>
      <c r="AO326" s="5">
        <v>500000</v>
      </c>
      <c r="AP326" s="5">
        <v>0</v>
      </c>
      <c r="AQ326" s="5">
        <v>500000</v>
      </c>
      <c r="AR326" s="5">
        <v>0</v>
      </c>
      <c r="AS326" s="5">
        <v>0</v>
      </c>
      <c r="AT326" s="5">
        <v>0</v>
      </c>
      <c r="AU326" s="5">
        <v>0</v>
      </c>
      <c r="AV326" s="5">
        <v>0</v>
      </c>
      <c r="AW326" s="5">
        <v>500000</v>
      </c>
      <c r="AX326" s="5">
        <v>0</v>
      </c>
      <c r="AY326" s="5">
        <f t="shared" si="48"/>
        <v>500000</v>
      </c>
      <c r="AZ326" s="5"/>
    </row>
    <row r="327" spans="1:52" hidden="1" x14ac:dyDescent="0.3">
      <c r="A327" s="1" t="s">
        <v>560</v>
      </c>
      <c r="B327" s="6">
        <f t="shared" si="41"/>
        <v>0</v>
      </c>
      <c r="C327" s="1" t="str">
        <f t="shared" si="42"/>
        <v>529810430011</v>
      </c>
      <c r="D327" s="1">
        <v>5</v>
      </c>
      <c r="E327" s="1" t="str">
        <f t="shared" si="43"/>
        <v>298</v>
      </c>
      <c r="F327" s="1" t="str">
        <f t="shared" si="44"/>
        <v>1</v>
      </c>
      <c r="G327" s="1" t="str">
        <f t="shared" si="45"/>
        <v>0</v>
      </c>
      <c r="H327" s="1" t="str">
        <f t="shared" si="46"/>
        <v>43</v>
      </c>
      <c r="I327" s="1" t="str">
        <f t="shared" si="47"/>
        <v>00</v>
      </c>
      <c r="J327" s="1">
        <v>11</v>
      </c>
      <c r="K327" s="1" t="s">
        <v>1760</v>
      </c>
      <c r="L327" s="1" t="s">
        <v>560</v>
      </c>
      <c r="M327" s="12" t="s">
        <v>878</v>
      </c>
      <c r="N327" s="12" t="s">
        <v>903</v>
      </c>
      <c r="O327" s="12" t="s">
        <v>904</v>
      </c>
      <c r="P327" s="12" t="s">
        <v>911</v>
      </c>
      <c r="Q327" s="12" t="s">
        <v>912</v>
      </c>
      <c r="R327" s="12" t="s">
        <v>913</v>
      </c>
      <c r="S327" s="12" t="s">
        <v>914</v>
      </c>
      <c r="T327" s="12" t="s">
        <v>1722</v>
      </c>
      <c r="U327" t="s">
        <v>2090</v>
      </c>
      <c r="V327" s="12">
        <v>6</v>
      </c>
      <c r="W327" s="12" t="s">
        <v>1744</v>
      </c>
      <c r="X327" s="12" t="s">
        <v>2089</v>
      </c>
      <c r="Y327" s="12">
        <v>2000</v>
      </c>
      <c r="Z327" s="12" t="s">
        <v>1735</v>
      </c>
      <c r="AA327" s="12" t="s">
        <v>1647</v>
      </c>
      <c r="AB327" s="1" t="s">
        <v>1772</v>
      </c>
      <c r="AC327" s="12" t="s">
        <v>1196</v>
      </c>
      <c r="AD327" s="12" t="s">
        <v>1197</v>
      </c>
      <c r="AE327" s="6" t="s">
        <v>1198</v>
      </c>
      <c r="AF327" s="12" t="s">
        <v>1199</v>
      </c>
      <c r="AG327" s="6" t="s">
        <v>1586</v>
      </c>
      <c r="AH327" s="12" t="s">
        <v>1728</v>
      </c>
      <c r="AI327">
        <v>2981</v>
      </c>
      <c r="AJ327" s="1" t="s">
        <v>318</v>
      </c>
      <c r="AK327" s="1" t="s">
        <v>547</v>
      </c>
      <c r="AL327" s="1" t="s">
        <v>548</v>
      </c>
      <c r="AM327" s="1" t="s">
        <v>549</v>
      </c>
      <c r="AN327" s="1" t="s">
        <v>179</v>
      </c>
      <c r="AO327" s="5">
        <v>500000</v>
      </c>
      <c r="AP327" s="5">
        <v>0</v>
      </c>
      <c r="AQ327" s="5">
        <v>500000</v>
      </c>
      <c r="AR327" s="5">
        <v>499653.76</v>
      </c>
      <c r="AS327" s="5">
        <v>0</v>
      </c>
      <c r="AT327" s="5">
        <v>0</v>
      </c>
      <c r="AU327" s="5">
        <v>0</v>
      </c>
      <c r="AV327" s="5">
        <v>0</v>
      </c>
      <c r="AW327" s="5">
        <v>346.23999999999069</v>
      </c>
      <c r="AX327" s="5">
        <v>0</v>
      </c>
      <c r="AY327" s="5">
        <f t="shared" si="48"/>
        <v>500000</v>
      </c>
      <c r="AZ327" s="5"/>
    </row>
    <row r="328" spans="1:52" hidden="1" x14ac:dyDescent="0.3">
      <c r="A328" s="1" t="s">
        <v>561</v>
      </c>
      <c r="B328" s="6">
        <f t="shared" si="41"/>
        <v>0</v>
      </c>
      <c r="C328" s="1" t="str">
        <f t="shared" si="42"/>
        <v>531110430011</v>
      </c>
      <c r="D328" s="1">
        <v>5</v>
      </c>
      <c r="E328" s="1" t="str">
        <f t="shared" si="43"/>
        <v>311</v>
      </c>
      <c r="F328" s="1" t="str">
        <f t="shared" si="44"/>
        <v>1</v>
      </c>
      <c r="G328" s="1" t="str">
        <f t="shared" si="45"/>
        <v>0</v>
      </c>
      <c r="H328" s="1" t="str">
        <f t="shared" si="46"/>
        <v>43</v>
      </c>
      <c r="I328" s="1" t="str">
        <f t="shared" si="47"/>
        <v>00</v>
      </c>
      <c r="J328" s="1">
        <v>11</v>
      </c>
      <c r="K328" s="1" t="s">
        <v>1760</v>
      </c>
      <c r="L328" s="1" t="s">
        <v>561</v>
      </c>
      <c r="M328" s="12" t="s">
        <v>878</v>
      </c>
      <c r="N328" s="12" t="s">
        <v>903</v>
      </c>
      <c r="O328" s="12" t="s">
        <v>904</v>
      </c>
      <c r="P328" s="12" t="s">
        <v>911</v>
      </c>
      <c r="Q328" s="12" t="s">
        <v>912</v>
      </c>
      <c r="R328" s="12" t="s">
        <v>913</v>
      </c>
      <c r="S328" s="12" t="s">
        <v>914</v>
      </c>
      <c r="T328" s="12" t="s">
        <v>1722</v>
      </c>
      <c r="U328" t="s">
        <v>2090</v>
      </c>
      <c r="V328" s="12">
        <v>6</v>
      </c>
      <c r="W328" s="12" t="s">
        <v>1744</v>
      </c>
      <c r="X328" s="12" t="s">
        <v>2089</v>
      </c>
      <c r="Y328" s="12">
        <v>3000</v>
      </c>
      <c r="Z328" s="12" t="s">
        <v>1717</v>
      </c>
      <c r="AA328" s="12" t="s">
        <v>1647</v>
      </c>
      <c r="AB328" s="1" t="s">
        <v>1772</v>
      </c>
      <c r="AC328" s="12" t="s">
        <v>1204</v>
      </c>
      <c r="AD328" s="12" t="s">
        <v>1205</v>
      </c>
      <c r="AE328" s="6" t="s">
        <v>1206</v>
      </c>
      <c r="AF328" s="12" t="s">
        <v>1780</v>
      </c>
      <c r="AG328" s="6" t="s">
        <v>1586</v>
      </c>
      <c r="AH328" s="12" t="s">
        <v>1728</v>
      </c>
      <c r="AI328">
        <v>3111</v>
      </c>
      <c r="AJ328" s="1" t="s">
        <v>318</v>
      </c>
      <c r="AK328" s="1" t="s">
        <v>547</v>
      </c>
      <c r="AL328" s="1" t="s">
        <v>548</v>
      </c>
      <c r="AM328" s="1" t="s">
        <v>549</v>
      </c>
      <c r="AN328" s="1" t="s">
        <v>181</v>
      </c>
      <c r="AO328" s="5">
        <v>43803489.270000003</v>
      </c>
      <c r="AP328" s="5">
        <v>201121269.78</v>
      </c>
      <c r="AQ328" s="5">
        <v>244924759.05000001</v>
      </c>
      <c r="AR328" s="5">
        <v>39710177.009999998</v>
      </c>
      <c r="AS328" s="5">
        <v>58222890.990000002</v>
      </c>
      <c r="AT328" s="5">
        <v>40814490</v>
      </c>
      <c r="AU328" s="5">
        <v>40814490</v>
      </c>
      <c r="AV328" s="5">
        <v>40814490</v>
      </c>
      <c r="AW328" s="5">
        <v>205214582.04000002</v>
      </c>
      <c r="AX328" s="5">
        <v>0</v>
      </c>
      <c r="AY328" s="5">
        <f t="shared" si="48"/>
        <v>244924759.05000001</v>
      </c>
      <c r="AZ328" s="5"/>
    </row>
    <row r="329" spans="1:52" hidden="1" x14ac:dyDescent="0.3">
      <c r="A329" s="1" t="s">
        <v>562</v>
      </c>
      <c r="B329" s="6">
        <f t="shared" ref="B329:B392" si="49">A329-C329</f>
        <v>0</v>
      </c>
      <c r="C329" s="1" t="str">
        <f t="shared" ref="C329:C392" si="50">CONCATENATE(D329,E329,F329,G329,H329,I329,J329)</f>
        <v>531112430025</v>
      </c>
      <c r="D329" s="1">
        <v>5</v>
      </c>
      <c r="E329" s="1" t="str">
        <f t="shared" ref="E329:E392" si="51">LEFT(AI329,3)</f>
        <v>311</v>
      </c>
      <c r="F329" s="1" t="str">
        <f t="shared" ref="F329:F392" si="52">RIGHT(AI329,1)</f>
        <v>1</v>
      </c>
      <c r="G329" s="1" t="str">
        <f t="shared" ref="G329:G392" si="53">MID(K329,6,1)</f>
        <v>2</v>
      </c>
      <c r="H329" s="1" t="str">
        <f t="shared" ref="H329:H392" si="54">AA329</f>
        <v>43</v>
      </c>
      <c r="I329" s="1" t="str">
        <f t="shared" ref="I329:I392" si="55">AG329</f>
        <v>00</v>
      </c>
      <c r="J329" s="1">
        <v>25</v>
      </c>
      <c r="K329" s="1" t="s">
        <v>1707</v>
      </c>
      <c r="L329" s="1" t="s">
        <v>562</v>
      </c>
      <c r="M329" s="12" t="s">
        <v>881</v>
      </c>
      <c r="N329" s="12" t="s">
        <v>903</v>
      </c>
      <c r="O329" s="12" t="s">
        <v>904</v>
      </c>
      <c r="P329" s="12" t="s">
        <v>911</v>
      </c>
      <c r="Q329" s="12" t="s">
        <v>912</v>
      </c>
      <c r="R329" s="12" t="s">
        <v>913</v>
      </c>
      <c r="S329" s="12" t="s">
        <v>914</v>
      </c>
      <c r="T329" s="12" t="s">
        <v>1722</v>
      </c>
      <c r="U329" t="s">
        <v>2090</v>
      </c>
      <c r="V329" s="12">
        <v>6</v>
      </c>
      <c r="W329" s="12" t="s">
        <v>1744</v>
      </c>
      <c r="X329" s="12" t="s">
        <v>2089</v>
      </c>
      <c r="Y329" s="12">
        <v>3000</v>
      </c>
      <c r="Z329" s="12" t="s">
        <v>1717</v>
      </c>
      <c r="AA329" s="12" t="s">
        <v>1647</v>
      </c>
      <c r="AB329" s="1" t="s">
        <v>1772</v>
      </c>
      <c r="AC329" s="12" t="s">
        <v>1204</v>
      </c>
      <c r="AD329" s="12" t="s">
        <v>1205</v>
      </c>
      <c r="AE329" s="6" t="s">
        <v>1206</v>
      </c>
      <c r="AF329" s="12" t="s">
        <v>1780</v>
      </c>
      <c r="AG329" s="6" t="s">
        <v>1586</v>
      </c>
      <c r="AH329" s="12" t="s">
        <v>1728</v>
      </c>
      <c r="AI329">
        <v>3111</v>
      </c>
      <c r="AJ329" s="1" t="s">
        <v>318</v>
      </c>
      <c r="AK329" s="1" t="s">
        <v>547</v>
      </c>
      <c r="AL329" s="1" t="s">
        <v>548</v>
      </c>
      <c r="AM329" s="1" t="s">
        <v>549</v>
      </c>
      <c r="AN329" s="1" t="s">
        <v>465</v>
      </c>
      <c r="AO329" s="5">
        <v>164121269.78</v>
      </c>
      <c r="AP329" s="5">
        <v>-164121269.78</v>
      </c>
      <c r="AQ329" s="5">
        <v>0</v>
      </c>
      <c r="AR329" s="5">
        <v>0</v>
      </c>
      <c r="AS329" s="5">
        <v>0</v>
      </c>
      <c r="AT329" s="5">
        <v>0</v>
      </c>
      <c r="AU329" s="5">
        <v>0</v>
      </c>
      <c r="AV329" s="5">
        <v>0</v>
      </c>
      <c r="AW329" s="5">
        <v>0</v>
      </c>
      <c r="AX329" s="5">
        <v>0</v>
      </c>
      <c r="AY329" s="5">
        <f t="shared" ref="AY329:AY392" si="56">AQ329+AX329</f>
        <v>0</v>
      </c>
      <c r="AZ329" s="5"/>
    </row>
    <row r="330" spans="1:52" hidden="1" x14ac:dyDescent="0.3">
      <c r="A330" s="1" t="s">
        <v>720</v>
      </c>
      <c r="B330" s="6">
        <f t="shared" si="49"/>
        <v>0</v>
      </c>
      <c r="C330" s="1" t="str">
        <f t="shared" si="50"/>
        <v>542110680011</v>
      </c>
      <c r="D330" s="1">
        <v>5</v>
      </c>
      <c r="E330" s="1" t="str">
        <f t="shared" si="51"/>
        <v>421</v>
      </c>
      <c r="F330" s="1" t="str">
        <f t="shared" si="52"/>
        <v>1</v>
      </c>
      <c r="G330" s="1" t="str">
        <f t="shared" si="53"/>
        <v>0</v>
      </c>
      <c r="H330" s="1" t="str">
        <f t="shared" si="54"/>
        <v>68</v>
      </c>
      <c r="I330" s="1" t="str">
        <f t="shared" si="55"/>
        <v>00</v>
      </c>
      <c r="J330" s="1">
        <v>11</v>
      </c>
      <c r="K330" s="1" t="s">
        <v>1760</v>
      </c>
      <c r="L330" s="1" t="s">
        <v>720</v>
      </c>
      <c r="M330" s="12" t="s">
        <v>878</v>
      </c>
      <c r="N330" s="12" t="s">
        <v>903</v>
      </c>
      <c r="O330" s="12" t="s">
        <v>904</v>
      </c>
      <c r="P330" s="12" t="s">
        <v>923</v>
      </c>
      <c r="Q330" s="12" t="s">
        <v>924</v>
      </c>
      <c r="R330" s="12" t="s">
        <v>925</v>
      </c>
      <c r="S330" s="12" t="s">
        <v>926</v>
      </c>
      <c r="T330" s="12" t="s">
        <v>1722</v>
      </c>
      <c r="U330" t="s">
        <v>2090</v>
      </c>
      <c r="V330" s="12">
        <v>2</v>
      </c>
      <c r="W330" s="12" t="s">
        <v>1816</v>
      </c>
      <c r="X330" s="12" t="s">
        <v>2089</v>
      </c>
      <c r="Y330" s="12">
        <v>4000</v>
      </c>
      <c r="Z330" s="12" t="s">
        <v>1844</v>
      </c>
      <c r="AA330" s="12" t="s">
        <v>1599</v>
      </c>
      <c r="AB330" s="1" t="s">
        <v>2025</v>
      </c>
      <c r="AC330" s="12" t="s">
        <v>1407</v>
      </c>
      <c r="AD330" s="12" t="s">
        <v>1408</v>
      </c>
      <c r="AE330" s="6" t="s">
        <v>1409</v>
      </c>
      <c r="AF330" s="12" t="s">
        <v>1410</v>
      </c>
      <c r="AG330" s="6" t="s">
        <v>1586</v>
      </c>
      <c r="AH330" s="12" t="s">
        <v>1728</v>
      </c>
      <c r="AI330">
        <v>4211</v>
      </c>
      <c r="AJ330" s="1" t="s">
        <v>354</v>
      </c>
      <c r="AK330" s="1" t="s">
        <v>717</v>
      </c>
      <c r="AL330" s="1" t="s">
        <v>718</v>
      </c>
      <c r="AM330" s="1" t="s">
        <v>719</v>
      </c>
      <c r="AN330" s="1" t="s">
        <v>145</v>
      </c>
      <c r="AO330" s="5">
        <v>20803650</v>
      </c>
      <c r="AP330" s="5">
        <v>0</v>
      </c>
      <c r="AQ330" s="5">
        <v>20803650</v>
      </c>
      <c r="AR330" s="5">
        <v>0</v>
      </c>
      <c r="AS330" s="5">
        <v>0</v>
      </c>
      <c r="AT330" s="5">
        <v>1778001.05</v>
      </c>
      <c r="AU330" s="5">
        <v>3557160.02</v>
      </c>
      <c r="AV330" s="5">
        <v>3557160.02</v>
      </c>
      <c r="AW330" s="5">
        <v>20803650</v>
      </c>
      <c r="AX330" s="5">
        <v>3000000</v>
      </c>
      <c r="AY330" s="5">
        <f t="shared" si="56"/>
        <v>23803650</v>
      </c>
      <c r="AZ330" s="5"/>
    </row>
    <row r="331" spans="1:52" hidden="1" x14ac:dyDescent="0.3">
      <c r="A331" s="1" t="s">
        <v>564</v>
      </c>
      <c r="B331" s="6">
        <f t="shared" si="49"/>
        <v>0</v>
      </c>
      <c r="C331" s="1" t="str">
        <f t="shared" si="50"/>
        <v>533110430011</v>
      </c>
      <c r="D331" s="1">
        <v>5</v>
      </c>
      <c r="E331" s="1" t="str">
        <f t="shared" si="51"/>
        <v>331</v>
      </c>
      <c r="F331" s="1" t="str">
        <f t="shared" si="52"/>
        <v>1</v>
      </c>
      <c r="G331" s="1" t="str">
        <f t="shared" si="53"/>
        <v>0</v>
      </c>
      <c r="H331" s="1" t="str">
        <f t="shared" si="54"/>
        <v>43</v>
      </c>
      <c r="I331" s="1" t="str">
        <f t="shared" si="55"/>
        <v>00</v>
      </c>
      <c r="J331" s="1">
        <v>11</v>
      </c>
      <c r="K331" s="1" t="s">
        <v>1760</v>
      </c>
      <c r="L331" s="1" t="s">
        <v>564</v>
      </c>
      <c r="M331" s="12" t="s">
        <v>878</v>
      </c>
      <c r="N331" s="12" t="s">
        <v>903</v>
      </c>
      <c r="O331" s="12" t="s">
        <v>904</v>
      </c>
      <c r="P331" s="12" t="s">
        <v>911</v>
      </c>
      <c r="Q331" s="12" t="s">
        <v>912</v>
      </c>
      <c r="R331" s="12" t="s">
        <v>913</v>
      </c>
      <c r="S331" s="12" t="s">
        <v>914</v>
      </c>
      <c r="T331" s="12" t="s">
        <v>1722</v>
      </c>
      <c r="U331" t="s">
        <v>2090</v>
      </c>
      <c r="V331" s="12">
        <v>6</v>
      </c>
      <c r="W331" s="12" t="s">
        <v>1744</v>
      </c>
      <c r="X331" s="12" t="s">
        <v>2089</v>
      </c>
      <c r="Y331" s="12">
        <v>3000</v>
      </c>
      <c r="Z331" s="12" t="s">
        <v>1717</v>
      </c>
      <c r="AA331" s="12" t="s">
        <v>1647</v>
      </c>
      <c r="AB331" s="1" t="s">
        <v>1772</v>
      </c>
      <c r="AC331" s="12" t="s">
        <v>1248</v>
      </c>
      <c r="AD331" s="12" t="s">
        <v>1249</v>
      </c>
      <c r="AE331" s="6" t="s">
        <v>1250</v>
      </c>
      <c r="AF331" s="12" t="s">
        <v>1798</v>
      </c>
      <c r="AG331" s="6" t="s">
        <v>1586</v>
      </c>
      <c r="AH331" s="12" t="s">
        <v>1728</v>
      </c>
      <c r="AI331">
        <v>3311</v>
      </c>
      <c r="AJ331" s="1" t="s">
        <v>318</v>
      </c>
      <c r="AK331" s="1" t="s">
        <v>547</v>
      </c>
      <c r="AL331" s="1" t="s">
        <v>548</v>
      </c>
      <c r="AM331" s="1" t="s">
        <v>549</v>
      </c>
      <c r="AN331" s="1" t="s">
        <v>40</v>
      </c>
      <c r="AO331" s="5">
        <v>2000000</v>
      </c>
      <c r="AP331" s="5">
        <v>0</v>
      </c>
      <c r="AQ331" s="5">
        <v>2000000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2000000</v>
      </c>
      <c r="AX331" s="5">
        <v>0</v>
      </c>
      <c r="AY331" s="5">
        <f t="shared" si="56"/>
        <v>2000000</v>
      </c>
      <c r="AZ331" s="5"/>
    </row>
    <row r="332" spans="1:52" hidden="1" x14ac:dyDescent="0.3">
      <c r="A332" s="1" t="s">
        <v>565</v>
      </c>
      <c r="B332" s="6">
        <f t="shared" si="49"/>
        <v>0</v>
      </c>
      <c r="C332" s="1" t="str">
        <f t="shared" si="50"/>
        <v>533210430011</v>
      </c>
      <c r="D332" s="1">
        <v>5</v>
      </c>
      <c r="E332" s="1" t="str">
        <f t="shared" si="51"/>
        <v>332</v>
      </c>
      <c r="F332" s="1" t="str">
        <f t="shared" si="52"/>
        <v>1</v>
      </c>
      <c r="G332" s="1" t="str">
        <f t="shared" si="53"/>
        <v>0</v>
      </c>
      <c r="H332" s="1" t="str">
        <f t="shared" si="54"/>
        <v>43</v>
      </c>
      <c r="I332" s="1" t="str">
        <f t="shared" si="55"/>
        <v>00</v>
      </c>
      <c r="J332" s="1">
        <v>11</v>
      </c>
      <c r="K332" s="1" t="s">
        <v>1760</v>
      </c>
      <c r="L332" s="1" t="s">
        <v>565</v>
      </c>
      <c r="M332" s="12" t="s">
        <v>878</v>
      </c>
      <c r="N332" s="12" t="s">
        <v>903</v>
      </c>
      <c r="O332" s="12" t="s">
        <v>904</v>
      </c>
      <c r="P332" s="12" t="s">
        <v>911</v>
      </c>
      <c r="Q332" s="12" t="s">
        <v>912</v>
      </c>
      <c r="R332" s="12" t="s">
        <v>913</v>
      </c>
      <c r="S332" s="12" t="s">
        <v>914</v>
      </c>
      <c r="T332" s="12" t="s">
        <v>1722</v>
      </c>
      <c r="U332" t="s">
        <v>2090</v>
      </c>
      <c r="V332" s="12">
        <v>6</v>
      </c>
      <c r="W332" s="12" t="s">
        <v>1744</v>
      </c>
      <c r="X332" s="12" t="s">
        <v>2089</v>
      </c>
      <c r="Y332" s="12">
        <v>3000</v>
      </c>
      <c r="Z332" s="12" t="s">
        <v>1717</v>
      </c>
      <c r="AA332" s="12" t="s">
        <v>1647</v>
      </c>
      <c r="AB332" s="1" t="s">
        <v>1772</v>
      </c>
      <c r="AC332" s="12" t="s">
        <v>1252</v>
      </c>
      <c r="AD332" s="12" t="s">
        <v>1253</v>
      </c>
      <c r="AE332" s="6" t="s">
        <v>1254</v>
      </c>
      <c r="AF332" s="12" t="s">
        <v>2001</v>
      </c>
      <c r="AG332" s="6" t="s">
        <v>1586</v>
      </c>
      <c r="AH332" s="12" t="s">
        <v>1728</v>
      </c>
      <c r="AI332">
        <v>3321</v>
      </c>
      <c r="AJ332" s="1" t="s">
        <v>318</v>
      </c>
      <c r="AK332" s="1" t="s">
        <v>547</v>
      </c>
      <c r="AL332" s="1" t="s">
        <v>548</v>
      </c>
      <c r="AM332" s="1" t="s">
        <v>549</v>
      </c>
      <c r="AN332" s="1" t="s">
        <v>566</v>
      </c>
      <c r="AO332" s="5">
        <v>8500000</v>
      </c>
      <c r="AP332" s="5">
        <v>0</v>
      </c>
      <c r="AQ332" s="5">
        <v>8500000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8500000</v>
      </c>
      <c r="AX332" s="5">
        <v>0</v>
      </c>
      <c r="AY332" s="5">
        <f t="shared" si="56"/>
        <v>8500000</v>
      </c>
      <c r="AZ332" s="5"/>
    </row>
    <row r="333" spans="1:52" hidden="1" x14ac:dyDescent="0.3">
      <c r="A333" s="1" t="s">
        <v>567</v>
      </c>
      <c r="B333" s="6">
        <f t="shared" si="49"/>
        <v>0</v>
      </c>
      <c r="C333" s="1" t="str">
        <f t="shared" si="50"/>
        <v>535710430011</v>
      </c>
      <c r="D333" s="1">
        <v>5</v>
      </c>
      <c r="E333" s="1" t="str">
        <f t="shared" si="51"/>
        <v>357</v>
      </c>
      <c r="F333" s="1" t="str">
        <f t="shared" si="52"/>
        <v>1</v>
      </c>
      <c r="G333" s="1" t="str">
        <f t="shared" si="53"/>
        <v>0</v>
      </c>
      <c r="H333" s="1" t="str">
        <f t="shared" si="54"/>
        <v>43</v>
      </c>
      <c r="I333" s="1" t="str">
        <f t="shared" si="55"/>
        <v>00</v>
      </c>
      <c r="J333" s="1">
        <v>11</v>
      </c>
      <c r="K333" s="1" t="s">
        <v>1760</v>
      </c>
      <c r="L333" s="1" t="s">
        <v>567</v>
      </c>
      <c r="M333" s="12" t="s">
        <v>878</v>
      </c>
      <c r="N333" s="12" t="s">
        <v>903</v>
      </c>
      <c r="O333" s="12" t="s">
        <v>904</v>
      </c>
      <c r="P333" s="12" t="s">
        <v>911</v>
      </c>
      <c r="Q333" s="12" t="s">
        <v>912</v>
      </c>
      <c r="R333" s="12" t="s">
        <v>913</v>
      </c>
      <c r="S333" s="12" t="s">
        <v>914</v>
      </c>
      <c r="T333" s="12" t="s">
        <v>1722</v>
      </c>
      <c r="U333" t="s">
        <v>2090</v>
      </c>
      <c r="V333" s="12">
        <v>6</v>
      </c>
      <c r="W333" s="12" t="s">
        <v>1744</v>
      </c>
      <c r="X333" s="12" t="s">
        <v>2089</v>
      </c>
      <c r="Y333" s="12">
        <v>3000</v>
      </c>
      <c r="Z333" s="12" t="s">
        <v>1717</v>
      </c>
      <c r="AA333" s="12" t="s">
        <v>1647</v>
      </c>
      <c r="AB333" s="1" t="s">
        <v>1772</v>
      </c>
      <c r="AC333" s="12" t="s">
        <v>1323</v>
      </c>
      <c r="AD333" s="12" t="s">
        <v>1324</v>
      </c>
      <c r="AE333" s="6" t="s">
        <v>1325</v>
      </c>
      <c r="AF333" s="12" t="s">
        <v>1835</v>
      </c>
      <c r="AG333" s="6" t="s">
        <v>1586</v>
      </c>
      <c r="AH333" s="12" t="s">
        <v>1728</v>
      </c>
      <c r="AI333">
        <v>3571</v>
      </c>
      <c r="AJ333" s="1" t="s">
        <v>318</v>
      </c>
      <c r="AK333" s="1" t="s">
        <v>547</v>
      </c>
      <c r="AL333" s="1" t="s">
        <v>548</v>
      </c>
      <c r="AM333" s="1" t="s">
        <v>549</v>
      </c>
      <c r="AN333" s="1" t="s">
        <v>213</v>
      </c>
      <c r="AO333" s="5">
        <v>170000000</v>
      </c>
      <c r="AP333" s="5">
        <v>0</v>
      </c>
      <c r="AQ333" s="5">
        <v>170000000</v>
      </c>
      <c r="AR333" s="5">
        <v>53613631.090000004</v>
      </c>
      <c r="AS333" s="5">
        <v>82932456.469999999</v>
      </c>
      <c r="AT333" s="5">
        <v>0</v>
      </c>
      <c r="AU333" s="5">
        <v>0</v>
      </c>
      <c r="AV333" s="5">
        <v>0</v>
      </c>
      <c r="AW333" s="5">
        <v>116386368.91</v>
      </c>
      <c r="AX333" s="5">
        <v>0</v>
      </c>
      <c r="AY333" s="5">
        <f t="shared" si="56"/>
        <v>170000000</v>
      </c>
      <c r="AZ333" s="5"/>
    </row>
    <row r="334" spans="1:52" hidden="1" x14ac:dyDescent="0.3">
      <c r="A334" s="1" t="s">
        <v>568</v>
      </c>
      <c r="B334" s="6">
        <f t="shared" si="49"/>
        <v>0</v>
      </c>
      <c r="C334" s="1" t="str">
        <f t="shared" si="50"/>
        <v>535710433211</v>
      </c>
      <c r="D334" s="1">
        <v>5</v>
      </c>
      <c r="E334" s="1" t="str">
        <f t="shared" si="51"/>
        <v>357</v>
      </c>
      <c r="F334" s="1" t="str">
        <f t="shared" si="52"/>
        <v>1</v>
      </c>
      <c r="G334" s="1" t="str">
        <f t="shared" si="53"/>
        <v>0</v>
      </c>
      <c r="H334" s="1" t="str">
        <f t="shared" si="54"/>
        <v>43</v>
      </c>
      <c r="I334" s="1" t="str">
        <f t="shared" si="55"/>
        <v>32</v>
      </c>
      <c r="J334" s="1">
        <v>11</v>
      </c>
      <c r="K334" s="1" t="s">
        <v>1760</v>
      </c>
      <c r="L334" s="1" t="s">
        <v>568</v>
      </c>
      <c r="M334" s="12" t="s">
        <v>878</v>
      </c>
      <c r="N334" s="12" t="s">
        <v>903</v>
      </c>
      <c r="O334" s="12" t="s">
        <v>904</v>
      </c>
      <c r="P334" s="12" t="s">
        <v>911</v>
      </c>
      <c r="Q334" s="12" t="s">
        <v>912</v>
      </c>
      <c r="R334" s="12" t="s">
        <v>913</v>
      </c>
      <c r="S334" s="12" t="s">
        <v>914</v>
      </c>
      <c r="T334" s="12" t="s">
        <v>1722</v>
      </c>
      <c r="U334" t="s">
        <v>2090</v>
      </c>
      <c r="V334" s="12">
        <v>6</v>
      </c>
      <c r="W334" s="12" t="s">
        <v>1744</v>
      </c>
      <c r="X334" s="12" t="s">
        <v>2089</v>
      </c>
      <c r="Y334" s="12">
        <v>3000</v>
      </c>
      <c r="Z334" s="12" t="s">
        <v>1717</v>
      </c>
      <c r="AA334" s="12" t="s">
        <v>1647</v>
      </c>
      <c r="AB334" s="1" t="s">
        <v>1772</v>
      </c>
      <c r="AC334" s="12" t="s">
        <v>1323</v>
      </c>
      <c r="AD334" s="12" t="s">
        <v>1324</v>
      </c>
      <c r="AE334" s="6" t="s">
        <v>1325</v>
      </c>
      <c r="AF334" s="12" t="s">
        <v>1835</v>
      </c>
      <c r="AG334" s="6" t="s">
        <v>1629</v>
      </c>
      <c r="AH334" s="12" t="s">
        <v>2002</v>
      </c>
      <c r="AI334">
        <v>3571</v>
      </c>
      <c r="AJ334" s="1" t="s">
        <v>318</v>
      </c>
      <c r="AK334" s="1" t="s">
        <v>547</v>
      </c>
      <c r="AL334" s="1" t="s">
        <v>548</v>
      </c>
      <c r="AM334" s="1" t="s">
        <v>549</v>
      </c>
      <c r="AN334" s="1" t="s">
        <v>569</v>
      </c>
      <c r="AO334" s="5">
        <v>0</v>
      </c>
      <c r="AP334" s="5">
        <v>30000000</v>
      </c>
      <c r="AQ334" s="5">
        <v>30000000</v>
      </c>
      <c r="AR334" s="5">
        <v>30000000</v>
      </c>
      <c r="AS334" s="5">
        <v>0</v>
      </c>
      <c r="AT334" s="5">
        <v>0</v>
      </c>
      <c r="AU334" s="5">
        <v>0</v>
      </c>
      <c r="AV334" s="5">
        <v>0</v>
      </c>
      <c r="AW334" s="5">
        <v>0</v>
      </c>
      <c r="AX334" s="5">
        <v>0</v>
      </c>
      <c r="AY334" s="5">
        <f t="shared" si="56"/>
        <v>30000000</v>
      </c>
      <c r="AZ334" s="5"/>
    </row>
    <row r="335" spans="1:52" hidden="1" x14ac:dyDescent="0.3">
      <c r="A335" s="1" t="s">
        <v>570</v>
      </c>
      <c r="B335" s="6">
        <f t="shared" si="49"/>
        <v>0</v>
      </c>
      <c r="C335" s="1" t="str">
        <f t="shared" si="50"/>
        <v>535710433311</v>
      </c>
      <c r="D335" s="1">
        <v>5</v>
      </c>
      <c r="E335" s="1" t="str">
        <f t="shared" si="51"/>
        <v>357</v>
      </c>
      <c r="F335" s="1" t="str">
        <f t="shared" si="52"/>
        <v>1</v>
      </c>
      <c r="G335" s="1" t="str">
        <f t="shared" si="53"/>
        <v>0</v>
      </c>
      <c r="H335" s="1" t="str">
        <f t="shared" si="54"/>
        <v>43</v>
      </c>
      <c r="I335" s="1" t="str">
        <f t="shared" si="55"/>
        <v>33</v>
      </c>
      <c r="J335" s="1">
        <v>11</v>
      </c>
      <c r="K335" s="1" t="s">
        <v>1760</v>
      </c>
      <c r="L335" s="1" t="s">
        <v>570</v>
      </c>
      <c r="M335" s="12" t="s">
        <v>878</v>
      </c>
      <c r="N335" s="12" t="s">
        <v>903</v>
      </c>
      <c r="O335" s="12" t="s">
        <v>904</v>
      </c>
      <c r="P335" s="12" t="s">
        <v>911</v>
      </c>
      <c r="Q335" s="12" t="s">
        <v>912</v>
      </c>
      <c r="R335" s="12" t="s">
        <v>913</v>
      </c>
      <c r="S335" s="12" t="s">
        <v>914</v>
      </c>
      <c r="T335" s="12" t="s">
        <v>1722</v>
      </c>
      <c r="U335" t="s">
        <v>2090</v>
      </c>
      <c r="V335" s="12">
        <v>6</v>
      </c>
      <c r="W335" s="12" t="s">
        <v>1744</v>
      </c>
      <c r="X335" s="12" t="s">
        <v>2089</v>
      </c>
      <c r="Y335" s="12">
        <v>3000</v>
      </c>
      <c r="Z335" s="12" t="s">
        <v>1717</v>
      </c>
      <c r="AA335" s="12" t="s">
        <v>1647</v>
      </c>
      <c r="AB335" s="1" t="s">
        <v>1772</v>
      </c>
      <c r="AC335" s="12" t="s">
        <v>1323</v>
      </c>
      <c r="AD335" s="12" t="s">
        <v>1324</v>
      </c>
      <c r="AE335" s="6" t="s">
        <v>1325</v>
      </c>
      <c r="AF335" s="12" t="s">
        <v>1835</v>
      </c>
      <c r="AG335" s="6" t="s">
        <v>1630</v>
      </c>
      <c r="AH335" s="12" t="s">
        <v>2000</v>
      </c>
      <c r="AI335">
        <v>3571</v>
      </c>
      <c r="AJ335" s="1" t="s">
        <v>318</v>
      </c>
      <c r="AK335" s="1" t="s">
        <v>547</v>
      </c>
      <c r="AL335" s="1" t="s">
        <v>548</v>
      </c>
      <c r="AM335" s="1" t="s">
        <v>549</v>
      </c>
      <c r="AN335" s="1" t="s">
        <v>569</v>
      </c>
      <c r="AO335" s="5">
        <v>50000000</v>
      </c>
      <c r="AP335" s="5">
        <v>30000000</v>
      </c>
      <c r="AQ335" s="5">
        <v>80000000</v>
      </c>
      <c r="AR335" s="5">
        <v>20951401.539999999</v>
      </c>
      <c r="AS335" s="5">
        <v>0</v>
      </c>
      <c r="AT335" s="5">
        <v>0</v>
      </c>
      <c r="AU335" s="5">
        <v>0</v>
      </c>
      <c r="AV335" s="5">
        <v>0</v>
      </c>
      <c r="AW335" s="5">
        <v>59048598.460000001</v>
      </c>
      <c r="AX335" s="5">
        <v>0</v>
      </c>
      <c r="AY335" s="5">
        <f t="shared" si="56"/>
        <v>80000000</v>
      </c>
      <c r="AZ335" s="5"/>
    </row>
    <row r="336" spans="1:52" hidden="1" x14ac:dyDescent="0.3">
      <c r="A336" s="1" t="s">
        <v>571</v>
      </c>
      <c r="B336" s="6">
        <f t="shared" si="49"/>
        <v>0</v>
      </c>
      <c r="C336" s="1" t="str">
        <f t="shared" si="50"/>
        <v>535712433225</v>
      </c>
      <c r="D336" s="1">
        <v>5</v>
      </c>
      <c r="E336" s="1" t="str">
        <f t="shared" si="51"/>
        <v>357</v>
      </c>
      <c r="F336" s="1" t="str">
        <f t="shared" si="52"/>
        <v>1</v>
      </c>
      <c r="G336" s="1" t="str">
        <f t="shared" si="53"/>
        <v>2</v>
      </c>
      <c r="H336" s="1" t="str">
        <f t="shared" si="54"/>
        <v>43</v>
      </c>
      <c r="I336" s="1" t="str">
        <f t="shared" si="55"/>
        <v>32</v>
      </c>
      <c r="J336" s="1">
        <v>25</v>
      </c>
      <c r="K336" s="1" t="s">
        <v>1707</v>
      </c>
      <c r="L336" s="1" t="s">
        <v>571</v>
      </c>
      <c r="M336" s="12" t="s">
        <v>881</v>
      </c>
      <c r="N336" s="12" t="s">
        <v>903</v>
      </c>
      <c r="O336" s="12" t="s">
        <v>904</v>
      </c>
      <c r="P336" s="12" t="s">
        <v>911</v>
      </c>
      <c r="Q336" s="12" t="s">
        <v>912</v>
      </c>
      <c r="R336" s="12" t="s">
        <v>913</v>
      </c>
      <c r="S336" s="12" t="s">
        <v>914</v>
      </c>
      <c r="T336" s="12" t="s">
        <v>1722</v>
      </c>
      <c r="U336" t="s">
        <v>2090</v>
      </c>
      <c r="V336" s="12">
        <v>6</v>
      </c>
      <c r="W336" s="12" t="s">
        <v>1744</v>
      </c>
      <c r="X336" s="12" t="s">
        <v>2089</v>
      </c>
      <c r="Y336" s="12">
        <v>3000</v>
      </c>
      <c r="Z336" s="12" t="s">
        <v>1717</v>
      </c>
      <c r="AA336" s="12" t="s">
        <v>1647</v>
      </c>
      <c r="AB336" s="1" t="s">
        <v>1772</v>
      </c>
      <c r="AC336" s="12" t="s">
        <v>1323</v>
      </c>
      <c r="AD336" s="12" t="s">
        <v>1324</v>
      </c>
      <c r="AE336" s="6" t="s">
        <v>1325</v>
      </c>
      <c r="AF336" s="12" t="s">
        <v>1835</v>
      </c>
      <c r="AG336" s="6" t="s">
        <v>1629</v>
      </c>
      <c r="AH336" s="12" t="s">
        <v>2000</v>
      </c>
      <c r="AI336">
        <v>3571</v>
      </c>
      <c r="AJ336" s="1" t="s">
        <v>318</v>
      </c>
      <c r="AK336" s="1" t="s">
        <v>547</v>
      </c>
      <c r="AL336" s="1" t="s">
        <v>548</v>
      </c>
      <c r="AM336" s="1" t="s">
        <v>549</v>
      </c>
      <c r="AN336" s="1" t="s">
        <v>572</v>
      </c>
      <c r="AO336" s="5">
        <v>50000000</v>
      </c>
      <c r="AP336" s="5">
        <v>-50000000</v>
      </c>
      <c r="AQ336" s="5">
        <v>0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0</v>
      </c>
      <c r="AY336" s="5">
        <f t="shared" si="56"/>
        <v>0</v>
      </c>
      <c r="AZ336" s="5"/>
    </row>
    <row r="337" spans="1:52" hidden="1" x14ac:dyDescent="0.3">
      <c r="A337" s="1" t="s">
        <v>573</v>
      </c>
      <c r="B337" s="6">
        <f t="shared" si="49"/>
        <v>0</v>
      </c>
      <c r="C337" s="1" t="str">
        <f t="shared" si="50"/>
        <v>539220433411</v>
      </c>
      <c r="D337" s="1">
        <v>5</v>
      </c>
      <c r="E337" s="1" t="str">
        <f t="shared" si="51"/>
        <v>392</v>
      </c>
      <c r="F337" s="1" t="str">
        <f t="shared" si="52"/>
        <v>2</v>
      </c>
      <c r="G337" s="1" t="str">
        <f t="shared" si="53"/>
        <v>0</v>
      </c>
      <c r="H337" s="1" t="str">
        <f t="shared" si="54"/>
        <v>43</v>
      </c>
      <c r="I337" s="1" t="str">
        <f t="shared" si="55"/>
        <v>34</v>
      </c>
      <c r="J337" s="1">
        <v>11</v>
      </c>
      <c r="K337" s="1" t="s">
        <v>1760</v>
      </c>
      <c r="L337" s="1" t="s">
        <v>573</v>
      </c>
      <c r="M337" s="12" t="s">
        <v>878</v>
      </c>
      <c r="N337" s="12" t="s">
        <v>903</v>
      </c>
      <c r="O337" s="12" t="s">
        <v>904</v>
      </c>
      <c r="P337" s="12" t="s">
        <v>911</v>
      </c>
      <c r="Q337" s="12" t="s">
        <v>912</v>
      </c>
      <c r="R337" s="12" t="s">
        <v>913</v>
      </c>
      <c r="S337" s="12" t="s">
        <v>914</v>
      </c>
      <c r="T337" s="12" t="s">
        <v>1722</v>
      </c>
      <c r="U337" t="s">
        <v>2090</v>
      </c>
      <c r="V337" s="12">
        <v>6</v>
      </c>
      <c r="W337" s="12" t="s">
        <v>1744</v>
      </c>
      <c r="X337" s="12" t="s">
        <v>2089</v>
      </c>
      <c r="Y337" s="12">
        <v>3000</v>
      </c>
      <c r="Z337" s="12" t="s">
        <v>1717</v>
      </c>
      <c r="AA337" s="12" t="s">
        <v>1647</v>
      </c>
      <c r="AB337" s="1" t="s">
        <v>1772</v>
      </c>
      <c r="AC337" s="12" t="s">
        <v>1387</v>
      </c>
      <c r="AD337" s="12" t="s">
        <v>1388</v>
      </c>
      <c r="AE337" s="6" t="s">
        <v>1389</v>
      </c>
      <c r="AF337" s="12" t="s">
        <v>1390</v>
      </c>
      <c r="AG337" s="6" t="s">
        <v>1631</v>
      </c>
      <c r="AH337" s="12" t="s">
        <v>2003</v>
      </c>
      <c r="AI337">
        <v>3922</v>
      </c>
      <c r="AJ337" s="1" t="s">
        <v>318</v>
      </c>
      <c r="AK337" s="1" t="s">
        <v>547</v>
      </c>
      <c r="AL337" s="1" t="s">
        <v>548</v>
      </c>
      <c r="AM337" s="1" t="s">
        <v>549</v>
      </c>
      <c r="AN337" s="1" t="s">
        <v>574</v>
      </c>
      <c r="AO337" s="5">
        <v>11200000</v>
      </c>
      <c r="AP337" s="5">
        <v>0</v>
      </c>
      <c r="AQ337" s="5">
        <v>11200000</v>
      </c>
      <c r="AR337" s="5">
        <v>0</v>
      </c>
      <c r="AS337" s="5">
        <v>0</v>
      </c>
      <c r="AT337" s="5">
        <v>0</v>
      </c>
      <c r="AU337" s="5">
        <v>2695495</v>
      </c>
      <c r="AV337" s="5">
        <v>2695495</v>
      </c>
      <c r="AW337" s="5">
        <v>11200000</v>
      </c>
      <c r="AX337" s="5">
        <v>0</v>
      </c>
      <c r="AY337" s="5">
        <f t="shared" si="56"/>
        <v>11200000</v>
      </c>
      <c r="AZ337" s="5"/>
    </row>
    <row r="338" spans="1:52" hidden="1" x14ac:dyDescent="0.3">
      <c r="A338" s="1" t="s">
        <v>575</v>
      </c>
      <c r="B338" s="6">
        <f t="shared" si="49"/>
        <v>0</v>
      </c>
      <c r="C338" s="1" t="str">
        <f t="shared" si="50"/>
        <v>556610430011</v>
      </c>
      <c r="D338" s="1">
        <v>5</v>
      </c>
      <c r="E338" s="1" t="str">
        <f t="shared" si="51"/>
        <v>566</v>
      </c>
      <c r="F338" s="1" t="str">
        <f t="shared" si="52"/>
        <v>1</v>
      </c>
      <c r="G338" s="1" t="str">
        <f t="shared" si="53"/>
        <v>0</v>
      </c>
      <c r="H338" s="1" t="str">
        <f t="shared" si="54"/>
        <v>43</v>
      </c>
      <c r="I338" s="1" t="str">
        <f t="shared" si="55"/>
        <v>00</v>
      </c>
      <c r="J338" s="1">
        <v>11</v>
      </c>
      <c r="K338" s="1" t="s">
        <v>1760</v>
      </c>
      <c r="L338" s="1" t="s">
        <v>575</v>
      </c>
      <c r="M338" s="12" t="s">
        <v>878</v>
      </c>
      <c r="N338" s="12" t="s">
        <v>903</v>
      </c>
      <c r="O338" s="12" t="s">
        <v>904</v>
      </c>
      <c r="P338" s="12" t="s">
        <v>911</v>
      </c>
      <c r="Q338" s="12" t="s">
        <v>912</v>
      </c>
      <c r="R338" s="12" t="s">
        <v>913</v>
      </c>
      <c r="S338" s="12" t="s">
        <v>914</v>
      </c>
      <c r="T338" s="12" t="s">
        <v>1722</v>
      </c>
      <c r="U338" t="s">
        <v>2090</v>
      </c>
      <c r="V338" s="12">
        <v>6</v>
      </c>
      <c r="W338" s="12" t="s">
        <v>1744</v>
      </c>
      <c r="X338" s="12" t="s">
        <v>2243</v>
      </c>
      <c r="Y338" s="12">
        <v>5000</v>
      </c>
      <c r="Z338" s="12" t="s">
        <v>1739</v>
      </c>
      <c r="AA338" s="12" t="s">
        <v>1647</v>
      </c>
      <c r="AB338" s="1" t="s">
        <v>1772</v>
      </c>
      <c r="AC338" s="12" t="s">
        <v>1506</v>
      </c>
      <c r="AD338" s="12" t="s">
        <v>1507</v>
      </c>
      <c r="AE338" s="6" t="s">
        <v>1508</v>
      </c>
      <c r="AF338" s="12" t="s">
        <v>1828</v>
      </c>
      <c r="AG338" s="6" t="s">
        <v>1586</v>
      </c>
      <c r="AH338" s="12" t="s">
        <v>1728</v>
      </c>
      <c r="AI338">
        <v>5661</v>
      </c>
      <c r="AJ338" s="1" t="s">
        <v>318</v>
      </c>
      <c r="AK338" s="1" t="s">
        <v>547</v>
      </c>
      <c r="AL338" s="1" t="s">
        <v>548</v>
      </c>
      <c r="AM338" s="1" t="s">
        <v>549</v>
      </c>
      <c r="AN338" s="1" t="s">
        <v>235</v>
      </c>
      <c r="AO338" s="5">
        <v>0</v>
      </c>
      <c r="AP338" s="5">
        <v>5000000</v>
      </c>
      <c r="AQ338" s="5">
        <v>5000000</v>
      </c>
      <c r="AR338" s="5">
        <v>4975331.34</v>
      </c>
      <c r="AS338" s="5">
        <v>0</v>
      </c>
      <c r="AT338" s="5">
        <v>0</v>
      </c>
      <c r="AU338" s="5">
        <v>0</v>
      </c>
      <c r="AV338" s="5">
        <v>0</v>
      </c>
      <c r="AW338" s="5">
        <v>24668.660000000149</v>
      </c>
      <c r="AX338" s="5">
        <v>0</v>
      </c>
      <c r="AY338" s="5">
        <f t="shared" si="56"/>
        <v>5000000</v>
      </c>
      <c r="AZ338" s="5"/>
    </row>
    <row r="339" spans="1:52" hidden="1" x14ac:dyDescent="0.3">
      <c r="A339" s="1" t="s">
        <v>578</v>
      </c>
      <c r="B339" s="6">
        <f t="shared" si="49"/>
        <v>0</v>
      </c>
      <c r="C339" s="1" t="str">
        <f t="shared" si="50"/>
        <v>544110443511</v>
      </c>
      <c r="D339" s="1">
        <v>5</v>
      </c>
      <c r="E339" s="1" t="str">
        <f t="shared" si="51"/>
        <v>441</v>
      </c>
      <c r="F339" s="1" t="str">
        <f t="shared" si="52"/>
        <v>1</v>
      </c>
      <c r="G339" s="1" t="str">
        <f t="shared" si="53"/>
        <v>0</v>
      </c>
      <c r="H339" s="1" t="str">
        <f t="shared" si="54"/>
        <v>44</v>
      </c>
      <c r="I339" s="1" t="str">
        <f t="shared" si="55"/>
        <v>35</v>
      </c>
      <c r="J339" s="1">
        <v>11</v>
      </c>
      <c r="K339" s="1" t="s">
        <v>1760</v>
      </c>
      <c r="L339" s="1" t="s">
        <v>578</v>
      </c>
      <c r="M339" s="12" t="s">
        <v>878</v>
      </c>
      <c r="N339" s="12" t="s">
        <v>889</v>
      </c>
      <c r="O339" s="12" t="s">
        <v>890</v>
      </c>
      <c r="P339" s="12" t="s">
        <v>891</v>
      </c>
      <c r="Q339" s="12" t="s">
        <v>892</v>
      </c>
      <c r="R339" s="12" t="s">
        <v>893</v>
      </c>
      <c r="S339" s="12" t="s">
        <v>894</v>
      </c>
      <c r="T339" s="12" t="s">
        <v>1722</v>
      </c>
      <c r="U339" t="s">
        <v>2090</v>
      </c>
      <c r="V339" s="12">
        <v>6</v>
      </c>
      <c r="W339" s="12" t="s">
        <v>1744</v>
      </c>
      <c r="X339" s="12" t="s">
        <v>2089</v>
      </c>
      <c r="Y339" s="12">
        <v>4000</v>
      </c>
      <c r="Z339" s="12" t="s">
        <v>1844</v>
      </c>
      <c r="AA339" s="12" t="s">
        <v>1648</v>
      </c>
      <c r="AB339" s="1" t="s">
        <v>1944</v>
      </c>
      <c r="AC339" s="12" t="s">
        <v>1427</v>
      </c>
      <c r="AD339" s="12" t="s">
        <v>1428</v>
      </c>
      <c r="AE339" s="6" t="s">
        <v>1429</v>
      </c>
      <c r="AF339" s="12" t="s">
        <v>1430</v>
      </c>
      <c r="AG339" s="6" t="s">
        <v>1632</v>
      </c>
      <c r="AH339" s="12" t="s">
        <v>1946</v>
      </c>
      <c r="AI339">
        <v>4411</v>
      </c>
      <c r="AJ339" s="1" t="s">
        <v>318</v>
      </c>
      <c r="AK339" s="1" t="s">
        <v>547</v>
      </c>
      <c r="AL339" s="1" t="s">
        <v>576</v>
      </c>
      <c r="AM339" s="1" t="s">
        <v>577</v>
      </c>
      <c r="AN339" s="1" t="s">
        <v>579</v>
      </c>
      <c r="AO339" s="5">
        <v>400000</v>
      </c>
      <c r="AP339" s="5">
        <v>70000</v>
      </c>
      <c r="AQ339" s="5">
        <v>470000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470000</v>
      </c>
      <c r="AX339" s="5">
        <v>0</v>
      </c>
      <c r="AY339" s="5">
        <f t="shared" si="56"/>
        <v>470000</v>
      </c>
      <c r="AZ339" s="5"/>
    </row>
    <row r="340" spans="1:52" hidden="1" x14ac:dyDescent="0.3">
      <c r="A340" s="1" t="s">
        <v>580</v>
      </c>
      <c r="B340" s="6">
        <f t="shared" si="49"/>
        <v>0</v>
      </c>
      <c r="C340" s="1" t="str">
        <f t="shared" si="50"/>
        <v>557810450011</v>
      </c>
      <c r="D340" s="1">
        <v>5</v>
      </c>
      <c r="E340" s="1" t="str">
        <f t="shared" si="51"/>
        <v>578</v>
      </c>
      <c r="F340" s="1" t="str">
        <f t="shared" si="52"/>
        <v>1</v>
      </c>
      <c r="G340" s="1" t="str">
        <f t="shared" si="53"/>
        <v>0</v>
      </c>
      <c r="H340" s="1" t="str">
        <f t="shared" si="54"/>
        <v>45</v>
      </c>
      <c r="I340" s="1" t="str">
        <f t="shared" si="55"/>
        <v>00</v>
      </c>
      <c r="J340" s="1">
        <v>11</v>
      </c>
      <c r="K340" s="1" t="s">
        <v>1760</v>
      </c>
      <c r="L340" s="1" t="s">
        <v>580</v>
      </c>
      <c r="M340" s="12" t="s">
        <v>878</v>
      </c>
      <c r="N340" s="12" t="s">
        <v>889</v>
      </c>
      <c r="O340" s="12" t="s">
        <v>890</v>
      </c>
      <c r="P340" s="12" t="s">
        <v>891</v>
      </c>
      <c r="Q340" s="12" t="s">
        <v>892</v>
      </c>
      <c r="R340" s="12" t="s">
        <v>893</v>
      </c>
      <c r="S340" s="12" t="s">
        <v>894</v>
      </c>
      <c r="T340" s="12" t="s">
        <v>1722</v>
      </c>
      <c r="U340" t="s">
        <v>2090</v>
      </c>
      <c r="V340" s="12">
        <v>6</v>
      </c>
      <c r="W340" s="12" t="s">
        <v>1744</v>
      </c>
      <c r="X340" s="12" t="s">
        <v>2243</v>
      </c>
      <c r="Y340" s="12">
        <v>5000</v>
      </c>
      <c r="Z340" s="12" t="s">
        <v>1739</v>
      </c>
      <c r="AA340" s="12" t="s">
        <v>1638</v>
      </c>
      <c r="AB340" s="1" t="s">
        <v>1947</v>
      </c>
      <c r="AC340" s="12" t="s">
        <v>1521</v>
      </c>
      <c r="AD340" s="12" t="s">
        <v>1522</v>
      </c>
      <c r="AE340" s="6" t="s">
        <v>1523</v>
      </c>
      <c r="AF340" s="12" t="s">
        <v>2157</v>
      </c>
      <c r="AG340" s="6" t="s">
        <v>1586</v>
      </c>
      <c r="AH340" s="12" t="s">
        <v>1728</v>
      </c>
      <c r="AI340">
        <v>5781</v>
      </c>
      <c r="AJ340" s="1" t="s">
        <v>318</v>
      </c>
      <c r="AK340" s="1" t="s">
        <v>547</v>
      </c>
      <c r="AL340" s="1" t="s">
        <v>576</v>
      </c>
      <c r="AM340" s="1" t="s">
        <v>577</v>
      </c>
      <c r="AN340" s="1" t="s">
        <v>581</v>
      </c>
      <c r="AO340" s="5">
        <v>200000</v>
      </c>
      <c r="AP340" s="5">
        <v>0</v>
      </c>
      <c r="AQ340" s="5">
        <v>200000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200000</v>
      </c>
      <c r="AX340" s="5">
        <v>0</v>
      </c>
      <c r="AY340" s="5">
        <f t="shared" si="56"/>
        <v>200000</v>
      </c>
      <c r="AZ340" s="5"/>
    </row>
    <row r="341" spans="1:52" hidden="1" x14ac:dyDescent="0.3">
      <c r="A341" s="1" t="s">
        <v>584</v>
      </c>
      <c r="B341" s="6">
        <f t="shared" si="49"/>
        <v>0</v>
      </c>
      <c r="C341" s="1" t="str">
        <f t="shared" si="50"/>
        <v>561210460011</v>
      </c>
      <c r="D341" s="1">
        <v>5</v>
      </c>
      <c r="E341" s="1" t="str">
        <f t="shared" si="51"/>
        <v>612</v>
      </c>
      <c r="F341" s="1" t="str">
        <f t="shared" si="52"/>
        <v>1</v>
      </c>
      <c r="G341" s="1" t="str">
        <f t="shared" si="53"/>
        <v>0</v>
      </c>
      <c r="H341" s="1" t="str">
        <f t="shared" si="54"/>
        <v>46</v>
      </c>
      <c r="I341" s="1" t="str">
        <f t="shared" si="55"/>
        <v>00</v>
      </c>
      <c r="J341" s="1">
        <v>11</v>
      </c>
      <c r="K341" s="1" t="s">
        <v>1760</v>
      </c>
      <c r="L341" s="1" t="s">
        <v>584</v>
      </c>
      <c r="M341" s="12" t="s">
        <v>878</v>
      </c>
      <c r="N341" s="12" t="s">
        <v>889</v>
      </c>
      <c r="O341" s="12" t="s">
        <v>890</v>
      </c>
      <c r="P341" s="12" t="s">
        <v>891</v>
      </c>
      <c r="Q341" s="12" t="s">
        <v>892</v>
      </c>
      <c r="R341" s="12" t="s">
        <v>893</v>
      </c>
      <c r="S341" s="12" t="s">
        <v>894</v>
      </c>
      <c r="T341" s="12" t="s">
        <v>1762</v>
      </c>
      <c r="U341" t="s">
        <v>2112</v>
      </c>
      <c r="V341" s="12">
        <v>1</v>
      </c>
      <c r="W341" s="12" t="s">
        <v>1732</v>
      </c>
      <c r="X341" s="12" t="s">
        <v>2243</v>
      </c>
      <c r="Y341" s="12">
        <v>6000</v>
      </c>
      <c r="Z341" s="12" t="s">
        <v>2147</v>
      </c>
      <c r="AA341" s="12" t="s">
        <v>1651</v>
      </c>
      <c r="AB341" s="1" t="s">
        <v>1970</v>
      </c>
      <c r="AC341" s="12" t="s">
        <v>1545</v>
      </c>
      <c r="AD341" s="12" t="s">
        <v>1546</v>
      </c>
      <c r="AE341" s="6" t="s">
        <v>1547</v>
      </c>
      <c r="AF341" s="12" t="s">
        <v>1768</v>
      </c>
      <c r="AG341" s="6" t="s">
        <v>1586</v>
      </c>
      <c r="AH341" s="12" t="s">
        <v>1728</v>
      </c>
      <c r="AI341">
        <v>6121</v>
      </c>
      <c r="AJ341" s="1" t="s">
        <v>318</v>
      </c>
      <c r="AK341" s="1" t="s">
        <v>547</v>
      </c>
      <c r="AL341" s="1" t="s">
        <v>582</v>
      </c>
      <c r="AM341" s="1" t="s">
        <v>583</v>
      </c>
      <c r="AN341" s="1" t="s">
        <v>585</v>
      </c>
      <c r="AO341" s="5">
        <v>221450365.80000001</v>
      </c>
      <c r="AP341" s="5">
        <v>0</v>
      </c>
      <c r="AQ341" s="5">
        <v>221450365.80000001</v>
      </c>
      <c r="AR341" s="5">
        <v>0</v>
      </c>
      <c r="AS341" s="5">
        <v>221450365.80000001</v>
      </c>
      <c r="AT341" s="5">
        <v>0</v>
      </c>
      <c r="AU341" s="5">
        <v>0</v>
      </c>
      <c r="AV341" s="5">
        <v>0</v>
      </c>
      <c r="AW341" s="5">
        <v>221450365.80000001</v>
      </c>
      <c r="AX341" s="5">
        <v>0</v>
      </c>
      <c r="AY341" s="5">
        <f t="shared" si="56"/>
        <v>221450365.80000001</v>
      </c>
      <c r="AZ341" s="5"/>
    </row>
    <row r="342" spans="1:52" hidden="1" x14ac:dyDescent="0.3">
      <c r="A342" s="1" t="s">
        <v>586</v>
      </c>
      <c r="B342" s="6">
        <f t="shared" si="49"/>
        <v>0</v>
      </c>
      <c r="C342" s="1" t="str">
        <f t="shared" si="50"/>
        <v>561210463611</v>
      </c>
      <c r="D342" s="1">
        <v>5</v>
      </c>
      <c r="E342" s="1" t="str">
        <f t="shared" si="51"/>
        <v>612</v>
      </c>
      <c r="F342" s="1" t="str">
        <f t="shared" si="52"/>
        <v>1</v>
      </c>
      <c r="G342" s="1" t="str">
        <f t="shared" si="53"/>
        <v>0</v>
      </c>
      <c r="H342" s="1" t="str">
        <f t="shared" si="54"/>
        <v>46</v>
      </c>
      <c r="I342" s="1" t="str">
        <f t="shared" si="55"/>
        <v>36</v>
      </c>
      <c r="J342" s="1">
        <v>11</v>
      </c>
      <c r="K342" s="1" t="s">
        <v>1760</v>
      </c>
      <c r="L342" s="1" t="s">
        <v>586</v>
      </c>
      <c r="M342" s="12" t="s">
        <v>878</v>
      </c>
      <c r="N342" s="12" t="s">
        <v>889</v>
      </c>
      <c r="O342" s="12" t="s">
        <v>890</v>
      </c>
      <c r="P342" s="12" t="s">
        <v>891</v>
      </c>
      <c r="Q342" s="12" t="s">
        <v>892</v>
      </c>
      <c r="R342" s="12" t="s">
        <v>893</v>
      </c>
      <c r="S342" s="12" t="s">
        <v>894</v>
      </c>
      <c r="T342" s="12" t="s">
        <v>1762</v>
      </c>
      <c r="U342" t="s">
        <v>2112</v>
      </c>
      <c r="V342" s="12">
        <v>1</v>
      </c>
      <c r="W342" s="12" t="s">
        <v>1732</v>
      </c>
      <c r="X342" s="12" t="s">
        <v>2243</v>
      </c>
      <c r="Y342" s="12">
        <v>6000</v>
      </c>
      <c r="Z342" s="12" t="s">
        <v>2147</v>
      </c>
      <c r="AA342" s="12" t="s">
        <v>1651</v>
      </c>
      <c r="AB342" s="1" t="s">
        <v>1970</v>
      </c>
      <c r="AC342" s="12" t="s">
        <v>1545</v>
      </c>
      <c r="AD342" s="12" t="s">
        <v>1546</v>
      </c>
      <c r="AE342" s="6" t="s">
        <v>1547</v>
      </c>
      <c r="AF342" s="12" t="s">
        <v>1768</v>
      </c>
      <c r="AG342" s="6" t="s">
        <v>1633</v>
      </c>
      <c r="AH342" s="12" t="s">
        <v>1811</v>
      </c>
      <c r="AI342">
        <v>6121</v>
      </c>
      <c r="AJ342" s="1" t="s">
        <v>318</v>
      </c>
      <c r="AK342" s="1" t="s">
        <v>547</v>
      </c>
      <c r="AL342" s="1" t="s">
        <v>582</v>
      </c>
      <c r="AM342" s="1" t="s">
        <v>583</v>
      </c>
      <c r="AN342" s="1" t="s">
        <v>587</v>
      </c>
      <c r="AO342" s="5">
        <v>37122359.280000001</v>
      </c>
      <c r="AP342" s="5">
        <v>0</v>
      </c>
      <c r="AQ342" s="5">
        <v>37122359.280000001</v>
      </c>
      <c r="AR342" s="5">
        <v>37122359.280000001</v>
      </c>
      <c r="AS342" s="5">
        <v>0</v>
      </c>
      <c r="AT342" s="5">
        <v>0</v>
      </c>
      <c r="AU342" s="5">
        <v>0</v>
      </c>
      <c r="AV342" s="5">
        <v>0</v>
      </c>
      <c r="AW342" s="5">
        <v>0</v>
      </c>
      <c r="AX342" s="5">
        <v>0</v>
      </c>
      <c r="AY342" s="5">
        <f t="shared" si="56"/>
        <v>37122359.280000001</v>
      </c>
      <c r="AZ342" s="5"/>
    </row>
    <row r="343" spans="1:52" hidden="1" x14ac:dyDescent="0.3">
      <c r="A343" s="1" t="s">
        <v>588</v>
      </c>
      <c r="B343" s="6">
        <f t="shared" si="49"/>
        <v>0</v>
      </c>
      <c r="C343" s="1" t="str">
        <f t="shared" si="50"/>
        <v>561210470011</v>
      </c>
      <c r="D343" s="1">
        <v>5</v>
      </c>
      <c r="E343" s="1" t="str">
        <f t="shared" si="51"/>
        <v>612</v>
      </c>
      <c r="F343" s="1" t="str">
        <f t="shared" si="52"/>
        <v>1</v>
      </c>
      <c r="G343" s="1" t="str">
        <f t="shared" si="53"/>
        <v>0</v>
      </c>
      <c r="H343" s="1" t="str">
        <f t="shared" si="54"/>
        <v>47</v>
      </c>
      <c r="I343" s="1" t="str">
        <f t="shared" si="55"/>
        <v>00</v>
      </c>
      <c r="J343" s="1">
        <v>11</v>
      </c>
      <c r="K343" s="1" t="s">
        <v>1760</v>
      </c>
      <c r="L343" s="1" t="s">
        <v>588</v>
      </c>
      <c r="M343" s="12" t="s">
        <v>878</v>
      </c>
      <c r="N343" s="12" t="s">
        <v>889</v>
      </c>
      <c r="O343" s="12" t="s">
        <v>890</v>
      </c>
      <c r="P343" s="12" t="s">
        <v>891</v>
      </c>
      <c r="Q343" s="12" t="s">
        <v>892</v>
      </c>
      <c r="R343" s="12" t="s">
        <v>893</v>
      </c>
      <c r="S343" s="12" t="s">
        <v>894</v>
      </c>
      <c r="T343" s="12" t="s">
        <v>1762</v>
      </c>
      <c r="U343" t="s">
        <v>2112</v>
      </c>
      <c r="V343" s="12">
        <v>1</v>
      </c>
      <c r="W343" s="12" t="s">
        <v>1732</v>
      </c>
      <c r="X343" s="12" t="s">
        <v>2243</v>
      </c>
      <c r="Y343" s="12">
        <v>6000</v>
      </c>
      <c r="Z343" s="12" t="s">
        <v>2147</v>
      </c>
      <c r="AA343" s="12" t="s">
        <v>1652</v>
      </c>
      <c r="AB343" s="1" t="s">
        <v>1973</v>
      </c>
      <c r="AC343" s="12" t="s">
        <v>1545</v>
      </c>
      <c r="AD343" s="12" t="s">
        <v>1546</v>
      </c>
      <c r="AE343" s="6" t="s">
        <v>1547</v>
      </c>
      <c r="AF343" s="12" t="s">
        <v>1768</v>
      </c>
      <c r="AG343" s="6" t="s">
        <v>1586</v>
      </c>
      <c r="AH343" s="12" t="s">
        <v>1728</v>
      </c>
      <c r="AI343">
        <v>6121</v>
      </c>
      <c r="AJ343" s="1" t="s">
        <v>318</v>
      </c>
      <c r="AK343" s="1" t="s">
        <v>547</v>
      </c>
      <c r="AL343" s="1" t="s">
        <v>582</v>
      </c>
      <c r="AM343" s="1" t="s">
        <v>583</v>
      </c>
      <c r="AN343" s="1" t="s">
        <v>585</v>
      </c>
      <c r="AO343" s="5">
        <v>24500000</v>
      </c>
      <c r="AP343" s="5">
        <v>0</v>
      </c>
      <c r="AQ343" s="5">
        <v>24500000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24500000</v>
      </c>
      <c r="AX343" s="5">
        <v>0</v>
      </c>
      <c r="AY343" s="5">
        <f t="shared" si="56"/>
        <v>24500000</v>
      </c>
      <c r="AZ343" s="5"/>
    </row>
    <row r="344" spans="1:52" hidden="1" x14ac:dyDescent="0.3">
      <c r="A344" s="1" t="s">
        <v>589</v>
      </c>
      <c r="B344" s="6">
        <f t="shared" si="49"/>
        <v>0</v>
      </c>
      <c r="C344" s="1" t="str">
        <f t="shared" si="50"/>
        <v>561210480011</v>
      </c>
      <c r="D344" s="1">
        <v>5</v>
      </c>
      <c r="E344" s="1" t="str">
        <f t="shared" si="51"/>
        <v>612</v>
      </c>
      <c r="F344" s="1" t="str">
        <f t="shared" si="52"/>
        <v>1</v>
      </c>
      <c r="G344" s="1" t="str">
        <f t="shared" si="53"/>
        <v>0</v>
      </c>
      <c r="H344" s="1" t="str">
        <f t="shared" si="54"/>
        <v>48</v>
      </c>
      <c r="I344" s="1" t="str">
        <f t="shared" si="55"/>
        <v>00</v>
      </c>
      <c r="J344" s="1">
        <v>11</v>
      </c>
      <c r="K344" s="1" t="s">
        <v>1760</v>
      </c>
      <c r="L344" s="1" t="s">
        <v>589</v>
      </c>
      <c r="M344" s="12" t="s">
        <v>878</v>
      </c>
      <c r="N344" s="12" t="s">
        <v>889</v>
      </c>
      <c r="O344" s="12" t="s">
        <v>890</v>
      </c>
      <c r="P344" s="12" t="s">
        <v>891</v>
      </c>
      <c r="Q344" s="12" t="s">
        <v>892</v>
      </c>
      <c r="R344" s="12" t="s">
        <v>893</v>
      </c>
      <c r="S344" s="12" t="s">
        <v>894</v>
      </c>
      <c r="T344" s="12" t="s">
        <v>1762</v>
      </c>
      <c r="U344" t="s">
        <v>2112</v>
      </c>
      <c r="V344" s="12">
        <v>1</v>
      </c>
      <c r="W344" s="12" t="s">
        <v>1732</v>
      </c>
      <c r="X344" s="12" t="s">
        <v>2243</v>
      </c>
      <c r="Y344" s="12">
        <v>6000</v>
      </c>
      <c r="Z344" s="12" t="s">
        <v>2147</v>
      </c>
      <c r="AA344" s="12" t="s">
        <v>1653</v>
      </c>
      <c r="AB344" s="1" t="s">
        <v>1765</v>
      </c>
      <c r="AC344" s="12" t="s">
        <v>1545</v>
      </c>
      <c r="AD344" s="12" t="s">
        <v>1546</v>
      </c>
      <c r="AE344" s="6" t="s">
        <v>1547</v>
      </c>
      <c r="AF344" s="12" t="s">
        <v>1768</v>
      </c>
      <c r="AG344" s="6" t="s">
        <v>1586</v>
      </c>
      <c r="AH344" s="12" t="s">
        <v>1728</v>
      </c>
      <c r="AI344">
        <v>6121</v>
      </c>
      <c r="AJ344" s="1" t="s">
        <v>318</v>
      </c>
      <c r="AK344" s="1" t="s">
        <v>547</v>
      </c>
      <c r="AL344" s="1" t="s">
        <v>582</v>
      </c>
      <c r="AM344" s="1" t="s">
        <v>583</v>
      </c>
      <c r="AN344" s="1" t="s">
        <v>585</v>
      </c>
      <c r="AO344" s="5">
        <v>0</v>
      </c>
      <c r="AP344" s="5">
        <v>77940000</v>
      </c>
      <c r="AQ344" s="5">
        <v>77940000</v>
      </c>
      <c r="AR344" s="5">
        <v>7500000</v>
      </c>
      <c r="AS344" s="5">
        <v>0</v>
      </c>
      <c r="AT344" s="5">
        <v>0</v>
      </c>
      <c r="AU344" s="5">
        <v>0</v>
      </c>
      <c r="AV344" s="5">
        <v>0</v>
      </c>
      <c r="AW344" s="5">
        <v>50000000</v>
      </c>
      <c r="AX344" s="5">
        <v>0</v>
      </c>
      <c r="AY344" s="5">
        <f t="shared" si="56"/>
        <v>77940000</v>
      </c>
      <c r="AZ344" s="5"/>
    </row>
    <row r="345" spans="1:52" hidden="1" x14ac:dyDescent="0.3">
      <c r="A345" s="1" t="s">
        <v>590</v>
      </c>
      <c r="B345" s="6">
        <f t="shared" si="49"/>
        <v>0</v>
      </c>
      <c r="C345" s="1" t="str">
        <f t="shared" si="50"/>
        <v>561212480025</v>
      </c>
      <c r="D345" s="1">
        <v>5</v>
      </c>
      <c r="E345" s="1" t="str">
        <f t="shared" si="51"/>
        <v>612</v>
      </c>
      <c r="F345" s="1" t="str">
        <f t="shared" si="52"/>
        <v>1</v>
      </c>
      <c r="G345" s="1" t="str">
        <f t="shared" si="53"/>
        <v>2</v>
      </c>
      <c r="H345" s="1" t="str">
        <f t="shared" si="54"/>
        <v>48</v>
      </c>
      <c r="I345" s="1" t="str">
        <f t="shared" si="55"/>
        <v>00</v>
      </c>
      <c r="J345" s="1">
        <v>25</v>
      </c>
      <c r="K345" s="1" t="s">
        <v>1707</v>
      </c>
      <c r="L345" s="1" t="s">
        <v>590</v>
      </c>
      <c r="M345" s="12" t="s">
        <v>881</v>
      </c>
      <c r="N345" s="12" t="s">
        <v>889</v>
      </c>
      <c r="O345" s="12" t="s">
        <v>890</v>
      </c>
      <c r="P345" s="12" t="s">
        <v>891</v>
      </c>
      <c r="Q345" s="12" t="s">
        <v>892</v>
      </c>
      <c r="R345" s="12" t="s">
        <v>893</v>
      </c>
      <c r="S345" s="12" t="s">
        <v>894</v>
      </c>
      <c r="T345" s="12" t="s">
        <v>1762</v>
      </c>
      <c r="U345" t="s">
        <v>2112</v>
      </c>
      <c r="V345" s="12">
        <v>1</v>
      </c>
      <c r="W345" s="12" t="s">
        <v>1732</v>
      </c>
      <c r="X345" s="12" t="s">
        <v>2243</v>
      </c>
      <c r="Y345" s="12">
        <v>6000</v>
      </c>
      <c r="Z345" s="12" t="s">
        <v>2147</v>
      </c>
      <c r="AA345" s="12" t="s">
        <v>1653</v>
      </c>
      <c r="AB345" s="1" t="s">
        <v>1765</v>
      </c>
      <c r="AC345" s="12" t="s">
        <v>1545</v>
      </c>
      <c r="AD345" s="12" t="s">
        <v>1546</v>
      </c>
      <c r="AE345" s="6" t="s">
        <v>1547</v>
      </c>
      <c r="AF345" s="12" t="s">
        <v>1768</v>
      </c>
      <c r="AG345" s="6" t="s">
        <v>1586</v>
      </c>
      <c r="AH345" s="12" t="s">
        <v>1728</v>
      </c>
      <c r="AI345">
        <v>6121</v>
      </c>
      <c r="AJ345" s="1" t="s">
        <v>318</v>
      </c>
      <c r="AK345" s="1" t="s">
        <v>547</v>
      </c>
      <c r="AL345" s="1" t="s">
        <v>582</v>
      </c>
      <c r="AM345" s="1" t="s">
        <v>583</v>
      </c>
      <c r="AN345" s="1" t="s">
        <v>591</v>
      </c>
      <c r="AO345" s="5">
        <v>3110768.37</v>
      </c>
      <c r="AP345" s="5">
        <v>24234596.780000001</v>
      </c>
      <c r="AQ345" s="5">
        <v>27345365.149999999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27345365.149999999</v>
      </c>
      <c r="AX345" s="5">
        <v>0</v>
      </c>
      <c r="AY345" s="5">
        <f t="shared" si="56"/>
        <v>27345365.149999999</v>
      </c>
      <c r="AZ345" s="5"/>
    </row>
    <row r="346" spans="1:52" hidden="1" x14ac:dyDescent="0.3">
      <c r="A346" s="1" t="s">
        <v>199</v>
      </c>
      <c r="B346" s="6">
        <f t="shared" si="49"/>
        <v>0</v>
      </c>
      <c r="C346" s="1" t="str">
        <f t="shared" si="50"/>
        <v>533810090011</v>
      </c>
      <c r="D346" s="1">
        <v>5</v>
      </c>
      <c r="E346" s="1" t="str">
        <f t="shared" si="51"/>
        <v>338</v>
      </c>
      <c r="F346" s="1" t="str">
        <f t="shared" si="52"/>
        <v>1</v>
      </c>
      <c r="G346" s="1" t="str">
        <f t="shared" si="53"/>
        <v>0</v>
      </c>
      <c r="H346" s="1" t="str">
        <f t="shared" si="54"/>
        <v>09</v>
      </c>
      <c r="I346" s="1" t="str">
        <f t="shared" si="55"/>
        <v>00</v>
      </c>
      <c r="J346" s="1">
        <v>11</v>
      </c>
      <c r="K346" s="1" t="s">
        <v>1760</v>
      </c>
      <c r="L346" s="1" t="s">
        <v>199</v>
      </c>
      <c r="M346" s="12" t="s">
        <v>878</v>
      </c>
      <c r="N346" s="12" t="s">
        <v>889</v>
      </c>
      <c r="O346" s="12" t="s">
        <v>890</v>
      </c>
      <c r="P346" s="12" t="s">
        <v>891</v>
      </c>
      <c r="Q346" s="12" t="s">
        <v>892</v>
      </c>
      <c r="R346" s="12" t="s">
        <v>893</v>
      </c>
      <c r="S346" s="12" t="s">
        <v>894</v>
      </c>
      <c r="T346" s="12" t="s">
        <v>1722</v>
      </c>
      <c r="U346" t="s">
        <v>2090</v>
      </c>
      <c r="V346" s="12">
        <v>4</v>
      </c>
      <c r="W346" s="12" t="s">
        <v>1714</v>
      </c>
      <c r="X346" s="12" t="s">
        <v>2089</v>
      </c>
      <c r="Y346" s="12">
        <v>3000</v>
      </c>
      <c r="Z346" s="12" t="s">
        <v>1717</v>
      </c>
      <c r="AA346" s="12" t="s">
        <v>1592</v>
      </c>
      <c r="AB346" s="1" t="s">
        <v>1758</v>
      </c>
      <c r="AC346" s="12" t="s">
        <v>1268</v>
      </c>
      <c r="AD346" s="12" t="s">
        <v>1269</v>
      </c>
      <c r="AE346" s="6" t="s">
        <v>1270</v>
      </c>
      <c r="AF346" s="12" t="s">
        <v>1271</v>
      </c>
      <c r="AG346" s="6" t="s">
        <v>1586</v>
      </c>
      <c r="AH346" s="12" t="s">
        <v>1728</v>
      </c>
      <c r="AI346">
        <v>3381</v>
      </c>
      <c r="AJ346" s="1" t="s">
        <v>68</v>
      </c>
      <c r="AK346" s="1" t="s">
        <v>154</v>
      </c>
      <c r="AL346" s="1" t="s">
        <v>155</v>
      </c>
      <c r="AM346" s="1" t="s">
        <v>156</v>
      </c>
      <c r="AN346" s="1" t="s">
        <v>200</v>
      </c>
      <c r="AO346" s="5">
        <v>77442266.879999995</v>
      </c>
      <c r="AP346" s="5">
        <v>0</v>
      </c>
      <c r="AQ346" s="5">
        <v>77442266.879999995</v>
      </c>
      <c r="AR346" s="5">
        <v>23499952.800000001</v>
      </c>
      <c r="AS346" s="5">
        <v>31829611.199999999</v>
      </c>
      <c r="AT346" s="5">
        <v>0</v>
      </c>
      <c r="AU346" s="5">
        <v>0</v>
      </c>
      <c r="AV346" s="5">
        <v>0</v>
      </c>
      <c r="AW346" s="5">
        <v>53942314.079999998</v>
      </c>
      <c r="AX346" s="5">
        <v>3500000</v>
      </c>
      <c r="AY346" s="5">
        <f t="shared" si="56"/>
        <v>80942266.879999995</v>
      </c>
      <c r="AZ346" s="5"/>
    </row>
    <row r="347" spans="1:52" hidden="1" x14ac:dyDescent="0.3">
      <c r="A347" s="1" t="s">
        <v>592</v>
      </c>
      <c r="B347" s="6">
        <f t="shared" si="49"/>
        <v>0</v>
      </c>
      <c r="C347" s="1" t="str">
        <f t="shared" si="50"/>
        <v>561310460011</v>
      </c>
      <c r="D347" s="1">
        <v>5</v>
      </c>
      <c r="E347" s="1" t="str">
        <f t="shared" si="51"/>
        <v>613</v>
      </c>
      <c r="F347" s="1" t="str">
        <f t="shared" si="52"/>
        <v>1</v>
      </c>
      <c r="G347" s="1" t="str">
        <f t="shared" si="53"/>
        <v>0</v>
      </c>
      <c r="H347" s="1" t="str">
        <f t="shared" si="54"/>
        <v>46</v>
      </c>
      <c r="I347" s="1" t="str">
        <f t="shared" si="55"/>
        <v>00</v>
      </c>
      <c r="J347" s="1">
        <v>11</v>
      </c>
      <c r="K347" s="1" t="s">
        <v>1760</v>
      </c>
      <c r="L347" s="1" t="s">
        <v>592</v>
      </c>
      <c r="M347" s="12" t="s">
        <v>878</v>
      </c>
      <c r="N347" s="12" t="s">
        <v>889</v>
      </c>
      <c r="O347" s="12" t="s">
        <v>890</v>
      </c>
      <c r="P347" s="12" t="s">
        <v>891</v>
      </c>
      <c r="Q347" s="12" t="s">
        <v>892</v>
      </c>
      <c r="R347" s="12" t="s">
        <v>893</v>
      </c>
      <c r="S347" s="12" t="s">
        <v>894</v>
      </c>
      <c r="T347" s="12" t="s">
        <v>1762</v>
      </c>
      <c r="U347" t="s">
        <v>2112</v>
      </c>
      <c r="V347" s="12">
        <v>1</v>
      </c>
      <c r="W347" s="12" t="s">
        <v>1732</v>
      </c>
      <c r="X347" s="12" t="s">
        <v>2243</v>
      </c>
      <c r="Y347" s="12">
        <v>6000</v>
      </c>
      <c r="Z347" s="12" t="s">
        <v>2147</v>
      </c>
      <c r="AA347" s="12" t="s">
        <v>1651</v>
      </c>
      <c r="AB347" s="1" t="s">
        <v>1970</v>
      </c>
      <c r="AC347" s="12" t="s">
        <v>1549</v>
      </c>
      <c r="AD347" s="12" t="s">
        <v>1550</v>
      </c>
      <c r="AE347" s="6" t="s">
        <v>1551</v>
      </c>
      <c r="AF347" s="12" t="s">
        <v>1971</v>
      </c>
      <c r="AG347" s="6" t="s">
        <v>1586</v>
      </c>
      <c r="AH347" s="12" t="s">
        <v>1728</v>
      </c>
      <c r="AI347">
        <v>6131</v>
      </c>
      <c r="AJ347" s="1" t="s">
        <v>318</v>
      </c>
      <c r="AK347" s="1" t="s">
        <v>547</v>
      </c>
      <c r="AL347" s="1" t="s">
        <v>582</v>
      </c>
      <c r="AM347" s="1" t="s">
        <v>583</v>
      </c>
      <c r="AN347" s="1" t="s">
        <v>593</v>
      </c>
      <c r="AO347" s="5">
        <v>26624817.600000001</v>
      </c>
      <c r="AP347" s="5">
        <v>0</v>
      </c>
      <c r="AQ347" s="5">
        <v>26624817.600000001</v>
      </c>
      <c r="AR347" s="5">
        <v>0</v>
      </c>
      <c r="AS347" s="5">
        <v>26624817.600000001</v>
      </c>
      <c r="AT347" s="5">
        <v>0</v>
      </c>
      <c r="AU347" s="5">
        <v>0</v>
      </c>
      <c r="AV347" s="5">
        <v>0</v>
      </c>
      <c r="AW347" s="5">
        <v>26624817.600000001</v>
      </c>
      <c r="AX347" s="5">
        <v>0</v>
      </c>
      <c r="AY347" s="5">
        <f t="shared" si="56"/>
        <v>26624817.600000001</v>
      </c>
      <c r="AZ347" s="5"/>
    </row>
    <row r="348" spans="1:52" hidden="1" x14ac:dyDescent="0.3">
      <c r="A348" s="1"/>
      <c r="B348" s="6">
        <f t="shared" si="49"/>
        <v>-561511468915</v>
      </c>
      <c r="C348" s="1" t="str">
        <f t="shared" si="50"/>
        <v>561511468915</v>
      </c>
      <c r="D348" s="1">
        <v>5</v>
      </c>
      <c r="E348" s="1" t="str">
        <f t="shared" si="51"/>
        <v>615</v>
      </c>
      <c r="F348" s="1" t="str">
        <f t="shared" si="52"/>
        <v>1</v>
      </c>
      <c r="G348" s="1" t="str">
        <f t="shared" si="53"/>
        <v>1</v>
      </c>
      <c r="H348" s="1" t="str">
        <f t="shared" si="54"/>
        <v>46</v>
      </c>
      <c r="I348" s="1">
        <f t="shared" si="55"/>
        <v>89</v>
      </c>
      <c r="J348" s="1">
        <v>15</v>
      </c>
      <c r="K348" s="1" t="s">
        <v>2054</v>
      </c>
      <c r="L348" s="1" t="e">
        <v>#N/A</v>
      </c>
      <c r="M348" s="131" t="s">
        <v>2055</v>
      </c>
      <c r="N348" s="12" t="s">
        <v>889</v>
      </c>
      <c r="O348" s="12" t="s">
        <v>890</v>
      </c>
      <c r="P348" s="12" t="s">
        <v>891</v>
      </c>
      <c r="Q348" s="12" t="s">
        <v>892</v>
      </c>
      <c r="R348" s="12" t="s">
        <v>893</v>
      </c>
      <c r="S348" s="12" t="s">
        <v>894</v>
      </c>
      <c r="T348" s="12" t="s">
        <v>1762</v>
      </c>
      <c r="U348" t="s">
        <v>2112</v>
      </c>
      <c r="V348" s="12">
        <v>1</v>
      </c>
      <c r="W348" s="12" t="s">
        <v>1732</v>
      </c>
      <c r="X348" s="12" t="s">
        <v>2243</v>
      </c>
      <c r="Y348" s="12">
        <v>6000</v>
      </c>
      <c r="Z348" s="12" t="s">
        <v>2147</v>
      </c>
      <c r="AA348" s="12" t="s">
        <v>1651</v>
      </c>
      <c r="AB348" s="1" t="s">
        <v>1970</v>
      </c>
      <c r="AC348" s="12" t="s">
        <v>1553</v>
      </c>
      <c r="AD348" s="12" t="s">
        <v>1554</v>
      </c>
      <c r="AE348" s="6" t="s">
        <v>1555</v>
      </c>
      <c r="AF348" s="12" t="s">
        <v>1769</v>
      </c>
      <c r="AG348" s="6">
        <v>89</v>
      </c>
      <c r="AH348" s="12" t="s">
        <v>2140</v>
      </c>
      <c r="AI348">
        <v>6151</v>
      </c>
      <c r="AJ348" s="1" t="s">
        <v>318</v>
      </c>
      <c r="AK348" s="1" t="s">
        <v>547</v>
      </c>
      <c r="AL348" s="1" t="s">
        <v>582</v>
      </c>
      <c r="AM348" s="1" t="s">
        <v>583</v>
      </c>
      <c r="AN348" s="1"/>
      <c r="AO348" s="5">
        <v>0</v>
      </c>
      <c r="AP348" s="5">
        <v>0</v>
      </c>
      <c r="AQ348" s="5">
        <v>0</v>
      </c>
      <c r="AR348" s="32">
        <v>110000000</v>
      </c>
      <c r="AS348" s="5">
        <v>110000000</v>
      </c>
      <c r="AT348" s="5"/>
      <c r="AU348" s="5"/>
      <c r="AV348" s="5"/>
      <c r="AW348" s="5"/>
      <c r="AX348" s="32">
        <v>41500000</v>
      </c>
      <c r="AY348" s="5">
        <f t="shared" si="56"/>
        <v>41500000</v>
      </c>
      <c r="AZ348" s="5"/>
    </row>
    <row r="349" spans="1:52" hidden="1" x14ac:dyDescent="0.3">
      <c r="A349" s="1" t="s">
        <v>594</v>
      </c>
      <c r="B349" s="6">
        <f t="shared" si="49"/>
        <v>0</v>
      </c>
      <c r="C349" s="1" t="str">
        <f t="shared" si="50"/>
        <v>561310463711</v>
      </c>
      <c r="D349" s="1">
        <v>5</v>
      </c>
      <c r="E349" s="1" t="str">
        <f t="shared" si="51"/>
        <v>613</v>
      </c>
      <c r="F349" s="1" t="str">
        <f t="shared" si="52"/>
        <v>1</v>
      </c>
      <c r="G349" s="1" t="str">
        <f t="shared" si="53"/>
        <v>0</v>
      </c>
      <c r="H349" s="1" t="str">
        <f t="shared" si="54"/>
        <v>46</v>
      </c>
      <c r="I349" s="1" t="str">
        <f t="shared" si="55"/>
        <v>37</v>
      </c>
      <c r="J349" s="1">
        <v>11</v>
      </c>
      <c r="K349" s="1" t="s">
        <v>1760</v>
      </c>
      <c r="L349" s="1" t="s">
        <v>594</v>
      </c>
      <c r="M349" s="12" t="s">
        <v>878</v>
      </c>
      <c r="N349" s="12" t="s">
        <v>889</v>
      </c>
      <c r="O349" s="12" t="s">
        <v>890</v>
      </c>
      <c r="P349" s="12" t="s">
        <v>891</v>
      </c>
      <c r="Q349" s="12" t="s">
        <v>892</v>
      </c>
      <c r="R349" s="12" t="s">
        <v>893</v>
      </c>
      <c r="S349" s="12" t="s">
        <v>894</v>
      </c>
      <c r="T349" s="12" t="s">
        <v>1762</v>
      </c>
      <c r="U349" t="s">
        <v>2112</v>
      </c>
      <c r="V349" s="12">
        <v>1</v>
      </c>
      <c r="W349" s="12" t="s">
        <v>1732</v>
      </c>
      <c r="X349" s="12" t="s">
        <v>2243</v>
      </c>
      <c r="Y349" s="12">
        <v>6000</v>
      </c>
      <c r="Z349" s="12" t="s">
        <v>2147</v>
      </c>
      <c r="AA349" s="12" t="s">
        <v>1651</v>
      </c>
      <c r="AB349" s="1" t="s">
        <v>1970</v>
      </c>
      <c r="AC349" s="12" t="s">
        <v>1549</v>
      </c>
      <c r="AD349" s="12" t="s">
        <v>1550</v>
      </c>
      <c r="AE349" s="6" t="s">
        <v>1551</v>
      </c>
      <c r="AF349" s="12" t="s">
        <v>1971</v>
      </c>
      <c r="AG349" s="6" t="s">
        <v>1634</v>
      </c>
      <c r="AH349" s="12" t="s">
        <v>1972</v>
      </c>
      <c r="AI349">
        <v>6131</v>
      </c>
      <c r="AJ349" s="1" t="s">
        <v>318</v>
      </c>
      <c r="AK349" s="1" t="s">
        <v>547</v>
      </c>
      <c r="AL349" s="1" t="s">
        <v>582</v>
      </c>
      <c r="AM349" s="1" t="s">
        <v>583</v>
      </c>
      <c r="AN349" s="1" t="s">
        <v>595</v>
      </c>
      <c r="AO349" s="5">
        <v>62500000</v>
      </c>
      <c r="AP349" s="5">
        <v>345365.15</v>
      </c>
      <c r="AQ349" s="5">
        <v>62845365.149999999</v>
      </c>
      <c r="AR349" s="5">
        <v>60909672.039999999</v>
      </c>
      <c r="AS349" s="5">
        <v>0</v>
      </c>
      <c r="AT349" s="5">
        <v>0</v>
      </c>
      <c r="AU349" s="5">
        <v>0</v>
      </c>
      <c r="AV349" s="5">
        <v>0</v>
      </c>
      <c r="AW349" s="5">
        <v>1935693.1099999994</v>
      </c>
      <c r="AX349" s="5">
        <v>0</v>
      </c>
      <c r="AY349" s="5">
        <f t="shared" si="56"/>
        <v>62845365.149999999</v>
      </c>
      <c r="AZ349" s="5"/>
    </row>
    <row r="350" spans="1:52" hidden="1" x14ac:dyDescent="0.3">
      <c r="A350" s="1" t="s">
        <v>596</v>
      </c>
      <c r="B350" s="6">
        <f t="shared" si="49"/>
        <v>0</v>
      </c>
      <c r="C350" s="1" t="str">
        <f t="shared" si="50"/>
        <v>561310480011</v>
      </c>
      <c r="D350" s="1">
        <v>5</v>
      </c>
      <c r="E350" s="1" t="str">
        <f t="shared" si="51"/>
        <v>613</v>
      </c>
      <c r="F350" s="1" t="str">
        <f t="shared" si="52"/>
        <v>1</v>
      </c>
      <c r="G350" s="1" t="str">
        <f t="shared" si="53"/>
        <v>0</v>
      </c>
      <c r="H350" s="1" t="str">
        <f t="shared" si="54"/>
        <v>48</v>
      </c>
      <c r="I350" s="1" t="str">
        <f t="shared" si="55"/>
        <v>00</v>
      </c>
      <c r="J350" s="1">
        <v>11</v>
      </c>
      <c r="K350" s="1" t="s">
        <v>1760</v>
      </c>
      <c r="L350" s="1" t="s">
        <v>596</v>
      </c>
      <c r="M350" s="12" t="s">
        <v>878</v>
      </c>
      <c r="N350" s="12" t="s">
        <v>889</v>
      </c>
      <c r="O350" s="12" t="s">
        <v>890</v>
      </c>
      <c r="P350" s="12" t="s">
        <v>891</v>
      </c>
      <c r="Q350" s="12" t="s">
        <v>892</v>
      </c>
      <c r="R350" s="12" t="s">
        <v>893</v>
      </c>
      <c r="S350" s="12" t="s">
        <v>894</v>
      </c>
      <c r="T350" s="12" t="s">
        <v>1762</v>
      </c>
      <c r="U350" t="s">
        <v>2112</v>
      </c>
      <c r="V350" s="12">
        <v>1</v>
      </c>
      <c r="W350" s="12" t="s">
        <v>1732</v>
      </c>
      <c r="X350" s="12" t="s">
        <v>2243</v>
      </c>
      <c r="Y350" s="12">
        <v>6000</v>
      </c>
      <c r="Z350" s="12" t="s">
        <v>2147</v>
      </c>
      <c r="AA350" s="12" t="s">
        <v>1653</v>
      </c>
      <c r="AB350" s="1" t="s">
        <v>1765</v>
      </c>
      <c r="AC350" s="12" t="s">
        <v>1549</v>
      </c>
      <c r="AD350" s="12" t="s">
        <v>1550</v>
      </c>
      <c r="AE350" s="6" t="s">
        <v>1551</v>
      </c>
      <c r="AF350" s="12" t="s">
        <v>1971</v>
      </c>
      <c r="AG350" s="6" t="s">
        <v>1586</v>
      </c>
      <c r="AH350" s="12" t="s">
        <v>1728</v>
      </c>
      <c r="AI350">
        <v>6131</v>
      </c>
      <c r="AJ350" s="1" t="s">
        <v>318</v>
      </c>
      <c r="AK350" s="1" t="s">
        <v>547</v>
      </c>
      <c r="AL350" s="1" t="s">
        <v>582</v>
      </c>
      <c r="AM350" s="1" t="s">
        <v>583</v>
      </c>
      <c r="AN350" s="1" t="s">
        <v>593</v>
      </c>
      <c r="AO350" s="5">
        <v>4000000</v>
      </c>
      <c r="AP350" s="5">
        <v>75489707.819999993</v>
      </c>
      <c r="AQ350" s="5">
        <v>79489707.819999993</v>
      </c>
      <c r="AR350" s="5">
        <v>4600000</v>
      </c>
      <c r="AS350" s="5">
        <v>0</v>
      </c>
      <c r="AT350" s="5">
        <v>0</v>
      </c>
      <c r="AU350" s="5">
        <v>0</v>
      </c>
      <c r="AV350" s="5">
        <v>0</v>
      </c>
      <c r="AW350" s="5">
        <v>74889707.819999993</v>
      </c>
      <c r="AX350" s="5">
        <v>0</v>
      </c>
      <c r="AY350" s="5">
        <f t="shared" si="56"/>
        <v>79489707.819999993</v>
      </c>
      <c r="AZ350" s="5"/>
    </row>
    <row r="351" spans="1:52" hidden="1" x14ac:dyDescent="0.3">
      <c r="A351" s="1" t="s">
        <v>597</v>
      </c>
      <c r="B351" s="6">
        <f t="shared" si="49"/>
        <v>0</v>
      </c>
      <c r="C351" s="1" t="str">
        <f t="shared" si="50"/>
        <v>561311480025</v>
      </c>
      <c r="D351" s="1">
        <v>5</v>
      </c>
      <c r="E351" s="1" t="str">
        <f t="shared" si="51"/>
        <v>613</v>
      </c>
      <c r="F351" s="1" t="str">
        <f t="shared" si="52"/>
        <v>1</v>
      </c>
      <c r="G351" s="1" t="str">
        <f t="shared" si="53"/>
        <v>1</v>
      </c>
      <c r="H351" s="1" t="str">
        <f t="shared" si="54"/>
        <v>48</v>
      </c>
      <c r="I351" s="1" t="str">
        <f t="shared" si="55"/>
        <v>00</v>
      </c>
      <c r="J351" s="1">
        <v>25</v>
      </c>
      <c r="K351" s="1" t="s">
        <v>2063</v>
      </c>
      <c r="L351" s="1" t="s">
        <v>597</v>
      </c>
      <c r="M351" s="12" t="s">
        <v>880</v>
      </c>
      <c r="N351" s="12" t="s">
        <v>889</v>
      </c>
      <c r="O351" s="12" t="s">
        <v>890</v>
      </c>
      <c r="P351" s="12" t="s">
        <v>891</v>
      </c>
      <c r="Q351" s="12" t="s">
        <v>892</v>
      </c>
      <c r="R351" s="12" t="s">
        <v>893</v>
      </c>
      <c r="S351" s="12" t="s">
        <v>894</v>
      </c>
      <c r="T351" s="12" t="s">
        <v>1762</v>
      </c>
      <c r="U351" t="s">
        <v>2112</v>
      </c>
      <c r="V351" s="12">
        <v>1</v>
      </c>
      <c r="W351" s="12" t="s">
        <v>1732</v>
      </c>
      <c r="X351" s="12" t="s">
        <v>2243</v>
      </c>
      <c r="Y351" s="12">
        <v>6000</v>
      </c>
      <c r="Z351" s="12" t="s">
        <v>2147</v>
      </c>
      <c r="AA351" s="12" t="s">
        <v>1653</v>
      </c>
      <c r="AB351" s="1" t="s">
        <v>1765</v>
      </c>
      <c r="AC351" s="12" t="s">
        <v>1549</v>
      </c>
      <c r="AD351" s="12" t="s">
        <v>1550</v>
      </c>
      <c r="AE351" s="6" t="s">
        <v>1551</v>
      </c>
      <c r="AF351" s="12" t="s">
        <v>1971</v>
      </c>
      <c r="AG351" s="6" t="s">
        <v>1586</v>
      </c>
      <c r="AH351" s="12" t="s">
        <v>1728</v>
      </c>
      <c r="AI351">
        <v>6131</v>
      </c>
      <c r="AJ351" s="1" t="s">
        <v>318</v>
      </c>
      <c r="AK351" s="1" t="s">
        <v>547</v>
      </c>
      <c r="AL351" s="1" t="s">
        <v>582</v>
      </c>
      <c r="AM351" s="1" t="s">
        <v>583</v>
      </c>
      <c r="AN351" s="1" t="s">
        <v>598</v>
      </c>
      <c r="AO351" s="5">
        <v>37975438.600000001</v>
      </c>
      <c r="AP351" s="5">
        <v>-1065939</v>
      </c>
      <c r="AQ351" s="5">
        <v>36909499.600000001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36909499.600000001</v>
      </c>
      <c r="AX351" s="5">
        <v>0</v>
      </c>
      <c r="AY351" s="5">
        <f t="shared" si="56"/>
        <v>36909499.600000001</v>
      </c>
      <c r="AZ351" s="5"/>
    </row>
    <row r="352" spans="1:52" hidden="1" x14ac:dyDescent="0.3">
      <c r="A352" s="1" t="s">
        <v>599</v>
      </c>
      <c r="B352" s="6">
        <f t="shared" si="49"/>
        <v>0</v>
      </c>
      <c r="C352" s="1" t="str">
        <f t="shared" si="50"/>
        <v>561311487925</v>
      </c>
      <c r="D352" s="1">
        <v>5</v>
      </c>
      <c r="E352" s="1" t="str">
        <f t="shared" si="51"/>
        <v>613</v>
      </c>
      <c r="F352" s="1" t="str">
        <f t="shared" si="52"/>
        <v>1</v>
      </c>
      <c r="G352" s="1" t="str">
        <f t="shared" si="53"/>
        <v>1</v>
      </c>
      <c r="H352" s="1" t="str">
        <f t="shared" si="54"/>
        <v>48</v>
      </c>
      <c r="I352" s="1" t="str">
        <f t="shared" si="55"/>
        <v>79</v>
      </c>
      <c r="J352" s="1">
        <v>25</v>
      </c>
      <c r="K352" s="1" t="s">
        <v>2063</v>
      </c>
      <c r="L352" s="1" t="s">
        <v>599</v>
      </c>
      <c r="M352" s="12" t="s">
        <v>880</v>
      </c>
      <c r="N352" s="12" t="s">
        <v>889</v>
      </c>
      <c r="O352" s="12" t="s">
        <v>890</v>
      </c>
      <c r="P352" s="12" t="s">
        <v>891</v>
      </c>
      <c r="Q352" s="12" t="s">
        <v>892</v>
      </c>
      <c r="R352" s="12" t="s">
        <v>893</v>
      </c>
      <c r="S352" s="12" t="s">
        <v>894</v>
      </c>
      <c r="T352" s="12" t="s">
        <v>1762</v>
      </c>
      <c r="U352" t="s">
        <v>2112</v>
      </c>
      <c r="V352" s="12">
        <v>1</v>
      </c>
      <c r="W352" s="12" t="s">
        <v>1732</v>
      </c>
      <c r="X352" s="12" t="s">
        <v>2243</v>
      </c>
      <c r="Y352" s="12">
        <v>6000</v>
      </c>
      <c r="Z352" s="12" t="s">
        <v>2147</v>
      </c>
      <c r="AA352" s="12" t="s">
        <v>1653</v>
      </c>
      <c r="AB352" s="1" t="s">
        <v>1765</v>
      </c>
      <c r="AC352" s="12" t="s">
        <v>1549</v>
      </c>
      <c r="AD352" s="12" t="s">
        <v>1550</v>
      </c>
      <c r="AE352" s="6" t="s">
        <v>1551</v>
      </c>
      <c r="AF352" s="12" t="s">
        <v>1971</v>
      </c>
      <c r="AG352" s="6" t="s">
        <v>1635</v>
      </c>
      <c r="AH352" s="12" t="s">
        <v>1675</v>
      </c>
      <c r="AI352">
        <v>6131</v>
      </c>
      <c r="AJ352" s="1" t="s">
        <v>318</v>
      </c>
      <c r="AK352" s="1" t="s">
        <v>547</v>
      </c>
      <c r="AL352" s="1" t="s">
        <v>582</v>
      </c>
      <c r="AM352" s="1" t="s">
        <v>583</v>
      </c>
      <c r="AN352" s="1" t="s">
        <v>600</v>
      </c>
      <c r="AO352" s="5">
        <v>0</v>
      </c>
      <c r="AP352" s="5">
        <v>1065939</v>
      </c>
      <c r="AQ352" s="5">
        <v>1065939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1065939</v>
      </c>
      <c r="AX352" s="5">
        <v>0</v>
      </c>
      <c r="AY352" s="5">
        <f t="shared" si="56"/>
        <v>1065939</v>
      </c>
      <c r="AZ352" s="5"/>
    </row>
    <row r="353" spans="1:52" hidden="1" x14ac:dyDescent="0.3">
      <c r="A353" s="1" t="s">
        <v>601</v>
      </c>
      <c r="B353" s="6">
        <f t="shared" si="49"/>
        <v>0</v>
      </c>
      <c r="C353" s="1" t="str">
        <f t="shared" si="50"/>
        <v>561510460011</v>
      </c>
      <c r="D353" s="1">
        <v>5</v>
      </c>
      <c r="E353" s="1" t="str">
        <f t="shared" si="51"/>
        <v>615</v>
      </c>
      <c r="F353" s="1" t="str">
        <f t="shared" si="52"/>
        <v>1</v>
      </c>
      <c r="G353" s="1" t="str">
        <f t="shared" si="53"/>
        <v>0</v>
      </c>
      <c r="H353" s="1" t="str">
        <f t="shared" si="54"/>
        <v>46</v>
      </c>
      <c r="I353" s="1" t="str">
        <f t="shared" si="55"/>
        <v>00</v>
      </c>
      <c r="J353" s="1">
        <v>11</v>
      </c>
      <c r="K353" s="1" t="s">
        <v>1760</v>
      </c>
      <c r="L353" s="1" t="s">
        <v>601</v>
      </c>
      <c r="M353" s="12" t="s">
        <v>878</v>
      </c>
      <c r="N353" s="12" t="s">
        <v>889</v>
      </c>
      <c r="O353" s="12" t="s">
        <v>890</v>
      </c>
      <c r="P353" s="12" t="s">
        <v>891</v>
      </c>
      <c r="Q353" s="12" t="s">
        <v>892</v>
      </c>
      <c r="R353" s="12" t="s">
        <v>893</v>
      </c>
      <c r="S353" s="12" t="s">
        <v>894</v>
      </c>
      <c r="T353" s="12" t="s">
        <v>1762</v>
      </c>
      <c r="U353" t="s">
        <v>2112</v>
      </c>
      <c r="V353" s="12">
        <v>1</v>
      </c>
      <c r="W353" s="12" t="s">
        <v>1732</v>
      </c>
      <c r="X353" s="12" t="s">
        <v>2243</v>
      </c>
      <c r="Y353" s="12">
        <v>6000</v>
      </c>
      <c r="Z353" s="12" t="s">
        <v>2147</v>
      </c>
      <c r="AA353" s="12" t="s">
        <v>1651</v>
      </c>
      <c r="AB353" s="1" t="s">
        <v>1970</v>
      </c>
      <c r="AC353" s="12" t="s">
        <v>1553</v>
      </c>
      <c r="AD353" s="12" t="s">
        <v>1554</v>
      </c>
      <c r="AE353" s="6" t="s">
        <v>1555</v>
      </c>
      <c r="AF353" s="12" t="s">
        <v>1769</v>
      </c>
      <c r="AG353" s="6" t="s">
        <v>1586</v>
      </c>
      <c r="AH353" s="12" t="s">
        <v>1728</v>
      </c>
      <c r="AI353">
        <v>6151</v>
      </c>
      <c r="AJ353" s="1" t="s">
        <v>318</v>
      </c>
      <c r="AK353" s="1" t="s">
        <v>547</v>
      </c>
      <c r="AL353" s="1" t="s">
        <v>582</v>
      </c>
      <c r="AM353" s="1" t="s">
        <v>583</v>
      </c>
      <c r="AN353" s="1" t="s">
        <v>602</v>
      </c>
      <c r="AO353" s="5">
        <v>270180971.16000003</v>
      </c>
      <c r="AP353" s="5">
        <v>0</v>
      </c>
      <c r="AQ353" s="5">
        <v>270180971.16000003</v>
      </c>
      <c r="AR353" s="5">
        <v>0</v>
      </c>
      <c r="AS353" s="5">
        <v>266523929.02000001</v>
      </c>
      <c r="AT353" s="5">
        <v>3657042.14</v>
      </c>
      <c r="AU353" s="5">
        <v>3657042.14</v>
      </c>
      <c r="AV353" s="5">
        <v>3657042.14</v>
      </c>
      <c r="AW353" s="5">
        <v>270180971.16000003</v>
      </c>
      <c r="AX353" s="5">
        <v>0</v>
      </c>
      <c r="AY353" s="5">
        <f t="shared" si="56"/>
        <v>270180971.16000003</v>
      </c>
      <c r="AZ353" s="5"/>
    </row>
    <row r="354" spans="1:52" hidden="1" x14ac:dyDescent="0.3">
      <c r="A354" s="1" t="s">
        <v>603</v>
      </c>
      <c r="B354" s="6">
        <f t="shared" si="49"/>
        <v>0</v>
      </c>
      <c r="C354" s="1" t="str">
        <f t="shared" si="50"/>
        <v>561510470011</v>
      </c>
      <c r="D354" s="1">
        <v>5</v>
      </c>
      <c r="E354" s="1" t="str">
        <f t="shared" si="51"/>
        <v>615</v>
      </c>
      <c r="F354" s="1" t="str">
        <f t="shared" si="52"/>
        <v>1</v>
      </c>
      <c r="G354" s="1" t="str">
        <f t="shared" si="53"/>
        <v>0</v>
      </c>
      <c r="H354" s="1" t="str">
        <f t="shared" si="54"/>
        <v>47</v>
      </c>
      <c r="I354" s="1" t="str">
        <f t="shared" si="55"/>
        <v>00</v>
      </c>
      <c r="J354" s="1">
        <v>11</v>
      </c>
      <c r="K354" s="1" t="s">
        <v>1760</v>
      </c>
      <c r="L354" s="1" t="s">
        <v>603</v>
      </c>
      <c r="M354" s="12" t="s">
        <v>878</v>
      </c>
      <c r="N354" s="12" t="s">
        <v>889</v>
      </c>
      <c r="O354" s="12" t="s">
        <v>890</v>
      </c>
      <c r="P354" s="12" t="s">
        <v>891</v>
      </c>
      <c r="Q354" s="12" t="s">
        <v>892</v>
      </c>
      <c r="R354" s="12" t="s">
        <v>893</v>
      </c>
      <c r="S354" s="12" t="s">
        <v>894</v>
      </c>
      <c r="T354" s="12" t="s">
        <v>1762</v>
      </c>
      <c r="U354" t="s">
        <v>2112</v>
      </c>
      <c r="V354" s="12">
        <v>1</v>
      </c>
      <c r="W354" s="12" t="s">
        <v>1732</v>
      </c>
      <c r="X354" s="12" t="s">
        <v>2243</v>
      </c>
      <c r="Y354" s="12">
        <v>6000</v>
      </c>
      <c r="Z354" s="12" t="s">
        <v>2147</v>
      </c>
      <c r="AA354" s="12" t="s">
        <v>1652</v>
      </c>
      <c r="AB354" s="1" t="s">
        <v>1973</v>
      </c>
      <c r="AC354" s="12" t="s">
        <v>1553</v>
      </c>
      <c r="AD354" s="12" t="s">
        <v>1554</v>
      </c>
      <c r="AE354" s="6" t="s">
        <v>1555</v>
      </c>
      <c r="AF354" s="12" t="s">
        <v>1769</v>
      </c>
      <c r="AG354" s="6" t="s">
        <v>1586</v>
      </c>
      <c r="AH354" s="12" t="s">
        <v>1728</v>
      </c>
      <c r="AI354">
        <v>6151</v>
      </c>
      <c r="AJ354" s="1" t="s">
        <v>318</v>
      </c>
      <c r="AK354" s="1" t="s">
        <v>547</v>
      </c>
      <c r="AL354" s="1" t="s">
        <v>582</v>
      </c>
      <c r="AM354" s="1" t="s">
        <v>583</v>
      </c>
      <c r="AN354" s="1" t="s">
        <v>602</v>
      </c>
      <c r="AO354" s="5">
        <v>35000000</v>
      </c>
      <c r="AP354" s="5">
        <v>0</v>
      </c>
      <c r="AQ354" s="5">
        <v>35000000</v>
      </c>
      <c r="AR354" s="5">
        <v>0</v>
      </c>
      <c r="AS354" s="5">
        <v>0</v>
      </c>
      <c r="AT354" s="5">
        <v>0</v>
      </c>
      <c r="AU354" s="5">
        <v>0</v>
      </c>
      <c r="AV354" s="5">
        <v>0</v>
      </c>
      <c r="AW354" s="5">
        <v>35000000</v>
      </c>
      <c r="AX354" s="5">
        <v>0</v>
      </c>
      <c r="AY354" s="5">
        <f t="shared" si="56"/>
        <v>35000000</v>
      </c>
      <c r="AZ354" s="5"/>
    </row>
    <row r="355" spans="1:52" hidden="1" x14ac:dyDescent="0.3">
      <c r="A355" s="1"/>
      <c r="B355" s="6">
        <f t="shared" si="49"/>
        <v>-561311468915</v>
      </c>
      <c r="C355" s="1" t="str">
        <f t="shared" si="50"/>
        <v>561311468915</v>
      </c>
      <c r="D355" s="1">
        <v>5</v>
      </c>
      <c r="E355" s="1" t="str">
        <f t="shared" si="51"/>
        <v>613</v>
      </c>
      <c r="F355" s="1" t="str">
        <f t="shared" si="52"/>
        <v>1</v>
      </c>
      <c r="G355" s="1" t="str">
        <f t="shared" si="53"/>
        <v>1</v>
      </c>
      <c r="H355" s="1" t="str">
        <f t="shared" si="54"/>
        <v>46</v>
      </c>
      <c r="I355" s="1">
        <f t="shared" si="55"/>
        <v>89</v>
      </c>
      <c r="J355" s="1">
        <v>15</v>
      </c>
      <c r="K355" s="1" t="s">
        <v>2054</v>
      </c>
      <c r="L355" s="1" t="e">
        <v>#N/A</v>
      </c>
      <c r="M355" s="131" t="s">
        <v>2055</v>
      </c>
      <c r="N355" s="12" t="s">
        <v>889</v>
      </c>
      <c r="O355" s="12" t="s">
        <v>890</v>
      </c>
      <c r="P355" s="12" t="s">
        <v>891</v>
      </c>
      <c r="Q355" s="12" t="s">
        <v>892</v>
      </c>
      <c r="R355" s="12" t="s">
        <v>893</v>
      </c>
      <c r="S355" s="12" t="s">
        <v>894</v>
      </c>
      <c r="T355" s="12" t="s">
        <v>1762</v>
      </c>
      <c r="U355" t="s">
        <v>2112</v>
      </c>
      <c r="V355" s="12">
        <v>1</v>
      </c>
      <c r="W355" s="12" t="s">
        <v>1732</v>
      </c>
      <c r="X355" s="12" t="s">
        <v>2243</v>
      </c>
      <c r="Y355" s="12">
        <v>6000</v>
      </c>
      <c r="Z355" s="12" t="s">
        <v>2147</v>
      </c>
      <c r="AA355" s="12" t="s">
        <v>1651</v>
      </c>
      <c r="AB355" s="1" t="s">
        <v>1970</v>
      </c>
      <c r="AC355" s="12" t="s">
        <v>1549</v>
      </c>
      <c r="AD355" s="12" t="s">
        <v>1550</v>
      </c>
      <c r="AE355" s="6" t="s">
        <v>1551</v>
      </c>
      <c r="AF355" s="12" t="s">
        <v>1971</v>
      </c>
      <c r="AG355" s="6">
        <v>89</v>
      </c>
      <c r="AH355" s="12" t="s">
        <v>2140</v>
      </c>
      <c r="AI355">
        <v>6131</v>
      </c>
      <c r="AJ355" s="1" t="s">
        <v>318</v>
      </c>
      <c r="AK355" s="1" t="s">
        <v>547</v>
      </c>
      <c r="AL355" s="1" t="s">
        <v>582</v>
      </c>
      <c r="AM355" s="1" t="s">
        <v>583</v>
      </c>
      <c r="AN355" s="1"/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0</v>
      </c>
      <c r="AV355" s="5">
        <v>0</v>
      </c>
      <c r="AW355" s="5">
        <v>0</v>
      </c>
      <c r="AX355" s="32">
        <v>68500000</v>
      </c>
      <c r="AY355" s="5">
        <f t="shared" si="56"/>
        <v>68500000</v>
      </c>
      <c r="AZ355" s="5"/>
    </row>
    <row r="356" spans="1:52" hidden="1" x14ac:dyDescent="0.3">
      <c r="A356" s="1"/>
      <c r="B356" s="6">
        <f t="shared" si="49"/>
        <v>-512211120215</v>
      </c>
      <c r="C356" s="1" t="str">
        <f t="shared" si="50"/>
        <v>512211120215</v>
      </c>
      <c r="D356" s="1">
        <v>5</v>
      </c>
      <c r="E356" s="1" t="str">
        <f t="shared" si="51"/>
        <v>122</v>
      </c>
      <c r="F356" s="1" t="str">
        <f t="shared" si="52"/>
        <v>1</v>
      </c>
      <c r="G356" s="1" t="str">
        <f t="shared" si="53"/>
        <v>1</v>
      </c>
      <c r="H356" s="1" t="str">
        <f t="shared" si="54"/>
        <v>12</v>
      </c>
      <c r="I356" s="1" t="str">
        <f t="shared" si="55"/>
        <v>02</v>
      </c>
      <c r="J356" s="1">
        <v>15</v>
      </c>
      <c r="K356" s="1" t="s">
        <v>2054</v>
      </c>
      <c r="L356" s="1" t="e">
        <v>#N/A</v>
      </c>
      <c r="M356" s="131" t="s">
        <v>2055</v>
      </c>
      <c r="N356" s="12" t="s">
        <v>889</v>
      </c>
      <c r="O356" s="12" t="s">
        <v>890</v>
      </c>
      <c r="P356" s="12" t="s">
        <v>891</v>
      </c>
      <c r="Q356" s="12" t="s">
        <v>892</v>
      </c>
      <c r="R356" s="12" t="s">
        <v>893</v>
      </c>
      <c r="S356" s="12" t="s">
        <v>894</v>
      </c>
      <c r="T356" s="12" t="s">
        <v>1974</v>
      </c>
      <c r="U356" s="12" t="s">
        <v>2088</v>
      </c>
      <c r="V356" s="12">
        <v>4</v>
      </c>
      <c r="W356" s="12" t="s">
        <v>1714</v>
      </c>
      <c r="X356" s="12" t="s">
        <v>2089</v>
      </c>
      <c r="Y356" s="12">
        <v>1000</v>
      </c>
      <c r="Z356" s="12" t="s">
        <v>1977</v>
      </c>
      <c r="AA356" s="12" t="s">
        <v>1594</v>
      </c>
      <c r="AB356" s="1" t="s">
        <v>1977</v>
      </c>
      <c r="AC356" s="12" t="s">
        <v>984</v>
      </c>
      <c r="AD356" s="12" t="s">
        <v>985</v>
      </c>
      <c r="AE356" s="6" t="s">
        <v>986</v>
      </c>
      <c r="AF356" s="12" t="s">
        <v>987</v>
      </c>
      <c r="AG356" s="6" t="s">
        <v>903</v>
      </c>
      <c r="AH356" s="12" t="s">
        <v>2046</v>
      </c>
      <c r="AI356">
        <v>1221</v>
      </c>
      <c r="AJ356" s="1" t="s">
        <v>68</v>
      </c>
      <c r="AK356" s="1" t="s">
        <v>154</v>
      </c>
      <c r="AL356" s="1" t="s">
        <v>236</v>
      </c>
      <c r="AM356" s="1" t="s">
        <v>237</v>
      </c>
      <c r="AN356" s="1"/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69188267.530000001</v>
      </c>
      <c r="AY356" s="5">
        <f t="shared" si="56"/>
        <v>69188267.530000001</v>
      </c>
      <c r="AZ356" s="5"/>
    </row>
    <row r="357" spans="1:52" hidden="1" x14ac:dyDescent="0.3">
      <c r="A357" s="1"/>
      <c r="B357" s="6">
        <f t="shared" si="49"/>
        <v>-561511460015</v>
      </c>
      <c r="C357" s="1" t="str">
        <f t="shared" si="50"/>
        <v>561511460015</v>
      </c>
      <c r="D357" s="1">
        <v>5</v>
      </c>
      <c r="E357" s="1" t="str">
        <f t="shared" si="51"/>
        <v>615</v>
      </c>
      <c r="F357" s="1" t="str">
        <f t="shared" si="52"/>
        <v>1</v>
      </c>
      <c r="G357" s="1" t="str">
        <f t="shared" si="53"/>
        <v>1</v>
      </c>
      <c r="H357" s="1" t="str">
        <f t="shared" si="54"/>
        <v>46</v>
      </c>
      <c r="I357" s="1" t="str">
        <f t="shared" si="55"/>
        <v>00</v>
      </c>
      <c r="J357" s="1">
        <v>15</v>
      </c>
      <c r="K357" s="1" t="s">
        <v>2054</v>
      </c>
      <c r="L357" s="1" t="e">
        <v>#N/A</v>
      </c>
      <c r="M357" s="131" t="s">
        <v>2055</v>
      </c>
      <c r="N357" s="12" t="s">
        <v>889</v>
      </c>
      <c r="O357" s="12" t="s">
        <v>890</v>
      </c>
      <c r="P357" s="12" t="s">
        <v>891</v>
      </c>
      <c r="Q357" s="12" t="s">
        <v>892</v>
      </c>
      <c r="R357" s="12" t="s">
        <v>893</v>
      </c>
      <c r="S357" s="12" t="s">
        <v>894</v>
      </c>
      <c r="T357" s="12" t="s">
        <v>1762</v>
      </c>
      <c r="U357" t="s">
        <v>2112</v>
      </c>
      <c r="V357" s="12">
        <v>1</v>
      </c>
      <c r="W357" s="12" t="s">
        <v>1732</v>
      </c>
      <c r="X357" s="12" t="s">
        <v>2243</v>
      </c>
      <c r="Y357" s="12">
        <v>6000</v>
      </c>
      <c r="Z357" s="12" t="s">
        <v>2147</v>
      </c>
      <c r="AA357" s="12" t="s">
        <v>1651</v>
      </c>
      <c r="AB357" s="1" t="s">
        <v>1970</v>
      </c>
      <c r="AC357" s="12" t="s">
        <v>1553</v>
      </c>
      <c r="AD357" s="12" t="s">
        <v>1554</v>
      </c>
      <c r="AE357" s="6" t="s">
        <v>1555</v>
      </c>
      <c r="AF357" s="12" t="s">
        <v>1769</v>
      </c>
      <c r="AG357" s="6" t="s">
        <v>1586</v>
      </c>
      <c r="AH357" s="12" t="s">
        <v>1728</v>
      </c>
      <c r="AI357">
        <v>6151</v>
      </c>
      <c r="AJ357" s="1" t="s">
        <v>318</v>
      </c>
      <c r="AK357" s="1" t="s">
        <v>547</v>
      </c>
      <c r="AL357" s="1" t="s">
        <v>582</v>
      </c>
      <c r="AM357" s="1" t="s">
        <v>583</v>
      </c>
      <c r="AN357" s="1"/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0</v>
      </c>
      <c r="AV357" s="5">
        <v>0</v>
      </c>
      <c r="AW357" s="5">
        <v>0</v>
      </c>
      <c r="AX357" s="32">
        <v>140000000</v>
      </c>
      <c r="AY357" s="5">
        <f t="shared" si="56"/>
        <v>140000000</v>
      </c>
      <c r="AZ357" s="5"/>
    </row>
    <row r="358" spans="1:52" hidden="1" x14ac:dyDescent="0.3">
      <c r="A358" s="81" t="s">
        <v>604</v>
      </c>
      <c r="B358" s="6">
        <f t="shared" si="49"/>
        <v>0</v>
      </c>
      <c r="C358" s="1" t="str">
        <f t="shared" si="50"/>
        <v>561510480011</v>
      </c>
      <c r="D358" s="1">
        <v>5</v>
      </c>
      <c r="E358" s="1" t="str">
        <f t="shared" si="51"/>
        <v>615</v>
      </c>
      <c r="F358" s="1" t="str">
        <f t="shared" si="52"/>
        <v>1</v>
      </c>
      <c r="G358" s="1" t="str">
        <f t="shared" si="53"/>
        <v>0</v>
      </c>
      <c r="H358" s="1" t="str">
        <f t="shared" si="54"/>
        <v>48</v>
      </c>
      <c r="I358" s="1" t="str">
        <f t="shared" si="55"/>
        <v>00</v>
      </c>
      <c r="J358" s="1">
        <v>11</v>
      </c>
      <c r="K358" s="1" t="s">
        <v>1760</v>
      </c>
      <c r="L358" s="1" t="s">
        <v>604</v>
      </c>
      <c r="M358" s="12" t="s">
        <v>878</v>
      </c>
      <c r="N358" s="12" t="s">
        <v>889</v>
      </c>
      <c r="O358" s="12" t="s">
        <v>890</v>
      </c>
      <c r="P358" s="12" t="s">
        <v>891</v>
      </c>
      <c r="Q358" s="12" t="s">
        <v>892</v>
      </c>
      <c r="R358" s="12" t="s">
        <v>893</v>
      </c>
      <c r="S358" s="12" t="s">
        <v>894</v>
      </c>
      <c r="T358" s="12" t="s">
        <v>1762</v>
      </c>
      <c r="U358" t="s">
        <v>2112</v>
      </c>
      <c r="V358" s="12">
        <v>1</v>
      </c>
      <c r="W358" s="12" t="s">
        <v>1732</v>
      </c>
      <c r="X358" s="12" t="s">
        <v>2243</v>
      </c>
      <c r="Y358" s="12">
        <v>6000</v>
      </c>
      <c r="Z358" s="12" t="s">
        <v>2147</v>
      </c>
      <c r="AA358" s="12" t="s">
        <v>1653</v>
      </c>
      <c r="AB358" s="1" t="s">
        <v>1765</v>
      </c>
      <c r="AC358" s="12" t="s">
        <v>1553</v>
      </c>
      <c r="AD358" s="12" t="s">
        <v>1554</v>
      </c>
      <c r="AE358" s="6" t="s">
        <v>1555</v>
      </c>
      <c r="AF358" s="12" t="s">
        <v>1769</v>
      </c>
      <c r="AG358" s="6" t="s">
        <v>1586</v>
      </c>
      <c r="AH358" s="12" t="s">
        <v>1728</v>
      </c>
      <c r="AI358">
        <v>6151</v>
      </c>
      <c r="AJ358" s="1" t="s">
        <v>318</v>
      </c>
      <c r="AK358" s="1" t="s">
        <v>547</v>
      </c>
      <c r="AL358" s="1" t="s">
        <v>582</v>
      </c>
      <c r="AM358" s="1" t="s">
        <v>583</v>
      </c>
      <c r="AN358" s="1" t="s">
        <v>602</v>
      </c>
      <c r="AO358" s="5">
        <v>46000000</v>
      </c>
      <c r="AP358" s="5">
        <v>220960000</v>
      </c>
      <c r="AQ358" s="5">
        <v>266960000</v>
      </c>
      <c r="AR358" s="5">
        <v>22250000</v>
      </c>
      <c r="AS358" s="5">
        <v>15471074.189999999</v>
      </c>
      <c r="AT358" s="5">
        <v>0</v>
      </c>
      <c r="AU358" s="5">
        <v>0</v>
      </c>
      <c r="AV358" s="5">
        <v>0</v>
      </c>
      <c r="AW358" s="5">
        <v>265650000</v>
      </c>
      <c r="AX358" s="5">
        <v>0</v>
      </c>
      <c r="AY358" s="5">
        <f t="shared" si="56"/>
        <v>266960000</v>
      </c>
      <c r="AZ358" s="5"/>
    </row>
    <row r="359" spans="1:52" hidden="1" x14ac:dyDescent="0.3">
      <c r="A359" s="81" t="s">
        <v>2065</v>
      </c>
      <c r="B359" s="6">
        <f t="shared" si="49"/>
        <v>0</v>
      </c>
      <c r="C359" s="1" t="str">
        <f t="shared" si="50"/>
        <v>563210480011</v>
      </c>
      <c r="D359" s="1">
        <v>5</v>
      </c>
      <c r="E359" s="1" t="str">
        <f t="shared" si="51"/>
        <v>632</v>
      </c>
      <c r="F359" s="1" t="str">
        <f t="shared" si="52"/>
        <v>1</v>
      </c>
      <c r="G359" s="1" t="str">
        <f t="shared" si="53"/>
        <v>0</v>
      </c>
      <c r="H359" s="1" t="str">
        <f t="shared" si="54"/>
        <v>48</v>
      </c>
      <c r="I359" s="1" t="str">
        <f t="shared" si="55"/>
        <v>00</v>
      </c>
      <c r="J359" s="1">
        <v>11</v>
      </c>
      <c r="K359" s="1" t="s">
        <v>1760</v>
      </c>
      <c r="L359" s="1" t="s">
        <v>2065</v>
      </c>
      <c r="M359" s="12" t="s">
        <v>878</v>
      </c>
      <c r="N359" s="12" t="s">
        <v>889</v>
      </c>
      <c r="O359" s="12" t="s">
        <v>890</v>
      </c>
      <c r="P359" s="12" t="s">
        <v>891</v>
      </c>
      <c r="Q359" s="12" t="s">
        <v>892</v>
      </c>
      <c r="R359" s="12" t="s">
        <v>893</v>
      </c>
      <c r="S359" s="12" t="s">
        <v>894</v>
      </c>
      <c r="T359" s="12" t="s">
        <v>1762</v>
      </c>
      <c r="U359" t="s">
        <v>2112</v>
      </c>
      <c r="V359" s="12">
        <v>1</v>
      </c>
      <c r="W359" s="12" t="s">
        <v>1732</v>
      </c>
      <c r="X359" s="12" t="s">
        <v>2243</v>
      </c>
      <c r="Y359" s="12">
        <v>6000</v>
      </c>
      <c r="Z359" s="12" t="s">
        <v>2147</v>
      </c>
      <c r="AA359" s="12" t="s">
        <v>1653</v>
      </c>
      <c r="AB359" s="1" t="s">
        <v>1765</v>
      </c>
      <c r="AC359" s="12">
        <v>632</v>
      </c>
      <c r="AD359" s="12" t="s">
        <v>1560</v>
      </c>
      <c r="AE359" s="6">
        <v>63201</v>
      </c>
      <c r="AF359" s="12" t="s">
        <v>1885</v>
      </c>
      <c r="AG359" s="20" t="s">
        <v>1586</v>
      </c>
      <c r="AH359" s="12" t="s">
        <v>1728</v>
      </c>
      <c r="AI359">
        <v>6321</v>
      </c>
      <c r="AJ359" s="1" t="s">
        <v>318</v>
      </c>
      <c r="AK359" s="1" t="s">
        <v>547</v>
      </c>
      <c r="AL359" s="1" t="s">
        <v>582</v>
      </c>
      <c r="AM359" s="1" t="s">
        <v>583</v>
      </c>
      <c r="AN359" s="1" t="s">
        <v>2231</v>
      </c>
      <c r="AO359" s="5">
        <v>0</v>
      </c>
      <c r="AP359" s="5">
        <v>500000</v>
      </c>
      <c r="AQ359" s="5">
        <v>500000</v>
      </c>
      <c r="AR359" s="5">
        <v>0</v>
      </c>
      <c r="AS359" s="5">
        <v>0</v>
      </c>
      <c r="AT359" s="5">
        <v>0</v>
      </c>
      <c r="AU359" s="5">
        <v>0</v>
      </c>
      <c r="AV359" s="5">
        <v>0</v>
      </c>
      <c r="AW359" s="5">
        <v>0</v>
      </c>
      <c r="AX359" s="5">
        <v>0</v>
      </c>
      <c r="AY359" s="5">
        <f t="shared" si="56"/>
        <v>500000</v>
      </c>
      <c r="AZ359" s="5"/>
    </row>
    <row r="360" spans="1:52" hidden="1" x14ac:dyDescent="0.3">
      <c r="A360" s="1" t="s">
        <v>605</v>
      </c>
      <c r="B360" s="6">
        <f t="shared" si="49"/>
        <v>0</v>
      </c>
      <c r="C360" s="1" t="str">
        <f t="shared" si="50"/>
        <v>561511480025</v>
      </c>
      <c r="D360" s="1">
        <v>5</v>
      </c>
      <c r="E360" s="1" t="str">
        <f t="shared" si="51"/>
        <v>615</v>
      </c>
      <c r="F360" s="1" t="str">
        <f t="shared" si="52"/>
        <v>1</v>
      </c>
      <c r="G360" s="1" t="str">
        <f t="shared" si="53"/>
        <v>1</v>
      </c>
      <c r="H360" s="1" t="str">
        <f t="shared" si="54"/>
        <v>48</v>
      </c>
      <c r="I360" s="1" t="str">
        <f t="shared" si="55"/>
        <v>00</v>
      </c>
      <c r="J360" s="1">
        <v>25</v>
      </c>
      <c r="K360" s="1" t="s">
        <v>2063</v>
      </c>
      <c r="L360" s="1" t="s">
        <v>605</v>
      </c>
      <c r="M360" s="12" t="s">
        <v>880</v>
      </c>
      <c r="N360" s="12" t="s">
        <v>889</v>
      </c>
      <c r="O360" s="12" t="s">
        <v>890</v>
      </c>
      <c r="P360" s="12" t="s">
        <v>891</v>
      </c>
      <c r="Q360" s="12" t="s">
        <v>892</v>
      </c>
      <c r="R360" s="12" t="s">
        <v>893</v>
      </c>
      <c r="S360" s="12" t="s">
        <v>894</v>
      </c>
      <c r="T360" s="12" t="s">
        <v>1762</v>
      </c>
      <c r="U360" t="s">
        <v>2112</v>
      </c>
      <c r="V360" s="12">
        <v>1</v>
      </c>
      <c r="W360" s="12" t="s">
        <v>1732</v>
      </c>
      <c r="X360" s="12" t="s">
        <v>2243</v>
      </c>
      <c r="Y360" s="12">
        <v>6000</v>
      </c>
      <c r="Z360" s="12" t="s">
        <v>2147</v>
      </c>
      <c r="AA360" s="12" t="s">
        <v>1653</v>
      </c>
      <c r="AB360" s="1" t="s">
        <v>1765</v>
      </c>
      <c r="AC360" s="12" t="s">
        <v>1553</v>
      </c>
      <c r="AD360" s="12" t="s">
        <v>1554</v>
      </c>
      <c r="AE360" s="6" t="s">
        <v>1555</v>
      </c>
      <c r="AF360" s="12" t="s">
        <v>1769</v>
      </c>
      <c r="AG360" s="6" t="s">
        <v>1586</v>
      </c>
      <c r="AH360" s="12" t="s">
        <v>1728</v>
      </c>
      <c r="AI360">
        <v>6151</v>
      </c>
      <c r="AJ360" s="1" t="s">
        <v>318</v>
      </c>
      <c r="AK360" s="1" t="s">
        <v>547</v>
      </c>
      <c r="AL360" s="1" t="s">
        <v>582</v>
      </c>
      <c r="AM360" s="1" t="s">
        <v>583</v>
      </c>
      <c r="AN360" s="1" t="s">
        <v>606</v>
      </c>
      <c r="AO360" s="5">
        <v>66730231.399999999</v>
      </c>
      <c r="AP360" s="5">
        <v>0</v>
      </c>
      <c r="AQ360" s="5">
        <v>66730231.399999999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66730231.399999999</v>
      </c>
      <c r="AX360" s="5">
        <v>0</v>
      </c>
      <c r="AY360" s="5">
        <f t="shared" si="56"/>
        <v>66730231.399999999</v>
      </c>
      <c r="AZ360" s="5"/>
    </row>
    <row r="361" spans="1:52" hidden="1" x14ac:dyDescent="0.3">
      <c r="A361" s="81" t="s">
        <v>607</v>
      </c>
      <c r="B361" s="6">
        <f t="shared" si="49"/>
        <v>0</v>
      </c>
      <c r="C361" s="1" t="str">
        <f t="shared" si="50"/>
        <v>561512480025</v>
      </c>
      <c r="D361" s="1">
        <v>5</v>
      </c>
      <c r="E361" s="1" t="str">
        <f t="shared" si="51"/>
        <v>615</v>
      </c>
      <c r="F361" s="1" t="str">
        <f t="shared" si="52"/>
        <v>1</v>
      </c>
      <c r="G361" s="1" t="str">
        <f t="shared" si="53"/>
        <v>2</v>
      </c>
      <c r="H361" s="1" t="str">
        <f t="shared" si="54"/>
        <v>48</v>
      </c>
      <c r="I361" s="1" t="str">
        <f t="shared" si="55"/>
        <v>00</v>
      </c>
      <c r="J361" s="1">
        <v>25</v>
      </c>
      <c r="K361" s="1" t="s">
        <v>1707</v>
      </c>
      <c r="L361" s="1" t="s">
        <v>607</v>
      </c>
      <c r="M361" s="12" t="s">
        <v>881</v>
      </c>
      <c r="N361" s="12" t="s">
        <v>889</v>
      </c>
      <c r="O361" s="12" t="s">
        <v>890</v>
      </c>
      <c r="P361" s="12" t="s">
        <v>891</v>
      </c>
      <c r="Q361" s="12" t="s">
        <v>892</v>
      </c>
      <c r="R361" s="12" t="s">
        <v>893</v>
      </c>
      <c r="S361" s="12" t="s">
        <v>894</v>
      </c>
      <c r="T361" s="12" t="s">
        <v>1762</v>
      </c>
      <c r="U361" t="s">
        <v>2112</v>
      </c>
      <c r="V361" s="12">
        <v>1</v>
      </c>
      <c r="W361" s="12" t="s">
        <v>1732</v>
      </c>
      <c r="X361" s="12" t="s">
        <v>2243</v>
      </c>
      <c r="Y361" s="12">
        <v>6000</v>
      </c>
      <c r="Z361" s="12" t="s">
        <v>2147</v>
      </c>
      <c r="AA361" s="12" t="s">
        <v>1653</v>
      </c>
      <c r="AB361" s="1" t="s">
        <v>1765</v>
      </c>
      <c r="AC361" s="12" t="s">
        <v>1553</v>
      </c>
      <c r="AD361" s="12" t="s">
        <v>1554</v>
      </c>
      <c r="AE361" s="6" t="s">
        <v>1555</v>
      </c>
      <c r="AF361" s="12" t="s">
        <v>1769</v>
      </c>
      <c r="AG361" s="6" t="s">
        <v>1586</v>
      </c>
      <c r="AH361" s="12" t="s">
        <v>1728</v>
      </c>
      <c r="AI361">
        <v>6151</v>
      </c>
      <c r="AJ361" s="1" t="s">
        <v>318</v>
      </c>
      <c r="AK361" s="1" t="s">
        <v>547</v>
      </c>
      <c r="AL361" s="1" t="s">
        <v>582</v>
      </c>
      <c r="AM361" s="1" t="s">
        <v>583</v>
      </c>
      <c r="AN361" s="1" t="s">
        <v>606</v>
      </c>
      <c r="AO361" s="5">
        <v>0</v>
      </c>
      <c r="AP361" s="5">
        <v>188559257.03</v>
      </c>
      <c r="AQ361" s="5">
        <v>188559257.03</v>
      </c>
      <c r="AR361" s="5">
        <v>3110768.25</v>
      </c>
      <c r="AS361" s="5">
        <v>0</v>
      </c>
      <c r="AT361" s="5">
        <v>0</v>
      </c>
      <c r="AU361" s="5">
        <v>0</v>
      </c>
      <c r="AV361" s="5">
        <v>0</v>
      </c>
      <c r="AW361" s="5">
        <v>185448488.78</v>
      </c>
      <c r="AX361" s="5">
        <v>0</v>
      </c>
      <c r="AY361" s="5">
        <f t="shared" si="56"/>
        <v>188559257.03</v>
      </c>
      <c r="AZ361" s="5"/>
    </row>
    <row r="362" spans="1:52" hidden="1" x14ac:dyDescent="0.3">
      <c r="A362" s="1" t="s">
        <v>611</v>
      </c>
      <c r="B362" s="6">
        <f t="shared" si="49"/>
        <v>0</v>
      </c>
      <c r="C362" s="1" t="str">
        <f t="shared" si="50"/>
        <v>524410490011</v>
      </c>
      <c r="D362" s="1">
        <v>5</v>
      </c>
      <c r="E362" s="1" t="str">
        <f t="shared" si="51"/>
        <v>244</v>
      </c>
      <c r="F362" s="1" t="str">
        <f t="shared" si="52"/>
        <v>1</v>
      </c>
      <c r="G362" s="1" t="str">
        <f t="shared" si="53"/>
        <v>0</v>
      </c>
      <c r="H362" s="1" t="str">
        <f t="shared" si="54"/>
        <v>49</v>
      </c>
      <c r="I362" s="1" t="str">
        <f t="shared" si="55"/>
        <v>00</v>
      </c>
      <c r="J362" s="1">
        <v>11</v>
      </c>
      <c r="K362" s="1" t="s">
        <v>1760</v>
      </c>
      <c r="L362" s="1" t="s">
        <v>611</v>
      </c>
      <c r="M362" s="12" t="s">
        <v>878</v>
      </c>
      <c r="N362" s="12" t="s">
        <v>903</v>
      </c>
      <c r="O362" s="12" t="s">
        <v>904</v>
      </c>
      <c r="P362" s="12" t="s">
        <v>911</v>
      </c>
      <c r="Q362" s="12" t="s">
        <v>912</v>
      </c>
      <c r="R362" s="12" t="s">
        <v>917</v>
      </c>
      <c r="S362" s="12" t="s">
        <v>918</v>
      </c>
      <c r="T362" s="12" t="s">
        <v>1722</v>
      </c>
      <c r="U362" t="s">
        <v>2090</v>
      </c>
      <c r="V362" s="12">
        <v>5</v>
      </c>
      <c r="W362" s="12" t="s">
        <v>1839</v>
      </c>
      <c r="X362" s="12" t="s">
        <v>2089</v>
      </c>
      <c r="Y362" s="12">
        <v>2000</v>
      </c>
      <c r="Z362" s="12" t="s">
        <v>1735</v>
      </c>
      <c r="AA362" s="12" t="s">
        <v>1636</v>
      </c>
      <c r="AB362" s="1" t="s">
        <v>2006</v>
      </c>
      <c r="AC362" s="12" t="s">
        <v>1107</v>
      </c>
      <c r="AD362" s="12" t="s">
        <v>1108</v>
      </c>
      <c r="AE362" s="6" t="s">
        <v>1109</v>
      </c>
      <c r="AF362" s="12" t="s">
        <v>1110</v>
      </c>
      <c r="AG362" s="6" t="s">
        <v>1586</v>
      </c>
      <c r="AH362" s="12" t="s">
        <v>1728</v>
      </c>
      <c r="AI362">
        <v>2441</v>
      </c>
      <c r="AJ362" s="1" t="s">
        <v>330</v>
      </c>
      <c r="AK362" s="1" t="s">
        <v>608</v>
      </c>
      <c r="AL362" s="1" t="s">
        <v>609</v>
      </c>
      <c r="AM362" s="1" t="s">
        <v>610</v>
      </c>
      <c r="AN362" s="1" t="s">
        <v>78</v>
      </c>
      <c r="AO362" s="5">
        <v>80000</v>
      </c>
      <c r="AP362" s="5">
        <v>0</v>
      </c>
      <c r="AQ362" s="5">
        <v>80000</v>
      </c>
      <c r="AR362" s="5">
        <v>0</v>
      </c>
      <c r="AS362" s="5">
        <v>0</v>
      </c>
      <c r="AT362" s="5">
        <v>0</v>
      </c>
      <c r="AU362" s="5">
        <v>0</v>
      </c>
      <c r="AV362" s="5">
        <v>0</v>
      </c>
      <c r="AW362" s="5">
        <v>80000</v>
      </c>
      <c r="AX362" s="5">
        <v>0</v>
      </c>
      <c r="AY362" s="5">
        <f t="shared" si="56"/>
        <v>80000</v>
      </c>
      <c r="AZ362" s="5"/>
    </row>
    <row r="363" spans="1:52" hidden="1" x14ac:dyDescent="0.3">
      <c r="A363" s="1" t="s">
        <v>612</v>
      </c>
      <c r="B363" s="6">
        <f t="shared" si="49"/>
        <v>0</v>
      </c>
      <c r="C363" s="1" t="str">
        <f t="shared" si="50"/>
        <v>538210494911</v>
      </c>
      <c r="D363" s="1">
        <v>5</v>
      </c>
      <c r="E363" s="1" t="str">
        <f t="shared" si="51"/>
        <v>382</v>
      </c>
      <c r="F363" s="1" t="str">
        <f t="shared" si="52"/>
        <v>1</v>
      </c>
      <c r="G363" s="1" t="str">
        <f t="shared" si="53"/>
        <v>0</v>
      </c>
      <c r="H363" s="1" t="str">
        <f t="shared" si="54"/>
        <v>49</v>
      </c>
      <c r="I363" s="1" t="str">
        <f t="shared" si="55"/>
        <v>49</v>
      </c>
      <c r="J363" s="1">
        <v>11</v>
      </c>
      <c r="K363" s="1" t="s">
        <v>1760</v>
      </c>
      <c r="L363" s="1" t="s">
        <v>612</v>
      </c>
      <c r="M363" s="12" t="s">
        <v>878</v>
      </c>
      <c r="N363" s="12" t="s">
        <v>903</v>
      </c>
      <c r="O363" s="12" t="s">
        <v>904</v>
      </c>
      <c r="P363" s="12" t="s">
        <v>911</v>
      </c>
      <c r="Q363" s="12" t="s">
        <v>912</v>
      </c>
      <c r="R363" s="12" t="s">
        <v>917</v>
      </c>
      <c r="S363" s="12" t="s">
        <v>918</v>
      </c>
      <c r="T363" s="12" t="s">
        <v>1722</v>
      </c>
      <c r="U363" t="s">
        <v>2090</v>
      </c>
      <c r="V363" s="12">
        <v>5</v>
      </c>
      <c r="W363" s="12" t="s">
        <v>1839</v>
      </c>
      <c r="X363" s="12" t="s">
        <v>2089</v>
      </c>
      <c r="Y363" s="12">
        <v>3000</v>
      </c>
      <c r="Z363" s="12" t="s">
        <v>1717</v>
      </c>
      <c r="AA363" s="12" t="s">
        <v>1636</v>
      </c>
      <c r="AB363" s="1" t="s">
        <v>2006</v>
      </c>
      <c r="AC363" s="12" t="s">
        <v>1373</v>
      </c>
      <c r="AD363" s="12" t="s">
        <v>1374</v>
      </c>
      <c r="AE363" s="6" t="s">
        <v>1375</v>
      </c>
      <c r="AF363" s="12" t="s">
        <v>1376</v>
      </c>
      <c r="AG363" s="6" t="s">
        <v>1636</v>
      </c>
      <c r="AH363" s="12" t="s">
        <v>2009</v>
      </c>
      <c r="AI363">
        <v>3821</v>
      </c>
      <c r="AJ363" s="1" t="s">
        <v>330</v>
      </c>
      <c r="AK363" s="1" t="s">
        <v>608</v>
      </c>
      <c r="AL363" s="1" t="s">
        <v>609</v>
      </c>
      <c r="AM363" s="1" t="s">
        <v>610</v>
      </c>
      <c r="AN363" s="1" t="s">
        <v>613</v>
      </c>
      <c r="AO363" s="5">
        <v>300000</v>
      </c>
      <c r="AP363" s="5">
        <v>0</v>
      </c>
      <c r="AQ363" s="5">
        <v>300000</v>
      </c>
      <c r="AR363" s="5">
        <v>0</v>
      </c>
      <c r="AS363" s="5">
        <v>0</v>
      </c>
      <c r="AT363" s="5">
        <v>0</v>
      </c>
      <c r="AU363" s="5">
        <v>0</v>
      </c>
      <c r="AV363" s="5">
        <v>0</v>
      </c>
      <c r="AW363" s="5">
        <v>300000</v>
      </c>
      <c r="AX363" s="5">
        <v>0</v>
      </c>
      <c r="AY363" s="5">
        <f t="shared" si="56"/>
        <v>300000</v>
      </c>
      <c r="AZ363" s="5"/>
    </row>
    <row r="364" spans="1:52" hidden="1" x14ac:dyDescent="0.3">
      <c r="A364" s="1" t="s">
        <v>614</v>
      </c>
      <c r="B364" s="6">
        <f t="shared" si="49"/>
        <v>0</v>
      </c>
      <c r="C364" s="1" t="str">
        <f t="shared" si="50"/>
        <v>538210495011</v>
      </c>
      <c r="D364" s="1">
        <v>5</v>
      </c>
      <c r="E364" s="1" t="str">
        <f t="shared" si="51"/>
        <v>382</v>
      </c>
      <c r="F364" s="1" t="str">
        <f t="shared" si="52"/>
        <v>1</v>
      </c>
      <c r="G364" s="1" t="str">
        <f t="shared" si="53"/>
        <v>0</v>
      </c>
      <c r="H364" s="1" t="str">
        <f t="shared" si="54"/>
        <v>49</v>
      </c>
      <c r="I364" s="1" t="str">
        <f t="shared" si="55"/>
        <v>50</v>
      </c>
      <c r="J364" s="1">
        <v>11</v>
      </c>
      <c r="K364" s="1" t="s">
        <v>1760</v>
      </c>
      <c r="L364" s="1" t="s">
        <v>614</v>
      </c>
      <c r="M364" s="12" t="s">
        <v>878</v>
      </c>
      <c r="N364" s="12" t="s">
        <v>903</v>
      </c>
      <c r="O364" s="12" t="s">
        <v>904</v>
      </c>
      <c r="P364" s="12" t="s">
        <v>911</v>
      </c>
      <c r="Q364" s="12" t="s">
        <v>912</v>
      </c>
      <c r="R364" s="12" t="s">
        <v>917</v>
      </c>
      <c r="S364" s="12" t="s">
        <v>918</v>
      </c>
      <c r="T364" s="12" t="s">
        <v>1722</v>
      </c>
      <c r="U364" t="s">
        <v>2090</v>
      </c>
      <c r="V364" s="12">
        <v>5</v>
      </c>
      <c r="W364" s="12" t="s">
        <v>1839</v>
      </c>
      <c r="X364" s="12" t="s">
        <v>2089</v>
      </c>
      <c r="Y364" s="12">
        <v>3000</v>
      </c>
      <c r="Z364" s="12" t="s">
        <v>1717</v>
      </c>
      <c r="AA364" s="12" t="s">
        <v>1636</v>
      </c>
      <c r="AB364" s="1" t="s">
        <v>2006</v>
      </c>
      <c r="AC364" s="12" t="s">
        <v>1373</v>
      </c>
      <c r="AD364" s="12" t="s">
        <v>1374</v>
      </c>
      <c r="AE364" s="6" t="s">
        <v>1375</v>
      </c>
      <c r="AF364" s="12" t="s">
        <v>1376</v>
      </c>
      <c r="AG364" s="6" t="s">
        <v>1637</v>
      </c>
      <c r="AH364" s="12" t="s">
        <v>2010</v>
      </c>
      <c r="AI364">
        <v>3821</v>
      </c>
      <c r="AJ364" s="1" t="s">
        <v>330</v>
      </c>
      <c r="AK364" s="1" t="s">
        <v>608</v>
      </c>
      <c r="AL364" s="1" t="s">
        <v>609</v>
      </c>
      <c r="AM364" s="1" t="s">
        <v>610</v>
      </c>
      <c r="AN364" s="1" t="s">
        <v>615</v>
      </c>
      <c r="AO364" s="5">
        <v>270000</v>
      </c>
      <c r="AP364" s="5">
        <v>0</v>
      </c>
      <c r="AQ364" s="5">
        <v>270000</v>
      </c>
      <c r="AR364" s="5">
        <v>0</v>
      </c>
      <c r="AS364" s="5">
        <v>0</v>
      </c>
      <c r="AT364" s="5">
        <v>0</v>
      </c>
      <c r="AU364" s="5">
        <v>0</v>
      </c>
      <c r="AV364" s="5">
        <v>0</v>
      </c>
      <c r="AW364" s="5">
        <v>270000</v>
      </c>
      <c r="AX364" s="5">
        <v>0</v>
      </c>
      <c r="AY364" s="5">
        <f t="shared" si="56"/>
        <v>270000</v>
      </c>
      <c r="AZ364" s="5"/>
    </row>
    <row r="365" spans="1:52" hidden="1" x14ac:dyDescent="0.3">
      <c r="A365" s="1" t="s">
        <v>616</v>
      </c>
      <c r="B365" s="6">
        <f t="shared" si="49"/>
        <v>0</v>
      </c>
      <c r="C365" s="1" t="str">
        <f t="shared" si="50"/>
        <v>556710490011</v>
      </c>
      <c r="D365" s="1">
        <v>5</v>
      </c>
      <c r="E365" s="1" t="str">
        <f t="shared" si="51"/>
        <v>567</v>
      </c>
      <c r="F365" s="1" t="str">
        <f t="shared" si="52"/>
        <v>1</v>
      </c>
      <c r="G365" s="1" t="str">
        <f t="shared" si="53"/>
        <v>0</v>
      </c>
      <c r="H365" s="1" t="str">
        <f t="shared" si="54"/>
        <v>49</v>
      </c>
      <c r="I365" s="1" t="str">
        <f t="shared" si="55"/>
        <v>00</v>
      </c>
      <c r="J365" s="1">
        <v>11</v>
      </c>
      <c r="K365" s="1" t="s">
        <v>1760</v>
      </c>
      <c r="L365" s="1" t="s">
        <v>616</v>
      </c>
      <c r="M365" s="12" t="s">
        <v>878</v>
      </c>
      <c r="N365" s="12" t="s">
        <v>903</v>
      </c>
      <c r="O365" s="12" t="s">
        <v>904</v>
      </c>
      <c r="P365" s="12" t="s">
        <v>911</v>
      </c>
      <c r="Q365" s="12" t="s">
        <v>912</v>
      </c>
      <c r="R365" s="12" t="s">
        <v>917</v>
      </c>
      <c r="S365" s="12" t="s">
        <v>918</v>
      </c>
      <c r="T365" s="12" t="s">
        <v>1722</v>
      </c>
      <c r="U365" t="s">
        <v>2090</v>
      </c>
      <c r="V365" s="12">
        <v>5</v>
      </c>
      <c r="W365" s="12" t="s">
        <v>1839</v>
      </c>
      <c r="X365" s="12" t="s">
        <v>2243</v>
      </c>
      <c r="Y365" s="12">
        <v>5000</v>
      </c>
      <c r="Z365" s="12" t="s">
        <v>1739</v>
      </c>
      <c r="AA365" s="12" t="s">
        <v>1636</v>
      </c>
      <c r="AB365" s="1" t="s">
        <v>2006</v>
      </c>
      <c r="AC365" s="12" t="s">
        <v>1511</v>
      </c>
      <c r="AD365" s="12" t="s">
        <v>1512</v>
      </c>
      <c r="AE365" s="6" t="s">
        <v>1513</v>
      </c>
      <c r="AF365" s="12" t="s">
        <v>1923</v>
      </c>
      <c r="AG365" s="6" t="s">
        <v>1586</v>
      </c>
      <c r="AH365" s="12" t="s">
        <v>1728</v>
      </c>
      <c r="AI365">
        <v>5671</v>
      </c>
      <c r="AJ365" s="1" t="s">
        <v>330</v>
      </c>
      <c r="AK365" s="1" t="s">
        <v>608</v>
      </c>
      <c r="AL365" s="1" t="s">
        <v>609</v>
      </c>
      <c r="AM365" s="1" t="s">
        <v>610</v>
      </c>
      <c r="AN365" s="1" t="s">
        <v>454</v>
      </c>
      <c r="AO365" s="5">
        <v>50000</v>
      </c>
      <c r="AP365" s="5">
        <v>0</v>
      </c>
      <c r="AQ365" s="5">
        <v>50000</v>
      </c>
      <c r="AR365" s="5">
        <v>0</v>
      </c>
      <c r="AS365" s="5">
        <v>0</v>
      </c>
      <c r="AT365" s="5">
        <v>0</v>
      </c>
      <c r="AU365" s="5">
        <v>0</v>
      </c>
      <c r="AV365" s="5">
        <v>0</v>
      </c>
      <c r="AW365" s="5">
        <v>50000</v>
      </c>
      <c r="AX365" s="5">
        <v>0</v>
      </c>
      <c r="AY365" s="5">
        <f t="shared" si="56"/>
        <v>50000</v>
      </c>
      <c r="AZ365" s="5"/>
    </row>
    <row r="366" spans="1:52" hidden="1" x14ac:dyDescent="0.3">
      <c r="A366" s="1" t="s">
        <v>619</v>
      </c>
      <c r="B366" s="6">
        <f t="shared" si="49"/>
        <v>0</v>
      </c>
      <c r="C366" s="1" t="str">
        <f t="shared" si="50"/>
        <v>523510540011</v>
      </c>
      <c r="D366" s="1">
        <v>5</v>
      </c>
      <c r="E366" s="1" t="str">
        <f t="shared" si="51"/>
        <v>235</v>
      </c>
      <c r="F366" s="1" t="str">
        <f t="shared" si="52"/>
        <v>1</v>
      </c>
      <c r="G366" s="1" t="str">
        <f t="shared" si="53"/>
        <v>0</v>
      </c>
      <c r="H366" s="1" t="str">
        <f t="shared" si="54"/>
        <v>54</v>
      </c>
      <c r="I366" s="1" t="str">
        <f t="shared" si="55"/>
        <v>00</v>
      </c>
      <c r="J366" s="1">
        <v>11</v>
      </c>
      <c r="K366" s="1" t="s">
        <v>1760</v>
      </c>
      <c r="L366" s="1" t="s">
        <v>619</v>
      </c>
      <c r="M366" s="12" t="s">
        <v>878</v>
      </c>
      <c r="N366" s="12" t="s">
        <v>935</v>
      </c>
      <c r="O366" s="12" t="s">
        <v>936</v>
      </c>
      <c r="P366" s="12" t="s">
        <v>937</v>
      </c>
      <c r="Q366" s="12" t="s">
        <v>938</v>
      </c>
      <c r="R366" s="12" t="s">
        <v>939</v>
      </c>
      <c r="S366" s="12" t="s">
        <v>940</v>
      </c>
      <c r="T366" s="12" t="s">
        <v>1722</v>
      </c>
      <c r="U366" t="s">
        <v>2090</v>
      </c>
      <c r="V366" s="12">
        <v>5</v>
      </c>
      <c r="W366" s="12" t="s">
        <v>1839</v>
      </c>
      <c r="X366" s="12" t="s">
        <v>2089</v>
      </c>
      <c r="Y366" s="12">
        <v>2000</v>
      </c>
      <c r="Z366" s="12" t="s">
        <v>1735</v>
      </c>
      <c r="AA366" s="12" t="s">
        <v>1655</v>
      </c>
      <c r="AB366" s="1" t="s">
        <v>1982</v>
      </c>
      <c r="AC366" s="12" t="s">
        <v>1089</v>
      </c>
      <c r="AD366" s="12" t="s">
        <v>1090</v>
      </c>
      <c r="AE366" s="6" t="s">
        <v>1091</v>
      </c>
      <c r="AF366" s="12" t="s">
        <v>1984</v>
      </c>
      <c r="AG366" s="6" t="s">
        <v>1586</v>
      </c>
      <c r="AH366" s="12" t="s">
        <v>1728</v>
      </c>
      <c r="AI366">
        <v>2351</v>
      </c>
      <c r="AJ366" s="1" t="s">
        <v>330</v>
      </c>
      <c r="AK366" s="1" t="s">
        <v>608</v>
      </c>
      <c r="AL366" s="1" t="s">
        <v>617</v>
      </c>
      <c r="AM366" s="1" t="s">
        <v>618</v>
      </c>
      <c r="AN366" s="1" t="s">
        <v>620</v>
      </c>
      <c r="AO366" s="5">
        <v>500000</v>
      </c>
      <c r="AP366" s="5">
        <v>0</v>
      </c>
      <c r="AQ366" s="5">
        <v>500000</v>
      </c>
      <c r="AR366" s="5">
        <v>0</v>
      </c>
      <c r="AS366" s="5">
        <v>0</v>
      </c>
      <c r="AT366" s="5">
        <v>0</v>
      </c>
      <c r="AU366" s="5">
        <v>0</v>
      </c>
      <c r="AV366" s="5">
        <v>0</v>
      </c>
      <c r="AW366" s="5">
        <v>500000</v>
      </c>
      <c r="AX366" s="5">
        <v>0</v>
      </c>
      <c r="AY366" s="5">
        <f t="shared" si="56"/>
        <v>500000</v>
      </c>
      <c r="AZ366" s="5"/>
    </row>
    <row r="367" spans="1:52" hidden="1" x14ac:dyDescent="0.3">
      <c r="A367" s="1" t="s">
        <v>621</v>
      </c>
      <c r="B367" s="6">
        <f t="shared" si="49"/>
        <v>0</v>
      </c>
      <c r="C367" s="1" t="str">
        <f t="shared" si="50"/>
        <v>523910550011</v>
      </c>
      <c r="D367" s="1">
        <v>5</v>
      </c>
      <c r="E367" s="1" t="str">
        <f t="shared" si="51"/>
        <v>239</v>
      </c>
      <c r="F367" s="1" t="str">
        <f t="shared" si="52"/>
        <v>1</v>
      </c>
      <c r="G367" s="1" t="str">
        <f t="shared" si="53"/>
        <v>0</v>
      </c>
      <c r="H367" s="1" t="str">
        <f t="shared" si="54"/>
        <v>55</v>
      </c>
      <c r="I367" s="1" t="str">
        <f t="shared" si="55"/>
        <v>00</v>
      </c>
      <c r="J367" s="1">
        <v>11</v>
      </c>
      <c r="K367" s="1" t="s">
        <v>1760</v>
      </c>
      <c r="L367" s="1" t="s">
        <v>621</v>
      </c>
      <c r="M367" s="12" t="s">
        <v>878</v>
      </c>
      <c r="N367" s="12" t="s">
        <v>935</v>
      </c>
      <c r="O367" s="12" t="s">
        <v>936</v>
      </c>
      <c r="P367" s="12" t="s">
        <v>937</v>
      </c>
      <c r="Q367" s="12" t="s">
        <v>938</v>
      </c>
      <c r="R367" s="12" t="s">
        <v>939</v>
      </c>
      <c r="S367" s="12" t="s">
        <v>940</v>
      </c>
      <c r="T367" s="12" t="s">
        <v>1722</v>
      </c>
      <c r="U367" t="s">
        <v>2090</v>
      </c>
      <c r="V367" s="12">
        <v>5</v>
      </c>
      <c r="W367" s="12" t="s">
        <v>1839</v>
      </c>
      <c r="X367" s="12" t="s">
        <v>2089</v>
      </c>
      <c r="Y367" s="12">
        <v>2000</v>
      </c>
      <c r="Z367" s="12" t="s">
        <v>1735</v>
      </c>
      <c r="AA367" s="12" t="s">
        <v>1656</v>
      </c>
      <c r="AB367" s="1" t="s">
        <v>1985</v>
      </c>
      <c r="AC367" s="12" t="s">
        <v>1093</v>
      </c>
      <c r="AD367" s="12" t="s">
        <v>1094</v>
      </c>
      <c r="AE367" s="6" t="s">
        <v>1095</v>
      </c>
      <c r="AF367" s="12" t="s">
        <v>1096</v>
      </c>
      <c r="AG367" s="6" t="s">
        <v>1586</v>
      </c>
      <c r="AH367" s="12" t="s">
        <v>1728</v>
      </c>
      <c r="AI367">
        <v>2391</v>
      </c>
      <c r="AJ367" s="1" t="s">
        <v>330</v>
      </c>
      <c r="AK367" s="1" t="s">
        <v>608</v>
      </c>
      <c r="AL367" s="1" t="s">
        <v>617</v>
      </c>
      <c r="AM367" s="1" t="s">
        <v>618</v>
      </c>
      <c r="AN367" s="1" t="s">
        <v>622</v>
      </c>
      <c r="AO367" s="5">
        <v>920000</v>
      </c>
      <c r="AP367" s="5">
        <v>0</v>
      </c>
      <c r="AQ367" s="5">
        <v>920000</v>
      </c>
      <c r="AR367" s="5">
        <v>0</v>
      </c>
      <c r="AS367" s="5">
        <v>0</v>
      </c>
      <c r="AT367" s="5">
        <v>0</v>
      </c>
      <c r="AU367" s="5">
        <v>0</v>
      </c>
      <c r="AV367" s="5">
        <v>0</v>
      </c>
      <c r="AW367" s="5">
        <v>920000</v>
      </c>
      <c r="AX367" s="5">
        <v>0</v>
      </c>
      <c r="AY367" s="5">
        <f t="shared" si="56"/>
        <v>920000</v>
      </c>
      <c r="AZ367" s="5"/>
    </row>
    <row r="368" spans="1:52" hidden="1" x14ac:dyDescent="0.3">
      <c r="A368" s="1" t="s">
        <v>623</v>
      </c>
      <c r="B368" s="6">
        <f t="shared" si="49"/>
        <v>0</v>
      </c>
      <c r="C368" s="1" t="str">
        <f t="shared" si="50"/>
        <v>527210590011</v>
      </c>
      <c r="D368" s="1">
        <v>5</v>
      </c>
      <c r="E368" s="1" t="str">
        <f t="shared" si="51"/>
        <v>272</v>
      </c>
      <c r="F368" s="1" t="str">
        <f t="shared" si="52"/>
        <v>1</v>
      </c>
      <c r="G368" s="1" t="str">
        <f t="shared" si="53"/>
        <v>0</v>
      </c>
      <c r="H368" s="1" t="str">
        <f t="shared" si="54"/>
        <v>59</v>
      </c>
      <c r="I368" s="1" t="str">
        <f t="shared" si="55"/>
        <v>00</v>
      </c>
      <c r="J368" s="1">
        <v>11</v>
      </c>
      <c r="K368" s="1" t="s">
        <v>1760</v>
      </c>
      <c r="L368" s="1" t="s">
        <v>623</v>
      </c>
      <c r="M368" s="12" t="s">
        <v>878</v>
      </c>
      <c r="N368" s="12" t="s">
        <v>935</v>
      </c>
      <c r="O368" s="12" t="s">
        <v>936</v>
      </c>
      <c r="P368" s="12" t="s">
        <v>937</v>
      </c>
      <c r="Q368" s="12" t="s">
        <v>938</v>
      </c>
      <c r="R368" s="12" t="s">
        <v>939</v>
      </c>
      <c r="S368" s="12" t="s">
        <v>940</v>
      </c>
      <c r="T368" s="12" t="s">
        <v>1722</v>
      </c>
      <c r="U368" t="s">
        <v>2090</v>
      </c>
      <c r="V368" s="12">
        <v>5</v>
      </c>
      <c r="W368" s="12" t="s">
        <v>1839</v>
      </c>
      <c r="X368" s="12" t="s">
        <v>2089</v>
      </c>
      <c r="Y368" s="12">
        <v>2000</v>
      </c>
      <c r="Z368" s="12" t="s">
        <v>1735</v>
      </c>
      <c r="AA368" s="12" t="s">
        <v>1664</v>
      </c>
      <c r="AB368" s="1" t="s">
        <v>1988</v>
      </c>
      <c r="AC368" s="12" t="s">
        <v>1165</v>
      </c>
      <c r="AD368" s="12" t="s">
        <v>1166</v>
      </c>
      <c r="AE368" s="6" t="s">
        <v>1167</v>
      </c>
      <c r="AF368" s="12" t="s">
        <v>1791</v>
      </c>
      <c r="AG368" s="6" t="s">
        <v>1586</v>
      </c>
      <c r="AH368" s="12" t="s">
        <v>1728</v>
      </c>
      <c r="AI368">
        <v>2721</v>
      </c>
      <c r="AJ368" s="1" t="s">
        <v>330</v>
      </c>
      <c r="AK368" s="1" t="s">
        <v>608</v>
      </c>
      <c r="AL368" s="1" t="s">
        <v>617</v>
      </c>
      <c r="AM368" s="1" t="s">
        <v>618</v>
      </c>
      <c r="AN368" s="1" t="s">
        <v>84</v>
      </c>
      <c r="AO368" s="5">
        <v>320000</v>
      </c>
      <c r="AP368" s="5">
        <v>0</v>
      </c>
      <c r="AQ368" s="5">
        <v>320000</v>
      </c>
      <c r="AR368" s="5">
        <v>0</v>
      </c>
      <c r="AS368" s="5">
        <v>0</v>
      </c>
      <c r="AT368" s="5">
        <v>0</v>
      </c>
      <c r="AU368" s="5">
        <v>0</v>
      </c>
      <c r="AV368" s="5">
        <v>0</v>
      </c>
      <c r="AW368" s="5">
        <v>320000</v>
      </c>
      <c r="AX368" s="5">
        <v>0</v>
      </c>
      <c r="AY368" s="5">
        <f t="shared" si="56"/>
        <v>320000</v>
      </c>
      <c r="AZ368" s="5"/>
    </row>
    <row r="369" spans="1:52" hidden="1" x14ac:dyDescent="0.3">
      <c r="A369" s="1" t="s">
        <v>624</v>
      </c>
      <c r="B369" s="6">
        <f t="shared" si="49"/>
        <v>0</v>
      </c>
      <c r="C369" s="1" t="str">
        <f t="shared" si="50"/>
        <v>529110590011</v>
      </c>
      <c r="D369" s="1">
        <v>5</v>
      </c>
      <c r="E369" s="1" t="str">
        <f t="shared" si="51"/>
        <v>291</v>
      </c>
      <c r="F369" s="1" t="str">
        <f t="shared" si="52"/>
        <v>1</v>
      </c>
      <c r="G369" s="1" t="str">
        <f t="shared" si="53"/>
        <v>0</v>
      </c>
      <c r="H369" s="1" t="str">
        <f t="shared" si="54"/>
        <v>59</v>
      </c>
      <c r="I369" s="1" t="str">
        <f t="shared" si="55"/>
        <v>00</v>
      </c>
      <c r="J369" s="1">
        <v>11</v>
      </c>
      <c r="K369" s="1" t="s">
        <v>1760</v>
      </c>
      <c r="L369" s="1" t="s">
        <v>624</v>
      </c>
      <c r="M369" s="12" t="s">
        <v>878</v>
      </c>
      <c r="N369" s="12" t="s">
        <v>935</v>
      </c>
      <c r="O369" s="12" t="s">
        <v>936</v>
      </c>
      <c r="P369" s="12" t="s">
        <v>937</v>
      </c>
      <c r="Q369" s="12" t="s">
        <v>938</v>
      </c>
      <c r="R369" s="12" t="s">
        <v>939</v>
      </c>
      <c r="S369" s="12" t="s">
        <v>940</v>
      </c>
      <c r="T369" s="12" t="s">
        <v>1722</v>
      </c>
      <c r="U369" t="s">
        <v>2090</v>
      </c>
      <c r="V369" s="12">
        <v>5</v>
      </c>
      <c r="W369" s="12" t="s">
        <v>1839</v>
      </c>
      <c r="X369" s="12" t="s">
        <v>2089</v>
      </c>
      <c r="Y369" s="12">
        <v>2000</v>
      </c>
      <c r="Z369" s="12" t="s">
        <v>1735</v>
      </c>
      <c r="AA369" s="12" t="s">
        <v>1664</v>
      </c>
      <c r="AB369" s="1" t="s">
        <v>1988</v>
      </c>
      <c r="AC369" s="12" t="s">
        <v>1180</v>
      </c>
      <c r="AD369" s="12" t="s">
        <v>1181</v>
      </c>
      <c r="AE369" s="6" t="s">
        <v>1182</v>
      </c>
      <c r="AF369" s="12" t="s">
        <v>1183</v>
      </c>
      <c r="AG369" s="6" t="s">
        <v>1586</v>
      </c>
      <c r="AH369" s="12" t="s">
        <v>1728</v>
      </c>
      <c r="AI369">
        <v>2911</v>
      </c>
      <c r="AJ369" s="1" t="s">
        <v>330</v>
      </c>
      <c r="AK369" s="1" t="s">
        <v>608</v>
      </c>
      <c r="AL369" s="1" t="s">
        <v>617</v>
      </c>
      <c r="AM369" s="1" t="s">
        <v>618</v>
      </c>
      <c r="AN369" s="1" t="s">
        <v>86</v>
      </c>
      <c r="AO369" s="5">
        <v>55000</v>
      </c>
      <c r="AP369" s="5">
        <v>0</v>
      </c>
      <c r="AQ369" s="5">
        <v>55000</v>
      </c>
      <c r="AR369" s="5">
        <v>0</v>
      </c>
      <c r="AS369" s="5">
        <v>0</v>
      </c>
      <c r="AT369" s="5">
        <v>0</v>
      </c>
      <c r="AU369" s="5">
        <v>0</v>
      </c>
      <c r="AV369" s="5">
        <v>0</v>
      </c>
      <c r="AW369" s="5">
        <v>55000</v>
      </c>
      <c r="AX369" s="5">
        <v>0</v>
      </c>
      <c r="AY369" s="5">
        <f t="shared" si="56"/>
        <v>55000</v>
      </c>
      <c r="AZ369" s="5"/>
    </row>
    <row r="370" spans="1:52" hidden="1" x14ac:dyDescent="0.3">
      <c r="A370" s="1" t="s">
        <v>625</v>
      </c>
      <c r="B370" s="6">
        <f t="shared" si="49"/>
        <v>0</v>
      </c>
      <c r="C370" s="1" t="str">
        <f t="shared" si="50"/>
        <v>534510590011</v>
      </c>
      <c r="D370" s="1">
        <v>5</v>
      </c>
      <c r="E370" s="1" t="str">
        <f t="shared" si="51"/>
        <v>345</v>
      </c>
      <c r="F370" s="1" t="str">
        <f t="shared" si="52"/>
        <v>1</v>
      </c>
      <c r="G370" s="1" t="str">
        <f t="shared" si="53"/>
        <v>0</v>
      </c>
      <c r="H370" s="1" t="str">
        <f t="shared" si="54"/>
        <v>59</v>
      </c>
      <c r="I370" s="1" t="str">
        <f t="shared" si="55"/>
        <v>00</v>
      </c>
      <c r="J370" s="1">
        <v>11</v>
      </c>
      <c r="K370" s="1" t="s">
        <v>1760</v>
      </c>
      <c r="L370" s="1" t="s">
        <v>625</v>
      </c>
      <c r="M370" s="12" t="s">
        <v>878</v>
      </c>
      <c r="N370" s="12" t="s">
        <v>935</v>
      </c>
      <c r="O370" s="12" t="s">
        <v>936</v>
      </c>
      <c r="P370" s="12" t="s">
        <v>937</v>
      </c>
      <c r="Q370" s="12" t="s">
        <v>938</v>
      </c>
      <c r="R370" s="12" t="s">
        <v>939</v>
      </c>
      <c r="S370" s="12" t="s">
        <v>940</v>
      </c>
      <c r="T370" s="12" t="s">
        <v>1722</v>
      </c>
      <c r="U370" t="s">
        <v>2090</v>
      </c>
      <c r="V370" s="12">
        <v>5</v>
      </c>
      <c r="W370" s="12" t="s">
        <v>1839</v>
      </c>
      <c r="X370" s="12" t="s">
        <v>2089</v>
      </c>
      <c r="Y370" s="12">
        <v>3000</v>
      </c>
      <c r="Z370" s="12" t="s">
        <v>1717</v>
      </c>
      <c r="AA370" s="12" t="s">
        <v>1664</v>
      </c>
      <c r="AB370" s="1" t="s">
        <v>1988</v>
      </c>
      <c r="AC370" s="12" t="s">
        <v>1293</v>
      </c>
      <c r="AD370" s="12" t="s">
        <v>1294</v>
      </c>
      <c r="AE370" s="6" t="s">
        <v>1295</v>
      </c>
      <c r="AF370" s="12" t="s">
        <v>1296</v>
      </c>
      <c r="AG370" s="6" t="s">
        <v>1586</v>
      </c>
      <c r="AH370" s="12" t="s">
        <v>1728</v>
      </c>
      <c r="AI370">
        <v>3451</v>
      </c>
      <c r="AJ370" s="1" t="s">
        <v>330</v>
      </c>
      <c r="AK370" s="1" t="s">
        <v>608</v>
      </c>
      <c r="AL370" s="1" t="s">
        <v>617</v>
      </c>
      <c r="AM370" s="1" t="s">
        <v>618</v>
      </c>
      <c r="AN370" s="1" t="s">
        <v>203</v>
      </c>
      <c r="AO370" s="5">
        <v>400000</v>
      </c>
      <c r="AP370" s="5">
        <v>0</v>
      </c>
      <c r="AQ370" s="5">
        <v>400000</v>
      </c>
      <c r="AR370" s="5">
        <v>0</v>
      </c>
      <c r="AS370" s="5">
        <v>0</v>
      </c>
      <c r="AT370" s="5">
        <v>0</v>
      </c>
      <c r="AU370" s="5">
        <v>0</v>
      </c>
      <c r="AV370" s="5">
        <v>0</v>
      </c>
      <c r="AW370" s="5">
        <v>400000</v>
      </c>
      <c r="AX370" s="5">
        <v>0</v>
      </c>
      <c r="AY370" s="5">
        <f t="shared" si="56"/>
        <v>400000</v>
      </c>
      <c r="AZ370" s="5"/>
    </row>
    <row r="371" spans="1:52" hidden="1" x14ac:dyDescent="0.3">
      <c r="A371" s="1" t="s">
        <v>533</v>
      </c>
      <c r="B371" s="6">
        <f t="shared" si="49"/>
        <v>0</v>
      </c>
      <c r="C371" s="1" t="str">
        <f t="shared" si="50"/>
        <v>544110402611</v>
      </c>
      <c r="D371" s="1">
        <v>5</v>
      </c>
      <c r="E371" s="1" t="str">
        <f t="shared" si="51"/>
        <v>441</v>
      </c>
      <c r="F371" s="1" t="str">
        <f t="shared" si="52"/>
        <v>1</v>
      </c>
      <c r="G371" s="1" t="str">
        <f t="shared" si="53"/>
        <v>0</v>
      </c>
      <c r="H371" s="1" t="str">
        <f t="shared" si="54"/>
        <v>40</v>
      </c>
      <c r="I371" s="1" t="str">
        <f t="shared" si="55"/>
        <v>26</v>
      </c>
      <c r="J371" s="1">
        <v>11</v>
      </c>
      <c r="K371" s="1" t="s">
        <v>1760</v>
      </c>
      <c r="L371" s="1" t="s">
        <v>533</v>
      </c>
      <c r="M371" s="12" t="s">
        <v>878</v>
      </c>
      <c r="N371" s="12" t="s">
        <v>889</v>
      </c>
      <c r="O371" s="12" t="s">
        <v>890</v>
      </c>
      <c r="P371" s="12" t="s">
        <v>891</v>
      </c>
      <c r="Q371" s="12" t="s">
        <v>892</v>
      </c>
      <c r="R371" s="12" t="s">
        <v>893</v>
      </c>
      <c r="S371" s="12" t="s">
        <v>894</v>
      </c>
      <c r="T371" s="12" t="s">
        <v>1933</v>
      </c>
      <c r="U371" s="12" t="s">
        <v>2100</v>
      </c>
      <c r="V371" s="12">
        <v>2</v>
      </c>
      <c r="W371" s="12" t="s">
        <v>1816</v>
      </c>
      <c r="X371" s="12" t="s">
        <v>2089</v>
      </c>
      <c r="Y371" s="12">
        <v>4000</v>
      </c>
      <c r="Z371" s="12" t="s">
        <v>1844</v>
      </c>
      <c r="AA371" s="12" t="s">
        <v>1643</v>
      </c>
      <c r="AB371" s="1" t="s">
        <v>1956</v>
      </c>
      <c r="AC371" s="12" t="s">
        <v>1427</v>
      </c>
      <c r="AD371" s="12" t="s">
        <v>1428</v>
      </c>
      <c r="AE371" s="6" t="s">
        <v>1429</v>
      </c>
      <c r="AF371" s="12" t="s">
        <v>1430</v>
      </c>
      <c r="AG371" s="6" t="s">
        <v>1625</v>
      </c>
      <c r="AH371" s="12" t="s">
        <v>1957</v>
      </c>
      <c r="AI371">
        <v>4411</v>
      </c>
      <c r="AJ371" s="1" t="s">
        <v>314</v>
      </c>
      <c r="AK371" s="1" t="s">
        <v>498</v>
      </c>
      <c r="AL371" s="1" t="s">
        <v>527</v>
      </c>
      <c r="AM371" s="1" t="s">
        <v>528</v>
      </c>
      <c r="AN371" s="1" t="s">
        <v>534</v>
      </c>
      <c r="AO371" s="5">
        <v>100738501.97</v>
      </c>
      <c r="AP371" s="5">
        <v>0</v>
      </c>
      <c r="AQ371" s="5">
        <v>100738501.97</v>
      </c>
      <c r="AR371" s="5">
        <v>0</v>
      </c>
      <c r="AS371" s="5">
        <v>0</v>
      </c>
      <c r="AT371" s="5">
        <v>0</v>
      </c>
      <c r="AU371" s="5">
        <v>0</v>
      </c>
      <c r="AV371" s="5">
        <v>0</v>
      </c>
      <c r="AW371" s="5">
        <v>100738501.97</v>
      </c>
      <c r="AX371" s="5">
        <v>3582829.6200000048</v>
      </c>
      <c r="AY371" s="5">
        <f t="shared" si="56"/>
        <v>104321331.59</v>
      </c>
      <c r="AZ371" s="5"/>
    </row>
    <row r="372" spans="1:52" hidden="1" x14ac:dyDescent="0.3">
      <c r="A372" s="1" t="s">
        <v>628</v>
      </c>
      <c r="B372" s="6">
        <f t="shared" si="49"/>
        <v>0</v>
      </c>
      <c r="C372" s="1" t="str">
        <f t="shared" si="50"/>
        <v>543110505311</v>
      </c>
      <c r="D372" s="1">
        <v>5</v>
      </c>
      <c r="E372" s="1" t="str">
        <f t="shared" si="51"/>
        <v>431</v>
      </c>
      <c r="F372" s="1" t="str">
        <f t="shared" si="52"/>
        <v>1</v>
      </c>
      <c r="G372" s="1" t="str">
        <f t="shared" si="53"/>
        <v>0</v>
      </c>
      <c r="H372" s="1" t="str">
        <f t="shared" si="54"/>
        <v>50</v>
      </c>
      <c r="I372" s="1" t="str">
        <f t="shared" si="55"/>
        <v>53</v>
      </c>
      <c r="J372" s="1">
        <v>11</v>
      </c>
      <c r="K372" s="1" t="s">
        <v>1760</v>
      </c>
      <c r="L372" s="1" t="s">
        <v>628</v>
      </c>
      <c r="M372" s="12" t="s">
        <v>878</v>
      </c>
      <c r="N372" s="12" t="s">
        <v>935</v>
      </c>
      <c r="O372" s="12" t="s">
        <v>936</v>
      </c>
      <c r="P372" s="12" t="s">
        <v>937</v>
      </c>
      <c r="Q372" s="12" t="s">
        <v>938</v>
      </c>
      <c r="R372" s="12" t="s">
        <v>939</v>
      </c>
      <c r="S372" s="12" t="s">
        <v>940</v>
      </c>
      <c r="T372" s="12" t="s">
        <v>1933</v>
      </c>
      <c r="U372" s="12" t="s">
        <v>2100</v>
      </c>
      <c r="V372" s="12">
        <v>5</v>
      </c>
      <c r="W372" s="12" t="s">
        <v>1839</v>
      </c>
      <c r="X372" s="12" t="s">
        <v>2089</v>
      </c>
      <c r="Y372" s="12">
        <v>4000</v>
      </c>
      <c r="Z372" s="12" t="s">
        <v>1844</v>
      </c>
      <c r="AA372" s="12" t="s">
        <v>1637</v>
      </c>
      <c r="AB372" s="1" t="s">
        <v>1989</v>
      </c>
      <c r="AC372" s="12" t="s">
        <v>1417</v>
      </c>
      <c r="AD372" s="12" t="s">
        <v>1418</v>
      </c>
      <c r="AE372" s="6" t="s">
        <v>1419</v>
      </c>
      <c r="AF372" s="12" t="s">
        <v>1990</v>
      </c>
      <c r="AG372" s="6" t="s">
        <v>1639</v>
      </c>
      <c r="AH372" s="12" t="s">
        <v>1989</v>
      </c>
      <c r="AI372">
        <v>4311</v>
      </c>
      <c r="AJ372" s="1" t="s">
        <v>330</v>
      </c>
      <c r="AK372" s="1" t="s">
        <v>608</v>
      </c>
      <c r="AL372" s="1" t="s">
        <v>617</v>
      </c>
      <c r="AM372" s="1" t="s">
        <v>618</v>
      </c>
      <c r="AN372" s="1" t="s">
        <v>629</v>
      </c>
      <c r="AO372" s="5">
        <v>250000</v>
      </c>
      <c r="AP372" s="5">
        <v>0</v>
      </c>
      <c r="AQ372" s="5">
        <v>250000</v>
      </c>
      <c r="AR372" s="5">
        <v>0</v>
      </c>
      <c r="AS372" s="5">
        <v>0</v>
      </c>
      <c r="AT372" s="5">
        <v>0</v>
      </c>
      <c r="AU372" s="5">
        <v>0</v>
      </c>
      <c r="AV372" s="5">
        <v>0</v>
      </c>
      <c r="AW372" s="5">
        <v>250000</v>
      </c>
      <c r="AX372" s="5">
        <v>0</v>
      </c>
      <c r="AY372" s="5">
        <f t="shared" si="56"/>
        <v>250000</v>
      </c>
      <c r="AZ372" s="5"/>
    </row>
    <row r="373" spans="1:52" hidden="1" x14ac:dyDescent="0.3">
      <c r="A373" s="1" t="s">
        <v>700</v>
      </c>
      <c r="B373" s="6">
        <f t="shared" si="49"/>
        <v>0</v>
      </c>
      <c r="C373" s="1" t="str">
        <f t="shared" si="50"/>
        <v>535310660011</v>
      </c>
      <c r="D373" s="1">
        <v>5</v>
      </c>
      <c r="E373" s="1" t="str">
        <f t="shared" si="51"/>
        <v>353</v>
      </c>
      <c r="F373" s="1" t="str">
        <f t="shared" si="52"/>
        <v>1</v>
      </c>
      <c r="G373" s="1" t="str">
        <f t="shared" si="53"/>
        <v>0</v>
      </c>
      <c r="H373" s="1" t="str">
        <f t="shared" si="54"/>
        <v>66</v>
      </c>
      <c r="I373" s="1" t="str">
        <f t="shared" si="55"/>
        <v>00</v>
      </c>
      <c r="J373" s="1">
        <v>11</v>
      </c>
      <c r="K373" s="1" t="s">
        <v>1760</v>
      </c>
      <c r="L373" s="1" t="s">
        <v>700</v>
      </c>
      <c r="M373" s="12" t="s">
        <v>878</v>
      </c>
      <c r="N373" s="12" t="s">
        <v>935</v>
      </c>
      <c r="O373" s="12" t="s">
        <v>936</v>
      </c>
      <c r="P373" s="12" t="s">
        <v>945</v>
      </c>
      <c r="Q373" s="12" t="s">
        <v>946</v>
      </c>
      <c r="R373" s="12" t="s">
        <v>947</v>
      </c>
      <c r="S373" s="12" t="s">
        <v>948</v>
      </c>
      <c r="T373" s="12" t="s">
        <v>1711</v>
      </c>
      <c r="U373" s="12" t="s">
        <v>1712</v>
      </c>
      <c r="V373" s="12">
        <v>4</v>
      </c>
      <c r="W373" s="12" t="s">
        <v>1714</v>
      </c>
      <c r="X373" s="12" t="s">
        <v>2089</v>
      </c>
      <c r="Y373" s="12">
        <v>3000</v>
      </c>
      <c r="Z373" s="12" t="s">
        <v>1717</v>
      </c>
      <c r="AA373" s="12" t="s">
        <v>1614</v>
      </c>
      <c r="AB373" s="1" t="s">
        <v>683</v>
      </c>
      <c r="AC373" s="12" t="s">
        <v>1311</v>
      </c>
      <c r="AD373" s="12" t="s">
        <v>1312</v>
      </c>
      <c r="AE373" s="6" t="s">
        <v>1313</v>
      </c>
      <c r="AF373" s="12" t="s">
        <v>1809</v>
      </c>
      <c r="AG373" s="6" t="s">
        <v>1586</v>
      </c>
      <c r="AH373" s="12" t="s">
        <v>1728</v>
      </c>
      <c r="AI373">
        <v>3531</v>
      </c>
      <c r="AJ373" s="1" t="s">
        <v>333</v>
      </c>
      <c r="AK373" s="1" t="s">
        <v>681</v>
      </c>
      <c r="AL373" s="1" t="s">
        <v>682</v>
      </c>
      <c r="AM373" s="1" t="s">
        <v>683</v>
      </c>
      <c r="AN373" s="1" t="s">
        <v>701</v>
      </c>
      <c r="AO373" s="5">
        <v>1500000</v>
      </c>
      <c r="AP373" s="5">
        <v>0</v>
      </c>
      <c r="AQ373" s="5">
        <v>1500000</v>
      </c>
      <c r="AR373" s="5">
        <v>0</v>
      </c>
      <c r="AS373" s="5">
        <v>0</v>
      </c>
      <c r="AT373" s="5">
        <v>0</v>
      </c>
      <c r="AU373" s="5">
        <v>0</v>
      </c>
      <c r="AV373" s="5">
        <v>0</v>
      </c>
      <c r="AW373" s="5">
        <v>1500000</v>
      </c>
      <c r="AX373" s="5">
        <v>3900000</v>
      </c>
      <c r="AY373" s="5">
        <f t="shared" si="56"/>
        <v>5400000</v>
      </c>
      <c r="AZ373" s="5"/>
    </row>
    <row r="374" spans="1:52" hidden="1" x14ac:dyDescent="0.3">
      <c r="A374" s="1" t="s">
        <v>632</v>
      </c>
      <c r="B374" s="6">
        <f t="shared" si="49"/>
        <v>0</v>
      </c>
      <c r="C374" s="1" t="str">
        <f t="shared" si="50"/>
        <v>543110523911</v>
      </c>
      <c r="D374" s="1">
        <v>5</v>
      </c>
      <c r="E374" s="1" t="str">
        <f t="shared" si="51"/>
        <v>431</v>
      </c>
      <c r="F374" s="1" t="str">
        <f t="shared" si="52"/>
        <v>1</v>
      </c>
      <c r="G374" s="1" t="str">
        <f t="shared" si="53"/>
        <v>0</v>
      </c>
      <c r="H374" s="1" t="str">
        <f t="shared" si="54"/>
        <v>52</v>
      </c>
      <c r="I374" s="1" t="str">
        <f t="shared" si="55"/>
        <v>39</v>
      </c>
      <c r="J374" s="1">
        <v>11</v>
      </c>
      <c r="K374" s="1" t="s">
        <v>1760</v>
      </c>
      <c r="L374" s="1" t="s">
        <v>632</v>
      </c>
      <c r="M374" s="12" t="s">
        <v>878</v>
      </c>
      <c r="N374" s="12" t="s">
        <v>935</v>
      </c>
      <c r="O374" s="12" t="s">
        <v>936</v>
      </c>
      <c r="P374" s="12" t="s">
        <v>937</v>
      </c>
      <c r="Q374" s="12" t="s">
        <v>938</v>
      </c>
      <c r="R374" s="12" t="s">
        <v>939</v>
      </c>
      <c r="S374" s="12" t="s">
        <v>940</v>
      </c>
      <c r="T374" s="12" t="s">
        <v>1933</v>
      </c>
      <c r="U374" s="12" t="s">
        <v>2100</v>
      </c>
      <c r="V374" s="12">
        <v>5</v>
      </c>
      <c r="W374" s="12" t="s">
        <v>1839</v>
      </c>
      <c r="X374" s="12" t="s">
        <v>2089</v>
      </c>
      <c r="Y374" s="12">
        <v>4000</v>
      </c>
      <c r="Z374" s="12" t="s">
        <v>1844</v>
      </c>
      <c r="AA374" s="12" t="s">
        <v>1654</v>
      </c>
      <c r="AB374" s="1" t="s">
        <v>1993</v>
      </c>
      <c r="AC374" s="12" t="s">
        <v>1417</v>
      </c>
      <c r="AD374" s="12" t="s">
        <v>1418</v>
      </c>
      <c r="AE374" s="6" t="s">
        <v>1419</v>
      </c>
      <c r="AF374" s="12" t="s">
        <v>1990</v>
      </c>
      <c r="AG374" s="6" t="s">
        <v>1641</v>
      </c>
      <c r="AH374" s="12" t="s">
        <v>1994</v>
      </c>
      <c r="AI374">
        <v>4311</v>
      </c>
      <c r="AJ374" s="1" t="s">
        <v>330</v>
      </c>
      <c r="AK374" s="1" t="s">
        <v>608</v>
      </c>
      <c r="AL374" s="1" t="s">
        <v>617</v>
      </c>
      <c r="AM374" s="1" t="s">
        <v>618</v>
      </c>
      <c r="AN374" s="1" t="s">
        <v>633</v>
      </c>
      <c r="AO374" s="5">
        <v>2800000</v>
      </c>
      <c r="AP374" s="5">
        <v>0</v>
      </c>
      <c r="AQ374" s="5">
        <v>2800000</v>
      </c>
      <c r="AR374" s="5">
        <v>0</v>
      </c>
      <c r="AS374" s="5">
        <v>0</v>
      </c>
      <c r="AT374" s="5">
        <v>0</v>
      </c>
      <c r="AU374" s="5">
        <v>0</v>
      </c>
      <c r="AV374" s="5">
        <v>0</v>
      </c>
      <c r="AW374" s="5">
        <v>2800000</v>
      </c>
      <c r="AX374" s="5">
        <v>0</v>
      </c>
      <c r="AY374" s="5">
        <f t="shared" si="56"/>
        <v>2800000</v>
      </c>
      <c r="AZ374" s="5"/>
    </row>
    <row r="375" spans="1:52" hidden="1" x14ac:dyDescent="0.3">
      <c r="A375" s="1" t="s">
        <v>634</v>
      </c>
      <c r="B375" s="6">
        <f t="shared" si="49"/>
        <v>0</v>
      </c>
      <c r="C375" s="1" t="str">
        <f t="shared" si="50"/>
        <v>543110585111</v>
      </c>
      <c r="D375" s="1">
        <v>5</v>
      </c>
      <c r="E375" s="1" t="str">
        <f t="shared" si="51"/>
        <v>431</v>
      </c>
      <c r="F375" s="1" t="str">
        <f t="shared" si="52"/>
        <v>1</v>
      </c>
      <c r="G375" s="1" t="str">
        <f t="shared" si="53"/>
        <v>0</v>
      </c>
      <c r="H375" s="1" t="str">
        <f t="shared" si="54"/>
        <v>58</v>
      </c>
      <c r="I375" s="1" t="str">
        <f t="shared" si="55"/>
        <v>51</v>
      </c>
      <c r="J375" s="1">
        <v>11</v>
      </c>
      <c r="K375" s="1" t="s">
        <v>1760</v>
      </c>
      <c r="L375" s="1" t="s">
        <v>634</v>
      </c>
      <c r="M375" s="12" t="s">
        <v>878</v>
      </c>
      <c r="N375" s="12" t="s">
        <v>935</v>
      </c>
      <c r="O375" s="12" t="s">
        <v>936</v>
      </c>
      <c r="P375" s="12" t="s">
        <v>937</v>
      </c>
      <c r="Q375" s="12" t="s">
        <v>938</v>
      </c>
      <c r="R375" s="12" t="s">
        <v>939</v>
      </c>
      <c r="S375" s="12" t="s">
        <v>940</v>
      </c>
      <c r="T375" s="12" t="s">
        <v>1933</v>
      </c>
      <c r="U375" s="12" t="s">
        <v>2100</v>
      </c>
      <c r="V375" s="12">
        <v>5</v>
      </c>
      <c r="W375" s="12" t="s">
        <v>1839</v>
      </c>
      <c r="X375" s="12" t="s">
        <v>2089</v>
      </c>
      <c r="Y375" s="12">
        <v>4000</v>
      </c>
      <c r="Z375" s="12" t="s">
        <v>1844</v>
      </c>
      <c r="AA375" s="12" t="s">
        <v>1658</v>
      </c>
      <c r="AB375" s="1" t="s">
        <v>1996</v>
      </c>
      <c r="AC375" s="12" t="s">
        <v>1417</v>
      </c>
      <c r="AD375" s="12" t="s">
        <v>1418</v>
      </c>
      <c r="AE375" s="6" t="s">
        <v>1419</v>
      </c>
      <c r="AF375" s="12" t="s">
        <v>1990</v>
      </c>
      <c r="AG375" s="6" t="s">
        <v>1642</v>
      </c>
      <c r="AH375" s="12" t="s">
        <v>1997</v>
      </c>
      <c r="AI375">
        <v>4311</v>
      </c>
      <c r="AJ375" s="1" t="s">
        <v>330</v>
      </c>
      <c r="AK375" s="1" t="s">
        <v>608</v>
      </c>
      <c r="AL375" s="1" t="s">
        <v>617</v>
      </c>
      <c r="AM375" s="1" t="s">
        <v>618</v>
      </c>
      <c r="AN375" s="1" t="s">
        <v>635</v>
      </c>
      <c r="AO375" s="5">
        <v>260000</v>
      </c>
      <c r="AP375" s="5">
        <v>0</v>
      </c>
      <c r="AQ375" s="5">
        <v>260000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260000</v>
      </c>
      <c r="AX375" s="5">
        <v>0</v>
      </c>
      <c r="AY375" s="5">
        <f t="shared" si="56"/>
        <v>260000</v>
      </c>
      <c r="AZ375" s="5"/>
    </row>
    <row r="376" spans="1:52" hidden="1" x14ac:dyDescent="0.3">
      <c r="A376" s="1" t="s">
        <v>636</v>
      </c>
      <c r="B376" s="6">
        <f t="shared" si="49"/>
        <v>0</v>
      </c>
      <c r="C376" s="1" t="str">
        <f t="shared" si="50"/>
        <v>544110534011</v>
      </c>
      <c r="D376" s="1">
        <v>5</v>
      </c>
      <c r="E376" s="1" t="str">
        <f t="shared" si="51"/>
        <v>441</v>
      </c>
      <c r="F376" s="1" t="str">
        <f t="shared" si="52"/>
        <v>1</v>
      </c>
      <c r="G376" s="1" t="str">
        <f t="shared" si="53"/>
        <v>0</v>
      </c>
      <c r="H376" s="1" t="str">
        <f t="shared" si="54"/>
        <v>53</v>
      </c>
      <c r="I376" s="1" t="str">
        <f t="shared" si="55"/>
        <v>40</v>
      </c>
      <c r="J376" s="1">
        <v>11</v>
      </c>
      <c r="K376" s="1" t="s">
        <v>1760</v>
      </c>
      <c r="L376" s="1" t="s">
        <v>636</v>
      </c>
      <c r="M376" s="12" t="s">
        <v>878</v>
      </c>
      <c r="N376" s="12" t="s">
        <v>935</v>
      </c>
      <c r="O376" s="12" t="s">
        <v>936</v>
      </c>
      <c r="P376" s="12" t="s">
        <v>937</v>
      </c>
      <c r="Q376" s="12" t="s">
        <v>938</v>
      </c>
      <c r="R376" s="12" t="s">
        <v>939</v>
      </c>
      <c r="S376" s="12" t="s">
        <v>940</v>
      </c>
      <c r="T376" s="12" t="s">
        <v>1933</v>
      </c>
      <c r="U376" s="12" t="s">
        <v>2100</v>
      </c>
      <c r="V376" s="12">
        <v>5</v>
      </c>
      <c r="W376" s="12" t="s">
        <v>1839</v>
      </c>
      <c r="X376" s="12" t="s">
        <v>2089</v>
      </c>
      <c r="Y376" s="12">
        <v>4000</v>
      </c>
      <c r="Z376" s="12" t="s">
        <v>1844</v>
      </c>
      <c r="AA376" s="12" t="s">
        <v>1639</v>
      </c>
      <c r="AB376" s="1" t="s">
        <v>1995</v>
      </c>
      <c r="AC376" s="12" t="s">
        <v>1427</v>
      </c>
      <c r="AD376" s="12" t="s">
        <v>1428</v>
      </c>
      <c r="AE376" s="6" t="s">
        <v>1429</v>
      </c>
      <c r="AF376" s="12" t="s">
        <v>1430</v>
      </c>
      <c r="AG376" s="6" t="s">
        <v>1643</v>
      </c>
      <c r="AH376" s="12" t="s">
        <v>1995</v>
      </c>
      <c r="AI376">
        <v>4411</v>
      </c>
      <c r="AJ376" s="1" t="s">
        <v>330</v>
      </c>
      <c r="AK376" s="1" t="s">
        <v>608</v>
      </c>
      <c r="AL376" s="1" t="s">
        <v>617</v>
      </c>
      <c r="AM376" s="1" t="s">
        <v>618</v>
      </c>
      <c r="AN376" s="1" t="s">
        <v>637</v>
      </c>
      <c r="AO376" s="5">
        <v>2200000</v>
      </c>
      <c r="AP376" s="5">
        <v>0</v>
      </c>
      <c r="AQ376" s="5">
        <v>2200000</v>
      </c>
      <c r="AR376" s="5">
        <v>0</v>
      </c>
      <c r="AS376" s="5">
        <v>0</v>
      </c>
      <c r="AT376" s="5">
        <v>150000</v>
      </c>
      <c r="AU376" s="5">
        <v>150000</v>
      </c>
      <c r="AV376" s="5">
        <v>150000</v>
      </c>
      <c r="AW376" s="5">
        <v>2200000</v>
      </c>
      <c r="AX376" s="5">
        <v>0</v>
      </c>
      <c r="AY376" s="5">
        <f t="shared" si="56"/>
        <v>2200000</v>
      </c>
      <c r="AZ376" s="5"/>
    </row>
    <row r="377" spans="1:52" hidden="1" x14ac:dyDescent="0.3">
      <c r="A377" s="1"/>
      <c r="B377" s="6">
        <f t="shared" si="49"/>
        <v>-543112518326</v>
      </c>
      <c r="C377" s="1" t="str">
        <f t="shared" si="50"/>
        <v>543112518326</v>
      </c>
      <c r="D377" s="1">
        <v>5</v>
      </c>
      <c r="E377" s="1" t="str">
        <f t="shared" si="51"/>
        <v>431</v>
      </c>
      <c r="F377" s="1" t="str">
        <f t="shared" si="52"/>
        <v>1</v>
      </c>
      <c r="G377" s="1" t="str">
        <f t="shared" si="53"/>
        <v>2</v>
      </c>
      <c r="H377" s="1" t="str">
        <f t="shared" si="54"/>
        <v>51</v>
      </c>
      <c r="I377" s="1">
        <f t="shared" si="55"/>
        <v>83</v>
      </c>
      <c r="J377" s="1">
        <v>26</v>
      </c>
      <c r="K377" s="1" t="s">
        <v>2763</v>
      </c>
      <c r="L377" s="1" t="e">
        <v>#N/A</v>
      </c>
      <c r="M377" s="41" t="s">
        <v>2138</v>
      </c>
      <c r="N377" s="12" t="s">
        <v>935</v>
      </c>
      <c r="O377" s="12" t="s">
        <v>936</v>
      </c>
      <c r="P377" s="12" t="s">
        <v>937</v>
      </c>
      <c r="Q377" s="12" t="s">
        <v>938</v>
      </c>
      <c r="R377" s="12" t="s">
        <v>939</v>
      </c>
      <c r="S377" s="12" t="s">
        <v>940</v>
      </c>
      <c r="T377" s="12" t="s">
        <v>1933</v>
      </c>
      <c r="U377" s="12" t="s">
        <v>2100</v>
      </c>
      <c r="V377" s="12">
        <v>5</v>
      </c>
      <c r="W377" s="12" t="s">
        <v>1839</v>
      </c>
      <c r="X377" s="12" t="s">
        <v>2089</v>
      </c>
      <c r="Y377" s="12">
        <v>4000</v>
      </c>
      <c r="Z377" s="12" t="s">
        <v>1844</v>
      </c>
      <c r="AA377" s="12" t="s">
        <v>1642</v>
      </c>
      <c r="AB377" s="1" t="s">
        <v>1991</v>
      </c>
      <c r="AC377" s="12">
        <v>431</v>
      </c>
      <c r="AD377" s="12" t="s">
        <v>1418</v>
      </c>
      <c r="AE377" s="6" t="s">
        <v>1419</v>
      </c>
      <c r="AF377" s="12" t="s">
        <v>1990</v>
      </c>
      <c r="AG377" s="6">
        <v>83</v>
      </c>
      <c r="AH377" s="12" t="s">
        <v>2122</v>
      </c>
      <c r="AI377">
        <v>4311</v>
      </c>
      <c r="AJ377" s="1" t="s">
        <v>330</v>
      </c>
      <c r="AK377" s="1" t="s">
        <v>608</v>
      </c>
      <c r="AL377" s="1" t="s">
        <v>617</v>
      </c>
      <c r="AM377" s="1" t="s">
        <v>618</v>
      </c>
      <c r="AN377" s="1"/>
      <c r="AO377" s="5">
        <v>0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2090000</v>
      </c>
      <c r="AY377" s="5">
        <f t="shared" si="56"/>
        <v>2090000</v>
      </c>
      <c r="AZ377" s="5"/>
    </row>
    <row r="378" spans="1:52" hidden="1" x14ac:dyDescent="0.3">
      <c r="A378" s="1"/>
      <c r="B378" s="6">
        <f t="shared" si="49"/>
        <v>-543112508426</v>
      </c>
      <c r="C378" s="1" t="str">
        <f t="shared" si="50"/>
        <v>543112508426</v>
      </c>
      <c r="D378" s="1">
        <v>5</v>
      </c>
      <c r="E378" s="1" t="str">
        <f t="shared" si="51"/>
        <v>431</v>
      </c>
      <c r="F378" s="1" t="str">
        <f t="shared" si="52"/>
        <v>1</v>
      </c>
      <c r="G378" s="1" t="str">
        <f t="shared" si="53"/>
        <v>2</v>
      </c>
      <c r="H378" s="1">
        <f t="shared" si="54"/>
        <v>50</v>
      </c>
      <c r="I378" s="1">
        <f t="shared" si="55"/>
        <v>84</v>
      </c>
      <c r="J378" s="1">
        <v>26</v>
      </c>
      <c r="K378" s="1" t="s">
        <v>2763</v>
      </c>
      <c r="L378" s="1" t="e">
        <v>#N/A</v>
      </c>
      <c r="M378" s="41" t="s">
        <v>2138</v>
      </c>
      <c r="N378" s="12" t="s">
        <v>935</v>
      </c>
      <c r="O378" s="12" t="s">
        <v>936</v>
      </c>
      <c r="P378" s="12" t="s">
        <v>937</v>
      </c>
      <c r="Q378" s="12" t="s">
        <v>938</v>
      </c>
      <c r="R378" s="12" t="s">
        <v>939</v>
      </c>
      <c r="S378" s="12" t="s">
        <v>940</v>
      </c>
      <c r="T378" s="12" t="s">
        <v>1933</v>
      </c>
      <c r="U378" s="12" t="s">
        <v>2100</v>
      </c>
      <c r="V378" s="12">
        <v>5</v>
      </c>
      <c r="W378" s="12" t="s">
        <v>1839</v>
      </c>
      <c r="X378" s="12" t="s">
        <v>2089</v>
      </c>
      <c r="Y378" s="12">
        <v>4000</v>
      </c>
      <c r="Z378" s="12" t="s">
        <v>1844</v>
      </c>
      <c r="AA378" s="12">
        <v>50</v>
      </c>
      <c r="AB378" s="1" t="s">
        <v>1989</v>
      </c>
      <c r="AC378" s="12">
        <v>431</v>
      </c>
      <c r="AD378" s="12" t="s">
        <v>1418</v>
      </c>
      <c r="AE378" s="6" t="s">
        <v>1419</v>
      </c>
      <c r="AF378" s="12" t="s">
        <v>1990</v>
      </c>
      <c r="AG378" s="6">
        <v>84</v>
      </c>
      <c r="AH378" s="12" t="s">
        <v>2156</v>
      </c>
      <c r="AI378">
        <v>4311</v>
      </c>
      <c r="AJ378" s="1" t="s">
        <v>330</v>
      </c>
      <c r="AK378" s="1" t="s">
        <v>608</v>
      </c>
      <c r="AL378" s="1" t="s">
        <v>617</v>
      </c>
      <c r="AM378" s="1" t="s">
        <v>618</v>
      </c>
      <c r="AN378" s="1"/>
      <c r="AO378" s="5">
        <v>0</v>
      </c>
      <c r="AP378" s="5">
        <v>0</v>
      </c>
      <c r="AQ378" s="5">
        <v>0</v>
      </c>
      <c r="AR378" s="5">
        <v>0</v>
      </c>
      <c r="AS378" s="5">
        <v>0</v>
      </c>
      <c r="AT378" s="5">
        <v>0</v>
      </c>
      <c r="AU378" s="5">
        <v>0</v>
      </c>
      <c r="AV378" s="5">
        <v>0</v>
      </c>
      <c r="AW378" s="5">
        <v>0</v>
      </c>
      <c r="AX378" s="5">
        <v>250000</v>
      </c>
      <c r="AY378" s="5">
        <f t="shared" si="56"/>
        <v>250000</v>
      </c>
      <c r="AZ378" s="5"/>
    </row>
    <row r="379" spans="1:52" hidden="1" x14ac:dyDescent="0.3">
      <c r="A379" s="1" t="s">
        <v>638</v>
      </c>
      <c r="B379" s="6">
        <f t="shared" si="49"/>
        <v>0</v>
      </c>
      <c r="C379" s="1" t="str">
        <f t="shared" si="50"/>
        <v>556710570011</v>
      </c>
      <c r="D379" s="1">
        <v>5</v>
      </c>
      <c r="E379" s="1" t="str">
        <f t="shared" si="51"/>
        <v>567</v>
      </c>
      <c r="F379" s="1" t="str">
        <f t="shared" si="52"/>
        <v>1</v>
      </c>
      <c r="G379" s="1" t="str">
        <f t="shared" si="53"/>
        <v>0</v>
      </c>
      <c r="H379" s="1" t="str">
        <f t="shared" si="54"/>
        <v>57</v>
      </c>
      <c r="I379" s="1" t="str">
        <f t="shared" si="55"/>
        <v>00</v>
      </c>
      <c r="J379" s="1">
        <v>11</v>
      </c>
      <c r="K379" s="1" t="s">
        <v>1760</v>
      </c>
      <c r="L379" s="1" t="s">
        <v>638</v>
      </c>
      <c r="M379" s="12" t="s">
        <v>878</v>
      </c>
      <c r="N379" s="12" t="s">
        <v>935</v>
      </c>
      <c r="O379" s="12" t="s">
        <v>936</v>
      </c>
      <c r="P379" s="12" t="s">
        <v>937</v>
      </c>
      <c r="Q379" s="12" t="s">
        <v>938</v>
      </c>
      <c r="R379" s="12" t="s">
        <v>939</v>
      </c>
      <c r="S379" s="12" t="s">
        <v>940</v>
      </c>
      <c r="T379" s="12" t="s">
        <v>1722</v>
      </c>
      <c r="U379" t="s">
        <v>2090</v>
      </c>
      <c r="V379" s="12">
        <v>5</v>
      </c>
      <c r="W379" s="12" t="s">
        <v>1839</v>
      </c>
      <c r="X379" s="12" t="s">
        <v>2243</v>
      </c>
      <c r="Y379" s="12">
        <v>5000</v>
      </c>
      <c r="Z379" s="12" t="s">
        <v>1739</v>
      </c>
      <c r="AA379" s="12" t="s">
        <v>1649</v>
      </c>
      <c r="AB379" s="1" t="s">
        <v>1987</v>
      </c>
      <c r="AC379" s="12" t="s">
        <v>1511</v>
      </c>
      <c r="AD379" s="12" t="s">
        <v>1512</v>
      </c>
      <c r="AE379" s="6" t="s">
        <v>1513</v>
      </c>
      <c r="AF379" s="12" t="s">
        <v>1923</v>
      </c>
      <c r="AG379" s="6" t="s">
        <v>1586</v>
      </c>
      <c r="AH379" s="12" t="s">
        <v>1728</v>
      </c>
      <c r="AI379">
        <v>5671</v>
      </c>
      <c r="AJ379" s="1" t="s">
        <v>330</v>
      </c>
      <c r="AK379" s="1" t="s">
        <v>608</v>
      </c>
      <c r="AL379" s="1" t="s">
        <v>617</v>
      </c>
      <c r="AM379" s="1" t="s">
        <v>618</v>
      </c>
      <c r="AN379" s="1" t="s">
        <v>454</v>
      </c>
      <c r="AO379" s="5">
        <v>50000</v>
      </c>
      <c r="AP379" s="5">
        <v>0</v>
      </c>
      <c r="AQ379" s="5">
        <v>50000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s="5">
        <v>50000</v>
      </c>
      <c r="AX379" s="5">
        <v>0</v>
      </c>
      <c r="AY379" s="5">
        <f t="shared" si="56"/>
        <v>50000</v>
      </c>
      <c r="AZ379" s="5"/>
    </row>
    <row r="380" spans="1:52" hidden="1" x14ac:dyDescent="0.3">
      <c r="A380" s="1" t="s">
        <v>641</v>
      </c>
      <c r="B380" s="6">
        <f t="shared" si="49"/>
        <v>0</v>
      </c>
      <c r="C380" s="1" t="str">
        <f t="shared" si="50"/>
        <v>543910604211</v>
      </c>
      <c r="D380" s="1">
        <v>5</v>
      </c>
      <c r="E380" s="1" t="str">
        <f t="shared" si="51"/>
        <v>439</v>
      </c>
      <c r="F380" s="1" t="str">
        <f t="shared" si="52"/>
        <v>1</v>
      </c>
      <c r="G380" s="1" t="str">
        <f t="shared" si="53"/>
        <v>0</v>
      </c>
      <c r="H380" s="1" t="str">
        <f t="shared" si="54"/>
        <v>60</v>
      </c>
      <c r="I380" s="1" t="str">
        <f t="shared" si="55"/>
        <v>42</v>
      </c>
      <c r="J380" s="1">
        <v>11</v>
      </c>
      <c r="K380" s="1" t="s">
        <v>1760</v>
      </c>
      <c r="L380" s="1" t="s">
        <v>641</v>
      </c>
      <c r="M380" s="12" t="s">
        <v>878</v>
      </c>
      <c r="N380" s="12" t="s">
        <v>903</v>
      </c>
      <c r="O380" s="12" t="s">
        <v>904</v>
      </c>
      <c r="P380" s="12" t="s">
        <v>911</v>
      </c>
      <c r="Q380" s="12" t="s">
        <v>912</v>
      </c>
      <c r="R380" s="12" t="s">
        <v>917</v>
      </c>
      <c r="S380" s="12" t="s">
        <v>918</v>
      </c>
      <c r="T380" s="12" t="s">
        <v>1722</v>
      </c>
      <c r="U380" t="s">
        <v>2090</v>
      </c>
      <c r="V380" s="12">
        <v>5</v>
      </c>
      <c r="W380" s="12" t="s">
        <v>1839</v>
      </c>
      <c r="X380" s="12" t="s">
        <v>2089</v>
      </c>
      <c r="Y380" s="12">
        <v>4000</v>
      </c>
      <c r="Z380" s="12" t="s">
        <v>1844</v>
      </c>
      <c r="AA380" s="12" t="s">
        <v>1661</v>
      </c>
      <c r="AB380" s="1" t="s">
        <v>2011</v>
      </c>
      <c r="AC380" s="12" t="s">
        <v>1421</v>
      </c>
      <c r="AD380" s="12" t="s">
        <v>1422</v>
      </c>
      <c r="AE380" s="6" t="s">
        <v>1423</v>
      </c>
      <c r="AF380" s="12" t="s">
        <v>1424</v>
      </c>
      <c r="AG380" s="6" t="s">
        <v>1644</v>
      </c>
      <c r="AH380" s="12" t="s">
        <v>2013</v>
      </c>
      <c r="AI380">
        <v>4391</v>
      </c>
      <c r="AJ380" s="1" t="s">
        <v>330</v>
      </c>
      <c r="AK380" s="1" t="s">
        <v>608</v>
      </c>
      <c r="AL380" s="1" t="s">
        <v>639</v>
      </c>
      <c r="AM380" s="1" t="s">
        <v>640</v>
      </c>
      <c r="AN380" s="1" t="s">
        <v>642</v>
      </c>
      <c r="AO380" s="5">
        <v>650000</v>
      </c>
      <c r="AP380" s="5">
        <v>550000</v>
      </c>
      <c r="AQ380" s="5">
        <v>1200000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1200000</v>
      </c>
      <c r="AX380" s="5">
        <v>0</v>
      </c>
      <c r="AY380" s="5">
        <f t="shared" si="56"/>
        <v>1200000</v>
      </c>
      <c r="AZ380" s="5"/>
    </row>
    <row r="381" spans="1:52" hidden="1" x14ac:dyDescent="0.3">
      <c r="A381" s="1" t="s">
        <v>643</v>
      </c>
      <c r="B381" s="6">
        <f t="shared" si="49"/>
        <v>0</v>
      </c>
      <c r="C381" s="1" t="str">
        <f t="shared" si="50"/>
        <v>543910607211</v>
      </c>
      <c r="D381" s="1">
        <v>5</v>
      </c>
      <c r="E381" s="1" t="str">
        <f t="shared" si="51"/>
        <v>439</v>
      </c>
      <c r="F381" s="1" t="str">
        <f t="shared" si="52"/>
        <v>1</v>
      </c>
      <c r="G381" s="1" t="str">
        <f t="shared" si="53"/>
        <v>0</v>
      </c>
      <c r="H381" s="1" t="str">
        <f t="shared" si="54"/>
        <v>60</v>
      </c>
      <c r="I381" s="1" t="str">
        <f t="shared" si="55"/>
        <v>72</v>
      </c>
      <c r="J381" s="1">
        <v>11</v>
      </c>
      <c r="K381" s="1" t="s">
        <v>1760</v>
      </c>
      <c r="L381" s="1" t="s">
        <v>643</v>
      </c>
      <c r="M381" s="12" t="s">
        <v>878</v>
      </c>
      <c r="N381" s="12" t="s">
        <v>903</v>
      </c>
      <c r="O381" s="12" t="s">
        <v>904</v>
      </c>
      <c r="P381" s="12" t="s">
        <v>911</v>
      </c>
      <c r="Q381" s="12" t="s">
        <v>912</v>
      </c>
      <c r="R381" s="12" t="s">
        <v>917</v>
      </c>
      <c r="S381" s="12" t="s">
        <v>918</v>
      </c>
      <c r="T381" s="12" t="s">
        <v>1722</v>
      </c>
      <c r="U381" t="s">
        <v>2090</v>
      </c>
      <c r="V381" s="12">
        <v>5</v>
      </c>
      <c r="W381" s="12" t="s">
        <v>1839</v>
      </c>
      <c r="X381" s="12" t="s">
        <v>2089</v>
      </c>
      <c r="Y381" s="12">
        <v>4000</v>
      </c>
      <c r="Z381" s="12" t="s">
        <v>1844</v>
      </c>
      <c r="AA381" s="12" t="s">
        <v>1661</v>
      </c>
      <c r="AB381" s="1" t="s">
        <v>2011</v>
      </c>
      <c r="AC381" s="12" t="s">
        <v>1421</v>
      </c>
      <c r="AD381" s="12" t="s">
        <v>1422</v>
      </c>
      <c r="AE381" s="6" t="s">
        <v>1423</v>
      </c>
      <c r="AF381" s="12" t="s">
        <v>1424</v>
      </c>
      <c r="AG381" s="6" t="s">
        <v>1645</v>
      </c>
      <c r="AH381" s="12" t="s">
        <v>1676</v>
      </c>
      <c r="AI381">
        <v>4391</v>
      </c>
      <c r="AJ381" s="1" t="s">
        <v>330</v>
      </c>
      <c r="AK381" s="1" t="s">
        <v>608</v>
      </c>
      <c r="AL381" s="1" t="s">
        <v>639</v>
      </c>
      <c r="AM381" s="1" t="s">
        <v>640</v>
      </c>
      <c r="AN381" s="1" t="s">
        <v>644</v>
      </c>
      <c r="AO381" s="5">
        <v>0</v>
      </c>
      <c r="AP381" s="5">
        <v>200000</v>
      </c>
      <c r="AQ381" s="5">
        <v>200000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200000</v>
      </c>
      <c r="AX381" s="5">
        <v>0</v>
      </c>
      <c r="AY381" s="5">
        <f t="shared" si="56"/>
        <v>200000</v>
      </c>
      <c r="AZ381" s="5"/>
    </row>
    <row r="382" spans="1:52" hidden="1" x14ac:dyDescent="0.3">
      <c r="A382" s="1" t="s">
        <v>645</v>
      </c>
      <c r="B382" s="6">
        <f t="shared" si="49"/>
        <v>0</v>
      </c>
      <c r="C382" s="1" t="str">
        <f t="shared" si="50"/>
        <v>544110610011</v>
      </c>
      <c r="D382" s="1">
        <v>5</v>
      </c>
      <c r="E382" s="1" t="str">
        <f t="shared" si="51"/>
        <v>441</v>
      </c>
      <c r="F382" s="1" t="str">
        <f t="shared" si="52"/>
        <v>1</v>
      </c>
      <c r="G382" s="1" t="str">
        <f t="shared" si="53"/>
        <v>0</v>
      </c>
      <c r="H382" s="1" t="str">
        <f t="shared" si="54"/>
        <v>61</v>
      </c>
      <c r="I382" s="1" t="str">
        <f t="shared" si="55"/>
        <v>00</v>
      </c>
      <c r="J382" s="1">
        <v>11</v>
      </c>
      <c r="K382" s="1" t="s">
        <v>1760</v>
      </c>
      <c r="L382" s="1" t="s">
        <v>645</v>
      </c>
      <c r="M382" s="12" t="s">
        <v>878</v>
      </c>
      <c r="N382" s="12" t="s">
        <v>903</v>
      </c>
      <c r="O382" s="12" t="s">
        <v>904</v>
      </c>
      <c r="P382" s="12" t="s">
        <v>911</v>
      </c>
      <c r="Q382" s="12" t="s">
        <v>912</v>
      </c>
      <c r="R382" s="12" t="s">
        <v>917</v>
      </c>
      <c r="S382" s="12" t="s">
        <v>918</v>
      </c>
      <c r="T382" s="12" t="s">
        <v>1722</v>
      </c>
      <c r="U382" t="s">
        <v>2090</v>
      </c>
      <c r="V382" s="12">
        <v>5</v>
      </c>
      <c r="W382" s="12" t="s">
        <v>1839</v>
      </c>
      <c r="X382" s="12" t="s">
        <v>2089</v>
      </c>
      <c r="Y382" s="12">
        <v>4000</v>
      </c>
      <c r="Z382" s="12" t="s">
        <v>1844</v>
      </c>
      <c r="AA382" s="12" t="s">
        <v>1659</v>
      </c>
      <c r="AB382" s="1" t="s">
        <v>2014</v>
      </c>
      <c r="AC382" s="12" t="s">
        <v>1427</v>
      </c>
      <c r="AD382" s="12" t="s">
        <v>1428</v>
      </c>
      <c r="AE382" s="6" t="s">
        <v>1429</v>
      </c>
      <c r="AF382" s="12" t="s">
        <v>1430</v>
      </c>
      <c r="AG382" s="6" t="s">
        <v>1586</v>
      </c>
      <c r="AH382" s="12" t="s">
        <v>1728</v>
      </c>
      <c r="AI382">
        <v>4411</v>
      </c>
      <c r="AJ382" s="1" t="s">
        <v>330</v>
      </c>
      <c r="AK382" s="1" t="s">
        <v>608</v>
      </c>
      <c r="AL382" s="1" t="s">
        <v>639</v>
      </c>
      <c r="AM382" s="1" t="s">
        <v>640</v>
      </c>
      <c r="AN382" s="1" t="s">
        <v>23</v>
      </c>
      <c r="AO382" s="5">
        <v>5000000</v>
      </c>
      <c r="AP382" s="5">
        <v>-3430000</v>
      </c>
      <c r="AQ382" s="5">
        <v>1570000</v>
      </c>
      <c r="AR382" s="5">
        <v>0</v>
      </c>
      <c r="AS382" s="5">
        <v>0</v>
      </c>
      <c r="AT382" s="5">
        <v>0</v>
      </c>
      <c r="AU382" s="5">
        <v>0</v>
      </c>
      <c r="AV382" s="5">
        <v>0</v>
      </c>
      <c r="AW382" s="5">
        <v>1570000</v>
      </c>
      <c r="AX382" s="5">
        <v>0</v>
      </c>
      <c r="AY382" s="5">
        <f t="shared" si="56"/>
        <v>1570000</v>
      </c>
      <c r="AZ382" s="5"/>
    </row>
    <row r="383" spans="1:52" hidden="1" x14ac:dyDescent="0.3">
      <c r="A383" s="1" t="s">
        <v>646</v>
      </c>
      <c r="B383" s="6">
        <f t="shared" si="49"/>
        <v>0</v>
      </c>
      <c r="C383" s="1" t="str">
        <f t="shared" si="50"/>
        <v>544110750011</v>
      </c>
      <c r="D383" s="1">
        <v>5</v>
      </c>
      <c r="E383" s="1" t="str">
        <f t="shared" si="51"/>
        <v>441</v>
      </c>
      <c r="F383" s="1" t="str">
        <f t="shared" si="52"/>
        <v>1</v>
      </c>
      <c r="G383" s="1" t="str">
        <f t="shared" si="53"/>
        <v>0</v>
      </c>
      <c r="H383" s="1" t="str">
        <f t="shared" si="54"/>
        <v>75</v>
      </c>
      <c r="I383" s="1" t="str">
        <f t="shared" si="55"/>
        <v>00</v>
      </c>
      <c r="J383" s="1">
        <v>11</v>
      </c>
      <c r="K383" s="1" t="s">
        <v>1760</v>
      </c>
      <c r="L383" s="1" t="s">
        <v>646</v>
      </c>
      <c r="M383" s="12" t="s">
        <v>878</v>
      </c>
      <c r="N383" s="12" t="s">
        <v>903</v>
      </c>
      <c r="O383" s="12" t="s">
        <v>904</v>
      </c>
      <c r="P383" s="12" t="s">
        <v>911</v>
      </c>
      <c r="Q383" s="12" t="s">
        <v>912</v>
      </c>
      <c r="R383" s="12" t="s">
        <v>917</v>
      </c>
      <c r="S383" s="12" t="s">
        <v>918</v>
      </c>
      <c r="T383" s="12" t="s">
        <v>1722</v>
      </c>
      <c r="U383" t="s">
        <v>2090</v>
      </c>
      <c r="V383" s="12">
        <v>5</v>
      </c>
      <c r="W383" s="12" t="s">
        <v>1839</v>
      </c>
      <c r="X383" s="12" t="s">
        <v>2089</v>
      </c>
      <c r="Y383" s="12">
        <v>4000</v>
      </c>
      <c r="Z383" s="12" t="s">
        <v>1844</v>
      </c>
      <c r="AA383" s="12" t="s">
        <v>1627</v>
      </c>
      <c r="AB383" s="1" t="s">
        <v>2107</v>
      </c>
      <c r="AC383" s="12">
        <v>441</v>
      </c>
      <c r="AD383" s="12" t="s">
        <v>1428</v>
      </c>
      <c r="AE383" s="6" t="s">
        <v>1429</v>
      </c>
      <c r="AF383" s="12" t="s">
        <v>1430</v>
      </c>
      <c r="AG383" s="6" t="s">
        <v>1586</v>
      </c>
      <c r="AH383" s="12" t="s">
        <v>1728</v>
      </c>
      <c r="AI383">
        <v>4411</v>
      </c>
      <c r="AJ383" s="1" t="s">
        <v>330</v>
      </c>
      <c r="AK383" s="1" t="s">
        <v>608</v>
      </c>
      <c r="AL383" s="1" t="s">
        <v>639</v>
      </c>
      <c r="AM383" s="1" t="s">
        <v>640</v>
      </c>
      <c r="AN383" s="1" t="s">
        <v>23</v>
      </c>
      <c r="AO383" s="5">
        <v>0</v>
      </c>
      <c r="AP383" s="5">
        <v>680000</v>
      </c>
      <c r="AQ383" s="5">
        <v>680000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s="5">
        <v>680000</v>
      </c>
      <c r="AX383" s="5">
        <v>0</v>
      </c>
      <c r="AY383" s="5">
        <f t="shared" si="56"/>
        <v>680000</v>
      </c>
      <c r="AZ383" s="5"/>
    </row>
    <row r="384" spans="1:52" hidden="1" x14ac:dyDescent="0.3">
      <c r="A384" s="1"/>
      <c r="B384" s="6">
        <f t="shared" si="49"/>
        <v>-559110220011</v>
      </c>
      <c r="C384" s="1" t="str">
        <f t="shared" si="50"/>
        <v>559110220011</v>
      </c>
      <c r="D384" s="1">
        <v>5</v>
      </c>
      <c r="E384" s="1" t="str">
        <f t="shared" si="51"/>
        <v>591</v>
      </c>
      <c r="F384" s="1" t="str">
        <f t="shared" si="52"/>
        <v>1</v>
      </c>
      <c r="G384" s="1" t="str">
        <f t="shared" si="53"/>
        <v>0</v>
      </c>
      <c r="H384" s="1" t="str">
        <f t="shared" si="54"/>
        <v>22</v>
      </c>
      <c r="I384" s="1" t="str">
        <f t="shared" si="55"/>
        <v>00</v>
      </c>
      <c r="J384" s="1">
        <v>11</v>
      </c>
      <c r="K384" s="1" t="s">
        <v>1760</v>
      </c>
      <c r="L384" s="1" t="e">
        <v>#N/A</v>
      </c>
      <c r="M384" s="12" t="s">
        <v>878</v>
      </c>
      <c r="N384" s="12" t="s">
        <v>889</v>
      </c>
      <c r="O384" s="12" t="s">
        <v>890</v>
      </c>
      <c r="P384" s="12" t="s">
        <v>897</v>
      </c>
      <c r="Q384" s="12" t="s">
        <v>898</v>
      </c>
      <c r="R384" s="12" t="s">
        <v>899</v>
      </c>
      <c r="S384" s="12" t="s">
        <v>900</v>
      </c>
      <c r="T384" s="12" t="s">
        <v>1722</v>
      </c>
      <c r="U384" t="s">
        <v>2090</v>
      </c>
      <c r="V384" s="12">
        <v>1</v>
      </c>
      <c r="W384" s="12" t="s">
        <v>1732</v>
      </c>
      <c r="X384" s="12" t="s">
        <v>2243</v>
      </c>
      <c r="Y384" s="12">
        <v>5000</v>
      </c>
      <c r="Z384" s="12" t="s">
        <v>1739</v>
      </c>
      <c r="AA384" s="12" t="s">
        <v>1617</v>
      </c>
      <c r="AB384" s="1" t="s">
        <v>385</v>
      </c>
      <c r="AC384" s="12" t="s">
        <v>1533</v>
      </c>
      <c r="AD384" s="12" t="s">
        <v>1534</v>
      </c>
      <c r="AE384" s="6" t="s">
        <v>1535</v>
      </c>
      <c r="AF384" s="12" t="s">
        <v>1536</v>
      </c>
      <c r="AG384" s="6" t="s">
        <v>1586</v>
      </c>
      <c r="AH384" s="12" t="s">
        <v>1728</v>
      </c>
      <c r="AI384">
        <v>5911</v>
      </c>
      <c r="AJ384" s="1" t="s">
        <v>155</v>
      </c>
      <c r="AK384" s="1" t="s">
        <v>364</v>
      </c>
      <c r="AL384" s="1" t="s">
        <v>384</v>
      </c>
      <c r="AM384" s="1" t="s">
        <v>385</v>
      </c>
      <c r="AN384" s="1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s="5">
        <v>0</v>
      </c>
      <c r="AX384" s="5">
        <v>4600000</v>
      </c>
      <c r="AY384" s="5">
        <f t="shared" si="56"/>
        <v>4600000</v>
      </c>
      <c r="AZ384" s="5"/>
    </row>
    <row r="385" spans="1:52" hidden="1" x14ac:dyDescent="0.3">
      <c r="A385" s="1"/>
      <c r="B385" s="6">
        <f t="shared" si="49"/>
        <v>-535110259111</v>
      </c>
      <c r="C385" s="1" t="str">
        <f t="shared" si="50"/>
        <v>535110259111</v>
      </c>
      <c r="D385" s="1">
        <v>5</v>
      </c>
      <c r="E385" s="1" t="str">
        <f t="shared" si="51"/>
        <v>351</v>
      </c>
      <c r="F385" s="1" t="str">
        <f t="shared" si="52"/>
        <v>1</v>
      </c>
      <c r="G385" s="1" t="str">
        <f t="shared" si="53"/>
        <v>0</v>
      </c>
      <c r="H385" s="1" t="str">
        <f t="shared" si="54"/>
        <v>25</v>
      </c>
      <c r="I385" s="1">
        <f t="shared" si="55"/>
        <v>91</v>
      </c>
      <c r="J385" s="1">
        <v>11</v>
      </c>
      <c r="K385" s="1" t="s">
        <v>1760</v>
      </c>
      <c r="L385" s="1" t="e">
        <v>#N/A</v>
      </c>
      <c r="M385" s="12" t="s">
        <v>878</v>
      </c>
      <c r="N385" s="12" t="s">
        <v>889</v>
      </c>
      <c r="O385" s="12" t="s">
        <v>890</v>
      </c>
      <c r="P385" s="12" t="s">
        <v>891</v>
      </c>
      <c r="Q385" s="12" t="s">
        <v>892</v>
      </c>
      <c r="R385" s="12" t="s">
        <v>893</v>
      </c>
      <c r="S385" s="12" t="s">
        <v>894</v>
      </c>
      <c r="T385" s="12" t="s">
        <v>1722</v>
      </c>
      <c r="U385" t="s">
        <v>2090</v>
      </c>
      <c r="V385" s="12">
        <v>2</v>
      </c>
      <c r="W385" s="12" t="s">
        <v>1816</v>
      </c>
      <c r="X385" s="12" t="s">
        <v>2089</v>
      </c>
      <c r="Y385" s="12">
        <v>3000</v>
      </c>
      <c r="Z385" s="12" t="s">
        <v>1717</v>
      </c>
      <c r="AA385" s="12" t="s">
        <v>1621</v>
      </c>
      <c r="AB385" s="1" t="s">
        <v>1925</v>
      </c>
      <c r="AC385" s="12" t="s">
        <v>1303</v>
      </c>
      <c r="AD385" s="12" t="s">
        <v>1304</v>
      </c>
      <c r="AE385" s="6" t="s">
        <v>1305</v>
      </c>
      <c r="AF385" s="12" t="s">
        <v>1878</v>
      </c>
      <c r="AG385" s="6">
        <v>91</v>
      </c>
      <c r="AH385" s="12" t="s">
        <v>2141</v>
      </c>
      <c r="AI385">
        <v>3511</v>
      </c>
      <c r="AJ385" s="1" t="s">
        <v>236</v>
      </c>
      <c r="AK385" s="1" t="s">
        <v>436</v>
      </c>
      <c r="AL385" s="1" t="s">
        <v>437</v>
      </c>
      <c r="AM385" s="1" t="s">
        <v>438</v>
      </c>
      <c r="AN385" s="1"/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0</v>
      </c>
      <c r="AV385" s="5">
        <v>0</v>
      </c>
      <c r="AW385" s="5">
        <v>0</v>
      </c>
      <c r="AX385" s="5">
        <v>5000000</v>
      </c>
      <c r="AY385" s="5">
        <f t="shared" si="56"/>
        <v>5000000</v>
      </c>
      <c r="AZ385" s="5"/>
    </row>
    <row r="386" spans="1:52" hidden="1" x14ac:dyDescent="0.3">
      <c r="A386" s="1" t="s">
        <v>653</v>
      </c>
      <c r="B386" s="6">
        <f t="shared" si="49"/>
        <v>0</v>
      </c>
      <c r="C386" s="1" t="str">
        <f t="shared" si="50"/>
        <v>522210620011</v>
      </c>
      <c r="D386" s="1">
        <v>5</v>
      </c>
      <c r="E386" s="1" t="str">
        <f t="shared" si="51"/>
        <v>222</v>
      </c>
      <c r="F386" s="1" t="str">
        <f t="shared" si="52"/>
        <v>1</v>
      </c>
      <c r="G386" s="1" t="str">
        <f t="shared" si="53"/>
        <v>0</v>
      </c>
      <c r="H386" s="1" t="str">
        <f t="shared" si="54"/>
        <v>62</v>
      </c>
      <c r="I386" s="1" t="str">
        <f t="shared" si="55"/>
        <v>00</v>
      </c>
      <c r="J386" s="1">
        <v>11</v>
      </c>
      <c r="K386" s="1" t="s">
        <v>1760</v>
      </c>
      <c r="L386" s="1" t="s">
        <v>653</v>
      </c>
      <c r="M386" s="12" t="s">
        <v>878</v>
      </c>
      <c r="N386" s="12" t="s">
        <v>935</v>
      </c>
      <c r="O386" s="12" t="s">
        <v>936</v>
      </c>
      <c r="P386" s="12" t="s">
        <v>941</v>
      </c>
      <c r="Q386" s="12" t="s">
        <v>942</v>
      </c>
      <c r="R386" s="12" t="s">
        <v>943</v>
      </c>
      <c r="S386" s="12" t="s">
        <v>944</v>
      </c>
      <c r="T386" s="12" t="s">
        <v>1722</v>
      </c>
      <c r="U386" t="s">
        <v>2090</v>
      </c>
      <c r="V386" s="12">
        <v>5</v>
      </c>
      <c r="W386" s="12" t="s">
        <v>1839</v>
      </c>
      <c r="X386" s="12" t="s">
        <v>2089</v>
      </c>
      <c r="Y386" s="12">
        <v>2000</v>
      </c>
      <c r="Z386" s="12" t="s">
        <v>1735</v>
      </c>
      <c r="AA386" s="12" t="s">
        <v>1662</v>
      </c>
      <c r="AB386" s="1" t="s">
        <v>1840</v>
      </c>
      <c r="AC386" s="12" t="s">
        <v>1079</v>
      </c>
      <c r="AD386" s="12" t="s">
        <v>1080</v>
      </c>
      <c r="AE386" s="6" t="s">
        <v>1081</v>
      </c>
      <c r="AF386" s="12" t="s">
        <v>1082</v>
      </c>
      <c r="AG386" s="6" t="s">
        <v>1586</v>
      </c>
      <c r="AH386" s="12" t="s">
        <v>1728</v>
      </c>
      <c r="AI386">
        <v>2221</v>
      </c>
      <c r="AJ386" s="1" t="s">
        <v>330</v>
      </c>
      <c r="AK386" s="1" t="s">
        <v>608</v>
      </c>
      <c r="AL386" s="1" t="s">
        <v>649</v>
      </c>
      <c r="AM386" s="1" t="s">
        <v>650</v>
      </c>
      <c r="AN386" s="1" t="s">
        <v>481</v>
      </c>
      <c r="AO386" s="5">
        <v>150000</v>
      </c>
      <c r="AP386" s="5">
        <v>0</v>
      </c>
      <c r="AQ386" s="5">
        <v>150000</v>
      </c>
      <c r="AR386" s="5">
        <v>0</v>
      </c>
      <c r="AS386" s="5">
        <v>0</v>
      </c>
      <c r="AT386" s="5">
        <v>0</v>
      </c>
      <c r="AU386" s="5">
        <v>0</v>
      </c>
      <c r="AV386" s="5">
        <v>0</v>
      </c>
      <c r="AW386" s="5">
        <v>150000</v>
      </c>
      <c r="AX386" s="5">
        <v>0</v>
      </c>
      <c r="AY386" s="5">
        <f t="shared" si="56"/>
        <v>150000</v>
      </c>
      <c r="AZ386" s="5"/>
    </row>
    <row r="387" spans="1:52" hidden="1" x14ac:dyDescent="0.3">
      <c r="A387" s="1" t="s">
        <v>654</v>
      </c>
      <c r="B387" s="6">
        <f t="shared" si="49"/>
        <v>0</v>
      </c>
      <c r="C387" s="1" t="str">
        <f t="shared" si="50"/>
        <v>532610654411</v>
      </c>
      <c r="D387" s="1">
        <v>5</v>
      </c>
      <c r="E387" s="1" t="str">
        <f t="shared" si="51"/>
        <v>326</v>
      </c>
      <c r="F387" s="1" t="str">
        <f t="shared" si="52"/>
        <v>1</v>
      </c>
      <c r="G387" s="1" t="str">
        <f t="shared" si="53"/>
        <v>0</v>
      </c>
      <c r="H387" s="1" t="str">
        <f t="shared" si="54"/>
        <v>65</v>
      </c>
      <c r="I387" s="1" t="str">
        <f t="shared" si="55"/>
        <v>44</v>
      </c>
      <c r="J387" s="1">
        <v>11</v>
      </c>
      <c r="K387" s="1" t="s">
        <v>1760</v>
      </c>
      <c r="L387" s="1" t="s">
        <v>654</v>
      </c>
      <c r="M387" s="12" t="s">
        <v>878</v>
      </c>
      <c r="N387" s="12" t="s">
        <v>935</v>
      </c>
      <c r="O387" s="12" t="s">
        <v>936</v>
      </c>
      <c r="P387" s="12" t="s">
        <v>941</v>
      </c>
      <c r="Q387" s="12" t="s">
        <v>942</v>
      </c>
      <c r="R387" s="12" t="s">
        <v>943</v>
      </c>
      <c r="S387" s="12" t="s">
        <v>944</v>
      </c>
      <c r="T387" s="12" t="s">
        <v>1722</v>
      </c>
      <c r="U387" t="s">
        <v>2090</v>
      </c>
      <c r="V387" s="12">
        <v>5</v>
      </c>
      <c r="W387" s="12" t="s">
        <v>1839</v>
      </c>
      <c r="X387" s="12" t="s">
        <v>2089</v>
      </c>
      <c r="Y387" s="12">
        <v>3000</v>
      </c>
      <c r="Z387" s="12" t="s">
        <v>1717</v>
      </c>
      <c r="AA387" s="12" t="s">
        <v>1613</v>
      </c>
      <c r="AB387" s="1" t="s">
        <v>1846</v>
      </c>
      <c r="AC387" s="12" t="s">
        <v>1238</v>
      </c>
      <c r="AD387" s="12" t="s">
        <v>1239</v>
      </c>
      <c r="AE387" s="6" t="s">
        <v>1240</v>
      </c>
      <c r="AF387" s="12" t="s">
        <v>1241</v>
      </c>
      <c r="AG387" s="6" t="s">
        <v>1648</v>
      </c>
      <c r="AH387" s="12" t="s">
        <v>1848</v>
      </c>
      <c r="AI387">
        <v>3261</v>
      </c>
      <c r="AJ387" s="1" t="s">
        <v>330</v>
      </c>
      <c r="AK387" s="1" t="s">
        <v>608</v>
      </c>
      <c r="AL387" s="1" t="s">
        <v>649</v>
      </c>
      <c r="AM387" s="1" t="s">
        <v>650</v>
      </c>
      <c r="AN387" s="1" t="s">
        <v>655</v>
      </c>
      <c r="AO387" s="5">
        <v>560000</v>
      </c>
      <c r="AP387" s="5">
        <v>0</v>
      </c>
      <c r="AQ387" s="5">
        <v>560000</v>
      </c>
      <c r="AR387" s="5">
        <v>559259.19999999995</v>
      </c>
      <c r="AS387" s="5">
        <v>0</v>
      </c>
      <c r="AT387" s="5">
        <v>0</v>
      </c>
      <c r="AU387" s="5">
        <v>0</v>
      </c>
      <c r="AV387" s="5">
        <v>0</v>
      </c>
      <c r="AW387" s="5">
        <v>740.80000000004657</v>
      </c>
      <c r="AX387" s="5">
        <v>0</v>
      </c>
      <c r="AY387" s="5">
        <f t="shared" si="56"/>
        <v>560000</v>
      </c>
      <c r="AZ387" s="5"/>
    </row>
    <row r="388" spans="1:52" hidden="1" x14ac:dyDescent="0.3">
      <c r="A388" s="1" t="s">
        <v>656</v>
      </c>
      <c r="B388" s="6">
        <f t="shared" si="49"/>
        <v>0</v>
      </c>
      <c r="C388" s="1" t="str">
        <f t="shared" si="50"/>
        <v>538210620011</v>
      </c>
      <c r="D388" s="1">
        <v>5</v>
      </c>
      <c r="E388" s="1" t="str">
        <f t="shared" si="51"/>
        <v>382</v>
      </c>
      <c r="F388" s="1" t="str">
        <f t="shared" si="52"/>
        <v>1</v>
      </c>
      <c r="G388" s="1" t="str">
        <f t="shared" si="53"/>
        <v>0</v>
      </c>
      <c r="H388" s="1" t="str">
        <f t="shared" si="54"/>
        <v>62</v>
      </c>
      <c r="I388" s="1" t="str">
        <f t="shared" si="55"/>
        <v>00</v>
      </c>
      <c r="J388" s="1">
        <v>11</v>
      </c>
      <c r="K388" s="1" t="s">
        <v>1760</v>
      </c>
      <c r="L388" s="1" t="s">
        <v>656</v>
      </c>
      <c r="M388" s="12" t="s">
        <v>878</v>
      </c>
      <c r="N388" s="12" t="s">
        <v>935</v>
      </c>
      <c r="O388" s="12" t="s">
        <v>936</v>
      </c>
      <c r="P388" s="12" t="s">
        <v>941</v>
      </c>
      <c r="Q388" s="12" t="s">
        <v>942</v>
      </c>
      <c r="R388" s="12" t="s">
        <v>943</v>
      </c>
      <c r="S388" s="12" t="s">
        <v>944</v>
      </c>
      <c r="T388" s="12" t="s">
        <v>1722</v>
      </c>
      <c r="U388" t="s">
        <v>2090</v>
      </c>
      <c r="V388" s="12">
        <v>5</v>
      </c>
      <c r="W388" s="12" t="s">
        <v>1839</v>
      </c>
      <c r="X388" s="12" t="s">
        <v>2089</v>
      </c>
      <c r="Y388" s="12">
        <v>3000</v>
      </c>
      <c r="Z388" s="12" t="s">
        <v>1717</v>
      </c>
      <c r="AA388" s="12" t="s">
        <v>1662</v>
      </c>
      <c r="AB388" s="1" t="s">
        <v>1840</v>
      </c>
      <c r="AC388" s="12" t="s">
        <v>1373</v>
      </c>
      <c r="AD388" s="12" t="s">
        <v>1374</v>
      </c>
      <c r="AE388" s="6" t="s">
        <v>1375</v>
      </c>
      <c r="AF388" s="12" t="s">
        <v>1376</v>
      </c>
      <c r="AG388" s="6" t="s">
        <v>1586</v>
      </c>
      <c r="AH388" s="12" t="s">
        <v>1728</v>
      </c>
      <c r="AI388">
        <v>3821</v>
      </c>
      <c r="AJ388" s="1" t="s">
        <v>330</v>
      </c>
      <c r="AK388" s="1" t="s">
        <v>608</v>
      </c>
      <c r="AL388" s="1" t="s">
        <v>649</v>
      </c>
      <c r="AM388" s="1" t="s">
        <v>650</v>
      </c>
      <c r="AN388" s="1" t="s">
        <v>217</v>
      </c>
      <c r="AO388" s="5">
        <v>1150000</v>
      </c>
      <c r="AP388" s="5">
        <v>0</v>
      </c>
      <c r="AQ388" s="5">
        <v>1150000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s="5">
        <v>1150000</v>
      </c>
      <c r="AX388" s="5">
        <v>0</v>
      </c>
      <c r="AY388" s="5">
        <f t="shared" si="56"/>
        <v>1150000</v>
      </c>
      <c r="AZ388" s="5"/>
    </row>
    <row r="389" spans="1:52" hidden="1" x14ac:dyDescent="0.3">
      <c r="A389" s="1" t="s">
        <v>657</v>
      </c>
      <c r="B389" s="6">
        <f t="shared" si="49"/>
        <v>0</v>
      </c>
      <c r="C389" s="1" t="str">
        <f t="shared" si="50"/>
        <v>538210625711</v>
      </c>
      <c r="D389" s="1">
        <v>5</v>
      </c>
      <c r="E389" s="1" t="str">
        <f t="shared" si="51"/>
        <v>382</v>
      </c>
      <c r="F389" s="1" t="str">
        <f t="shared" si="52"/>
        <v>1</v>
      </c>
      <c r="G389" s="1" t="str">
        <f t="shared" si="53"/>
        <v>0</v>
      </c>
      <c r="H389" s="1" t="str">
        <f t="shared" si="54"/>
        <v>62</v>
      </c>
      <c r="I389" s="1" t="str">
        <f t="shared" si="55"/>
        <v>57</v>
      </c>
      <c r="J389" s="1">
        <v>11</v>
      </c>
      <c r="K389" s="1" t="s">
        <v>1760</v>
      </c>
      <c r="L389" s="1" t="s">
        <v>657</v>
      </c>
      <c r="M389" s="12" t="s">
        <v>878</v>
      </c>
      <c r="N389" s="12" t="s">
        <v>935</v>
      </c>
      <c r="O389" s="12" t="s">
        <v>936</v>
      </c>
      <c r="P389" s="12" t="s">
        <v>941</v>
      </c>
      <c r="Q389" s="12" t="s">
        <v>942</v>
      </c>
      <c r="R389" s="12" t="s">
        <v>943</v>
      </c>
      <c r="S389" s="12" t="s">
        <v>944</v>
      </c>
      <c r="T389" s="12" t="s">
        <v>1722</v>
      </c>
      <c r="U389" t="s">
        <v>2090</v>
      </c>
      <c r="V389" s="12">
        <v>5</v>
      </c>
      <c r="W389" s="12" t="s">
        <v>1839</v>
      </c>
      <c r="X389" s="12" t="s">
        <v>2089</v>
      </c>
      <c r="Y389" s="12">
        <v>3000</v>
      </c>
      <c r="Z389" s="12" t="s">
        <v>1717</v>
      </c>
      <c r="AA389" s="12" t="s">
        <v>1662</v>
      </c>
      <c r="AB389" s="1" t="s">
        <v>1840</v>
      </c>
      <c r="AC389" s="12" t="s">
        <v>1373</v>
      </c>
      <c r="AD389" s="12" t="s">
        <v>1374</v>
      </c>
      <c r="AE389" s="6" t="s">
        <v>1375</v>
      </c>
      <c r="AF389" s="12" t="s">
        <v>1376</v>
      </c>
      <c r="AG389" s="6" t="s">
        <v>1649</v>
      </c>
      <c r="AH389" s="12" t="s">
        <v>1842</v>
      </c>
      <c r="AI389">
        <v>3821</v>
      </c>
      <c r="AJ389" s="1" t="s">
        <v>330</v>
      </c>
      <c r="AK389" s="1" t="s">
        <v>608</v>
      </c>
      <c r="AL389" s="1" t="s">
        <v>649</v>
      </c>
      <c r="AM389" s="1" t="s">
        <v>650</v>
      </c>
      <c r="AN389" s="1" t="s">
        <v>658</v>
      </c>
      <c r="AO389" s="5">
        <v>100000</v>
      </c>
      <c r="AP389" s="5">
        <v>0</v>
      </c>
      <c r="AQ389" s="5">
        <v>100000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100000</v>
      </c>
      <c r="AX389" s="5">
        <v>0</v>
      </c>
      <c r="AY389" s="5">
        <f t="shared" si="56"/>
        <v>100000</v>
      </c>
      <c r="AZ389" s="5"/>
    </row>
    <row r="390" spans="1:52" hidden="1" x14ac:dyDescent="0.3">
      <c r="A390" s="1" t="s">
        <v>732</v>
      </c>
      <c r="B390" s="6">
        <f t="shared" si="49"/>
        <v>0</v>
      </c>
      <c r="C390" s="1" t="str">
        <f t="shared" si="50"/>
        <v>542110710011</v>
      </c>
      <c r="D390" s="1">
        <v>5</v>
      </c>
      <c r="E390" s="1" t="str">
        <f t="shared" si="51"/>
        <v>421</v>
      </c>
      <c r="F390" s="1" t="str">
        <f t="shared" si="52"/>
        <v>1</v>
      </c>
      <c r="G390" s="1" t="str">
        <f t="shared" si="53"/>
        <v>0</v>
      </c>
      <c r="H390" s="1" t="str">
        <f t="shared" si="54"/>
        <v>71</v>
      </c>
      <c r="I390" s="1" t="str">
        <f t="shared" si="55"/>
        <v>00</v>
      </c>
      <c r="J390" s="1">
        <v>11</v>
      </c>
      <c r="K390" s="1" t="s">
        <v>1760</v>
      </c>
      <c r="L390" s="1" t="s">
        <v>732</v>
      </c>
      <c r="M390" s="12" t="s">
        <v>878</v>
      </c>
      <c r="N390" s="12" t="s">
        <v>903</v>
      </c>
      <c r="O390" s="12" t="s">
        <v>904</v>
      </c>
      <c r="P390" s="12" t="s">
        <v>929</v>
      </c>
      <c r="Q390" s="12" t="s">
        <v>930</v>
      </c>
      <c r="R390" s="12" t="s">
        <v>931</v>
      </c>
      <c r="S390" s="12" t="s">
        <v>932</v>
      </c>
      <c r="T390" s="12" t="s">
        <v>1722</v>
      </c>
      <c r="U390" t="s">
        <v>2090</v>
      </c>
      <c r="V390" s="12">
        <v>1</v>
      </c>
      <c r="W390" s="12" t="s">
        <v>1732</v>
      </c>
      <c r="X390" s="12" t="s">
        <v>2089</v>
      </c>
      <c r="Y390" s="12">
        <v>4000</v>
      </c>
      <c r="Z390" s="12" t="s">
        <v>1844</v>
      </c>
      <c r="AA390" s="12" t="s">
        <v>1605</v>
      </c>
      <c r="AB390" s="1" t="s">
        <v>2042</v>
      </c>
      <c r="AC390" s="12" t="s">
        <v>1407</v>
      </c>
      <c r="AD390" s="12" t="s">
        <v>1408</v>
      </c>
      <c r="AE390" s="6" t="s">
        <v>1409</v>
      </c>
      <c r="AF390" s="12" t="s">
        <v>1410</v>
      </c>
      <c r="AG390" s="6" t="s">
        <v>1586</v>
      </c>
      <c r="AH390" s="12" t="s">
        <v>1728</v>
      </c>
      <c r="AI390">
        <v>4211</v>
      </c>
      <c r="AJ390" s="1" t="s">
        <v>387</v>
      </c>
      <c r="AK390" s="1" t="s">
        <v>729</v>
      </c>
      <c r="AL390" s="1" t="s">
        <v>730</v>
      </c>
      <c r="AM390" s="1" t="s">
        <v>731</v>
      </c>
      <c r="AN390" s="1" t="s">
        <v>145</v>
      </c>
      <c r="AO390" s="5">
        <v>99750000</v>
      </c>
      <c r="AP390" s="5">
        <v>0</v>
      </c>
      <c r="AQ390" s="5">
        <v>99750000</v>
      </c>
      <c r="AR390" s="5">
        <v>0</v>
      </c>
      <c r="AS390" s="5">
        <v>0</v>
      </c>
      <c r="AT390" s="5">
        <v>16625000</v>
      </c>
      <c r="AU390" s="5">
        <v>16625000</v>
      </c>
      <c r="AV390" s="5">
        <v>16625000</v>
      </c>
      <c r="AW390" s="5">
        <v>99750000</v>
      </c>
      <c r="AX390" s="5">
        <v>6800000</v>
      </c>
      <c r="AY390" s="5">
        <f t="shared" si="56"/>
        <v>106550000</v>
      </c>
      <c r="AZ390" s="5"/>
    </row>
    <row r="391" spans="1:52" hidden="1" x14ac:dyDescent="0.3">
      <c r="A391" s="1" t="s">
        <v>660</v>
      </c>
      <c r="B391" s="6">
        <f t="shared" si="49"/>
        <v>0</v>
      </c>
      <c r="C391" s="1" t="str">
        <f t="shared" si="50"/>
        <v>538210650011</v>
      </c>
      <c r="D391" s="1">
        <v>5</v>
      </c>
      <c r="E391" s="1" t="str">
        <f t="shared" si="51"/>
        <v>382</v>
      </c>
      <c r="F391" s="1" t="str">
        <f t="shared" si="52"/>
        <v>1</v>
      </c>
      <c r="G391" s="1" t="str">
        <f t="shared" si="53"/>
        <v>0</v>
      </c>
      <c r="H391" s="1" t="str">
        <f t="shared" si="54"/>
        <v>65</v>
      </c>
      <c r="I391" s="1" t="str">
        <f t="shared" si="55"/>
        <v>00</v>
      </c>
      <c r="J391" s="1">
        <v>11</v>
      </c>
      <c r="K391" s="1" t="s">
        <v>1760</v>
      </c>
      <c r="L391" s="1" t="s">
        <v>660</v>
      </c>
      <c r="M391" s="12" t="s">
        <v>878</v>
      </c>
      <c r="N391" s="12" t="s">
        <v>935</v>
      </c>
      <c r="O391" s="12" t="s">
        <v>936</v>
      </c>
      <c r="P391" s="12" t="s">
        <v>941</v>
      </c>
      <c r="Q391" s="12" t="s">
        <v>942</v>
      </c>
      <c r="R391" s="12" t="s">
        <v>943</v>
      </c>
      <c r="S391" s="12" t="s">
        <v>944</v>
      </c>
      <c r="T391" s="12" t="s">
        <v>1722</v>
      </c>
      <c r="U391" t="s">
        <v>2090</v>
      </c>
      <c r="V391" s="12">
        <v>5</v>
      </c>
      <c r="W391" s="12" t="s">
        <v>1839</v>
      </c>
      <c r="X391" s="12" t="s">
        <v>2089</v>
      </c>
      <c r="Y391" s="12">
        <v>3000</v>
      </c>
      <c r="Z391" s="12" t="s">
        <v>1717</v>
      </c>
      <c r="AA391" s="12" t="s">
        <v>1613</v>
      </c>
      <c r="AB391" s="1" t="s">
        <v>1846</v>
      </c>
      <c r="AC391" s="12" t="s">
        <v>1373</v>
      </c>
      <c r="AD391" s="12" t="s">
        <v>1374</v>
      </c>
      <c r="AE391" s="6" t="s">
        <v>1375</v>
      </c>
      <c r="AF391" s="12" t="s">
        <v>1376</v>
      </c>
      <c r="AG391" s="6" t="s">
        <v>1586</v>
      </c>
      <c r="AH391" s="12" t="s">
        <v>1728</v>
      </c>
      <c r="AI391">
        <v>3821</v>
      </c>
      <c r="AJ391" s="1" t="s">
        <v>330</v>
      </c>
      <c r="AK391" s="1" t="s">
        <v>608</v>
      </c>
      <c r="AL391" s="1" t="s">
        <v>649</v>
      </c>
      <c r="AM391" s="1" t="s">
        <v>650</v>
      </c>
      <c r="AN391" s="1" t="s">
        <v>217</v>
      </c>
      <c r="AO391" s="5">
        <v>0</v>
      </c>
      <c r="AP391" s="5">
        <v>578840</v>
      </c>
      <c r="AQ391" s="5">
        <v>578840</v>
      </c>
      <c r="AR391" s="5">
        <v>578840</v>
      </c>
      <c r="AS391" s="5">
        <v>578840</v>
      </c>
      <c r="AT391" s="5">
        <v>0</v>
      </c>
      <c r="AU391" s="5">
        <v>0</v>
      </c>
      <c r="AV391" s="5">
        <v>0</v>
      </c>
      <c r="AW391" s="5">
        <v>0</v>
      </c>
      <c r="AX391" s="5">
        <v>0</v>
      </c>
      <c r="AY391" s="5">
        <f t="shared" si="56"/>
        <v>578840</v>
      </c>
      <c r="AZ391" s="5"/>
    </row>
    <row r="392" spans="1:52" hidden="1" x14ac:dyDescent="0.3">
      <c r="A392" s="1" t="s">
        <v>661</v>
      </c>
      <c r="B392" s="6">
        <f t="shared" si="49"/>
        <v>0</v>
      </c>
      <c r="C392" s="1" t="str">
        <f t="shared" si="50"/>
        <v>538210654111</v>
      </c>
      <c r="D392" s="1">
        <v>5</v>
      </c>
      <c r="E392" s="1" t="str">
        <f t="shared" si="51"/>
        <v>382</v>
      </c>
      <c r="F392" s="1" t="str">
        <f t="shared" si="52"/>
        <v>1</v>
      </c>
      <c r="G392" s="1" t="str">
        <f t="shared" si="53"/>
        <v>0</v>
      </c>
      <c r="H392" s="1" t="str">
        <f t="shared" si="54"/>
        <v>65</v>
      </c>
      <c r="I392" s="1" t="str">
        <f t="shared" si="55"/>
        <v>41</v>
      </c>
      <c r="J392" s="1">
        <v>11</v>
      </c>
      <c r="K392" s="1" t="s">
        <v>1760</v>
      </c>
      <c r="L392" s="1" t="s">
        <v>661</v>
      </c>
      <c r="M392" s="12" t="s">
        <v>878</v>
      </c>
      <c r="N392" s="12" t="s">
        <v>935</v>
      </c>
      <c r="O392" s="12" t="s">
        <v>936</v>
      </c>
      <c r="P392" s="12" t="s">
        <v>941</v>
      </c>
      <c r="Q392" s="12" t="s">
        <v>942</v>
      </c>
      <c r="R392" s="12" t="s">
        <v>943</v>
      </c>
      <c r="S392" s="12" t="s">
        <v>944</v>
      </c>
      <c r="T392" s="12" t="s">
        <v>1722</v>
      </c>
      <c r="U392" t="s">
        <v>2090</v>
      </c>
      <c r="V392" s="12">
        <v>5</v>
      </c>
      <c r="W392" s="12" t="s">
        <v>1839</v>
      </c>
      <c r="X392" s="12" t="s">
        <v>2089</v>
      </c>
      <c r="Y392" s="12">
        <v>3000</v>
      </c>
      <c r="Z392" s="12" t="s">
        <v>1717</v>
      </c>
      <c r="AA392" s="12" t="s">
        <v>1613</v>
      </c>
      <c r="AB392" s="1" t="s">
        <v>1846</v>
      </c>
      <c r="AC392" s="12" t="s">
        <v>1373</v>
      </c>
      <c r="AD392" s="12" t="s">
        <v>1374</v>
      </c>
      <c r="AE392" s="6" t="s">
        <v>1375</v>
      </c>
      <c r="AF392" s="12" t="s">
        <v>1376</v>
      </c>
      <c r="AG392" s="6" t="s">
        <v>1650</v>
      </c>
      <c r="AH392" s="12" t="s">
        <v>1849</v>
      </c>
      <c r="AI392">
        <v>3821</v>
      </c>
      <c r="AJ392" s="1" t="s">
        <v>330</v>
      </c>
      <c r="AK392" s="1" t="s">
        <v>608</v>
      </c>
      <c r="AL392" s="1" t="s">
        <v>649</v>
      </c>
      <c r="AM392" s="1" t="s">
        <v>650</v>
      </c>
      <c r="AN392" s="1" t="s">
        <v>662</v>
      </c>
      <c r="AO392" s="5">
        <v>1500000</v>
      </c>
      <c r="AP392" s="5">
        <v>0</v>
      </c>
      <c r="AQ392" s="5">
        <v>1500000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s="5">
        <v>1500000</v>
      </c>
      <c r="AX392" s="5">
        <v>0</v>
      </c>
      <c r="AY392" s="5">
        <f t="shared" si="56"/>
        <v>1500000</v>
      </c>
      <c r="AZ392" s="5"/>
    </row>
    <row r="393" spans="1:52" hidden="1" x14ac:dyDescent="0.3">
      <c r="A393" s="1" t="s">
        <v>663</v>
      </c>
      <c r="B393" s="6">
        <f t="shared" ref="B393:B427" si="57">A393-C393</f>
        <v>0</v>
      </c>
      <c r="C393" s="1" t="str">
        <f t="shared" ref="C393:C427" si="58">CONCATENATE(D393,E393,F393,G393,H393,I393,J393)</f>
        <v>538210654611</v>
      </c>
      <c r="D393" s="1">
        <v>5</v>
      </c>
      <c r="E393" s="1" t="str">
        <f t="shared" ref="E393:E427" si="59">LEFT(AI393,3)</f>
        <v>382</v>
      </c>
      <c r="F393" s="1" t="str">
        <f t="shared" ref="F393:F427" si="60">RIGHT(AI393,1)</f>
        <v>1</v>
      </c>
      <c r="G393" s="1" t="str">
        <f t="shared" ref="G393:G427" si="61">MID(K393,6,1)</f>
        <v>0</v>
      </c>
      <c r="H393" s="1" t="str">
        <f t="shared" ref="H393:H427" si="62">AA393</f>
        <v>65</v>
      </c>
      <c r="I393" s="1" t="str">
        <f t="shared" ref="I393:I427" si="63">AG393</f>
        <v>46</v>
      </c>
      <c r="J393" s="1">
        <v>11</v>
      </c>
      <c r="K393" s="1" t="s">
        <v>1760</v>
      </c>
      <c r="L393" s="1" t="s">
        <v>663</v>
      </c>
      <c r="M393" s="12" t="s">
        <v>878</v>
      </c>
      <c r="N393" s="12" t="s">
        <v>935</v>
      </c>
      <c r="O393" s="12" t="s">
        <v>936</v>
      </c>
      <c r="P393" s="12" t="s">
        <v>941</v>
      </c>
      <c r="Q393" s="12" t="s">
        <v>942</v>
      </c>
      <c r="R393" s="12" t="s">
        <v>943</v>
      </c>
      <c r="S393" s="12" t="s">
        <v>944</v>
      </c>
      <c r="T393" s="12" t="s">
        <v>1722</v>
      </c>
      <c r="U393" t="s">
        <v>2090</v>
      </c>
      <c r="V393" s="12">
        <v>5</v>
      </c>
      <c r="W393" s="12" t="s">
        <v>1839</v>
      </c>
      <c r="X393" s="12" t="s">
        <v>2089</v>
      </c>
      <c r="Y393" s="12">
        <v>3000</v>
      </c>
      <c r="Z393" s="12" t="s">
        <v>1717</v>
      </c>
      <c r="AA393" s="12" t="s">
        <v>1613</v>
      </c>
      <c r="AB393" s="1" t="s">
        <v>1846</v>
      </c>
      <c r="AC393" s="12" t="s">
        <v>1373</v>
      </c>
      <c r="AD393" s="12" t="s">
        <v>1374</v>
      </c>
      <c r="AE393" s="6" t="s">
        <v>1375</v>
      </c>
      <c r="AF393" s="12" t="s">
        <v>1376</v>
      </c>
      <c r="AG393" s="6" t="s">
        <v>1651</v>
      </c>
      <c r="AH393" s="12" t="s">
        <v>1850</v>
      </c>
      <c r="AI393">
        <v>3821</v>
      </c>
      <c r="AJ393" s="1" t="s">
        <v>330</v>
      </c>
      <c r="AK393" s="1" t="s">
        <v>608</v>
      </c>
      <c r="AL393" s="1" t="s">
        <v>649</v>
      </c>
      <c r="AM393" s="1" t="s">
        <v>650</v>
      </c>
      <c r="AN393" s="1" t="s">
        <v>664</v>
      </c>
      <c r="AO393" s="5">
        <v>500000</v>
      </c>
      <c r="AP393" s="5">
        <v>0</v>
      </c>
      <c r="AQ393" s="5">
        <v>500000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s="5">
        <v>500000</v>
      </c>
      <c r="AX393" s="5">
        <v>0</v>
      </c>
      <c r="AY393" s="5">
        <f t="shared" ref="AY393:AY427" si="64">AQ393+AX393</f>
        <v>500000</v>
      </c>
      <c r="AZ393" s="5"/>
    </row>
    <row r="394" spans="1:52" hidden="1" x14ac:dyDescent="0.3">
      <c r="A394" s="1" t="s">
        <v>665</v>
      </c>
      <c r="B394" s="6">
        <f t="shared" si="57"/>
        <v>0</v>
      </c>
      <c r="C394" s="1" t="str">
        <f t="shared" si="58"/>
        <v>538210654711</v>
      </c>
      <c r="D394" s="1">
        <v>5</v>
      </c>
      <c r="E394" s="1" t="str">
        <f t="shared" si="59"/>
        <v>382</v>
      </c>
      <c r="F394" s="1" t="str">
        <f t="shared" si="60"/>
        <v>1</v>
      </c>
      <c r="G394" s="1" t="str">
        <f t="shared" si="61"/>
        <v>0</v>
      </c>
      <c r="H394" s="1" t="str">
        <f t="shared" si="62"/>
        <v>65</v>
      </c>
      <c r="I394" s="1" t="str">
        <f t="shared" si="63"/>
        <v>47</v>
      </c>
      <c r="J394" s="1">
        <v>11</v>
      </c>
      <c r="K394" s="1" t="s">
        <v>1760</v>
      </c>
      <c r="L394" s="1" t="s">
        <v>665</v>
      </c>
      <c r="M394" s="12" t="s">
        <v>878</v>
      </c>
      <c r="N394" s="12" t="s">
        <v>935</v>
      </c>
      <c r="O394" s="12" t="s">
        <v>936</v>
      </c>
      <c r="P394" s="12" t="s">
        <v>941</v>
      </c>
      <c r="Q394" s="12" t="s">
        <v>942</v>
      </c>
      <c r="R394" s="12" t="s">
        <v>943</v>
      </c>
      <c r="S394" s="12" t="s">
        <v>944</v>
      </c>
      <c r="T394" s="12" t="s">
        <v>1722</v>
      </c>
      <c r="U394" t="s">
        <v>2090</v>
      </c>
      <c r="V394" s="12">
        <v>5</v>
      </c>
      <c r="W394" s="12" t="s">
        <v>1839</v>
      </c>
      <c r="X394" s="12" t="s">
        <v>2089</v>
      </c>
      <c r="Y394" s="12">
        <v>3000</v>
      </c>
      <c r="Z394" s="12" t="s">
        <v>1717</v>
      </c>
      <c r="AA394" s="12" t="s">
        <v>1613</v>
      </c>
      <c r="AB394" s="1" t="s">
        <v>1846</v>
      </c>
      <c r="AC394" s="12" t="s">
        <v>1373</v>
      </c>
      <c r="AD394" s="12" t="s">
        <v>1374</v>
      </c>
      <c r="AE394" s="6" t="s">
        <v>1375</v>
      </c>
      <c r="AF394" s="12" t="s">
        <v>1376</v>
      </c>
      <c r="AG394" s="6" t="s">
        <v>1652</v>
      </c>
      <c r="AH394" s="12" t="s">
        <v>1851</v>
      </c>
      <c r="AI394">
        <v>3821</v>
      </c>
      <c r="AJ394" s="1" t="s">
        <v>330</v>
      </c>
      <c r="AK394" s="1" t="s">
        <v>608</v>
      </c>
      <c r="AL394" s="1" t="s">
        <v>649</v>
      </c>
      <c r="AM394" s="1" t="s">
        <v>650</v>
      </c>
      <c r="AN394" s="1" t="s">
        <v>666</v>
      </c>
      <c r="AO394" s="5">
        <v>500000</v>
      </c>
      <c r="AP394" s="5">
        <v>0</v>
      </c>
      <c r="AQ394" s="5">
        <v>500000</v>
      </c>
      <c r="AR394" s="5">
        <v>0</v>
      </c>
      <c r="AS394" s="5">
        <v>495200.01</v>
      </c>
      <c r="AT394" s="5">
        <v>0</v>
      </c>
      <c r="AU394" s="5">
        <v>0</v>
      </c>
      <c r="AV394" s="5">
        <v>0</v>
      </c>
      <c r="AW394" s="5">
        <v>500000</v>
      </c>
      <c r="AX394" s="5">
        <v>0</v>
      </c>
      <c r="AY394" s="5">
        <f t="shared" si="64"/>
        <v>500000</v>
      </c>
      <c r="AZ394" s="5"/>
    </row>
    <row r="395" spans="1:52" hidden="1" x14ac:dyDescent="0.3">
      <c r="A395" s="1" t="s">
        <v>667</v>
      </c>
      <c r="B395" s="6">
        <f t="shared" si="57"/>
        <v>0</v>
      </c>
      <c r="C395" s="1" t="str">
        <f t="shared" si="58"/>
        <v>538210654811</v>
      </c>
      <c r="D395" s="1">
        <v>5</v>
      </c>
      <c r="E395" s="1" t="str">
        <f t="shared" si="59"/>
        <v>382</v>
      </c>
      <c r="F395" s="1" t="str">
        <f t="shared" si="60"/>
        <v>1</v>
      </c>
      <c r="G395" s="1" t="str">
        <f t="shared" si="61"/>
        <v>0</v>
      </c>
      <c r="H395" s="1" t="str">
        <f t="shared" si="62"/>
        <v>65</v>
      </c>
      <c r="I395" s="1" t="str">
        <f t="shared" si="63"/>
        <v>48</v>
      </c>
      <c r="J395" s="1">
        <v>11</v>
      </c>
      <c r="K395" s="1" t="s">
        <v>1760</v>
      </c>
      <c r="L395" s="1" t="s">
        <v>667</v>
      </c>
      <c r="M395" s="12" t="s">
        <v>878</v>
      </c>
      <c r="N395" s="12" t="s">
        <v>935</v>
      </c>
      <c r="O395" s="12" t="s">
        <v>936</v>
      </c>
      <c r="P395" s="12" t="s">
        <v>941</v>
      </c>
      <c r="Q395" s="12" t="s">
        <v>942</v>
      </c>
      <c r="R395" s="12" t="s">
        <v>943</v>
      </c>
      <c r="S395" s="12" t="s">
        <v>944</v>
      </c>
      <c r="T395" s="12" t="s">
        <v>1722</v>
      </c>
      <c r="U395" t="s">
        <v>2090</v>
      </c>
      <c r="V395" s="12">
        <v>5</v>
      </c>
      <c r="W395" s="12" t="s">
        <v>1839</v>
      </c>
      <c r="X395" s="12" t="s">
        <v>2089</v>
      </c>
      <c r="Y395" s="12">
        <v>3000</v>
      </c>
      <c r="Z395" s="12" t="s">
        <v>1717</v>
      </c>
      <c r="AA395" s="12" t="s">
        <v>1613</v>
      </c>
      <c r="AB395" s="1" t="s">
        <v>1846</v>
      </c>
      <c r="AC395" s="12" t="s">
        <v>1373</v>
      </c>
      <c r="AD395" s="12" t="s">
        <v>1374</v>
      </c>
      <c r="AE395" s="6" t="s">
        <v>1375</v>
      </c>
      <c r="AF395" s="12" t="s">
        <v>1376</v>
      </c>
      <c r="AG395" s="6" t="s">
        <v>1653</v>
      </c>
      <c r="AH395" s="12" t="s">
        <v>1852</v>
      </c>
      <c r="AI395">
        <v>3821</v>
      </c>
      <c r="AJ395" s="1" t="s">
        <v>330</v>
      </c>
      <c r="AK395" s="1" t="s">
        <v>608</v>
      </c>
      <c r="AL395" s="1" t="s">
        <v>649</v>
      </c>
      <c r="AM395" s="1" t="s">
        <v>650</v>
      </c>
      <c r="AN395" s="1" t="s">
        <v>668</v>
      </c>
      <c r="AO395" s="5">
        <v>387000</v>
      </c>
      <c r="AP395" s="5">
        <v>0</v>
      </c>
      <c r="AQ395" s="5">
        <v>387000</v>
      </c>
      <c r="AR395" s="5">
        <v>0</v>
      </c>
      <c r="AS395" s="5">
        <v>0</v>
      </c>
      <c r="AT395" s="5">
        <v>0</v>
      </c>
      <c r="AU395" s="5">
        <v>0</v>
      </c>
      <c r="AV395" s="5">
        <v>0</v>
      </c>
      <c r="AW395" s="5">
        <v>387000</v>
      </c>
      <c r="AX395" s="5">
        <v>0</v>
      </c>
      <c r="AY395" s="5">
        <f t="shared" si="64"/>
        <v>387000</v>
      </c>
      <c r="AZ395" s="5"/>
    </row>
    <row r="396" spans="1:52" hidden="1" x14ac:dyDescent="0.3">
      <c r="A396" s="1" t="s">
        <v>669</v>
      </c>
      <c r="B396" s="6">
        <f t="shared" si="57"/>
        <v>0</v>
      </c>
      <c r="C396" s="1" t="str">
        <f t="shared" si="58"/>
        <v>538210655211</v>
      </c>
      <c r="D396" s="1">
        <v>5</v>
      </c>
      <c r="E396" s="1" t="str">
        <f t="shared" si="59"/>
        <v>382</v>
      </c>
      <c r="F396" s="1" t="str">
        <f t="shared" si="60"/>
        <v>1</v>
      </c>
      <c r="G396" s="1" t="str">
        <f t="shared" si="61"/>
        <v>0</v>
      </c>
      <c r="H396" s="1" t="str">
        <f t="shared" si="62"/>
        <v>65</v>
      </c>
      <c r="I396" s="1" t="str">
        <f t="shared" si="63"/>
        <v>52</v>
      </c>
      <c r="J396" s="1">
        <v>11</v>
      </c>
      <c r="K396" s="1" t="s">
        <v>1760</v>
      </c>
      <c r="L396" s="1" t="s">
        <v>669</v>
      </c>
      <c r="M396" s="12" t="s">
        <v>878</v>
      </c>
      <c r="N396" s="12" t="s">
        <v>935</v>
      </c>
      <c r="O396" s="12" t="s">
        <v>936</v>
      </c>
      <c r="P396" s="12" t="s">
        <v>941</v>
      </c>
      <c r="Q396" s="12" t="s">
        <v>942</v>
      </c>
      <c r="R396" s="12" t="s">
        <v>943</v>
      </c>
      <c r="S396" s="12" t="s">
        <v>944</v>
      </c>
      <c r="T396" s="12" t="s">
        <v>1722</v>
      </c>
      <c r="U396" t="s">
        <v>2090</v>
      </c>
      <c r="V396" s="12">
        <v>5</v>
      </c>
      <c r="W396" s="12" t="s">
        <v>1839</v>
      </c>
      <c r="X396" s="12" t="s">
        <v>2089</v>
      </c>
      <c r="Y396" s="12">
        <v>3000</v>
      </c>
      <c r="Z396" s="12" t="s">
        <v>1717</v>
      </c>
      <c r="AA396" s="12" t="s">
        <v>1613</v>
      </c>
      <c r="AB396" s="1" t="s">
        <v>1846</v>
      </c>
      <c r="AC396" s="12" t="s">
        <v>1373</v>
      </c>
      <c r="AD396" s="12" t="s">
        <v>1374</v>
      </c>
      <c r="AE396" s="6" t="s">
        <v>1375</v>
      </c>
      <c r="AF396" s="12" t="s">
        <v>1376</v>
      </c>
      <c r="AG396" s="6" t="s">
        <v>1654</v>
      </c>
      <c r="AH396" s="12" t="s">
        <v>1853</v>
      </c>
      <c r="AI396">
        <v>3821</v>
      </c>
      <c r="AJ396" s="1" t="s">
        <v>330</v>
      </c>
      <c r="AK396" s="1" t="s">
        <v>608</v>
      </c>
      <c r="AL396" s="1" t="s">
        <v>649</v>
      </c>
      <c r="AM396" s="1" t="s">
        <v>650</v>
      </c>
      <c r="AN396" s="1" t="s">
        <v>670</v>
      </c>
      <c r="AO396" s="5">
        <v>250000</v>
      </c>
      <c r="AP396" s="5">
        <v>0</v>
      </c>
      <c r="AQ396" s="5">
        <v>250000</v>
      </c>
      <c r="AR396" s="5">
        <v>0</v>
      </c>
      <c r="AS396" s="5">
        <v>0</v>
      </c>
      <c r="AT396" s="5">
        <v>0</v>
      </c>
      <c r="AU396" s="5">
        <v>0</v>
      </c>
      <c r="AV396" s="5">
        <v>0</v>
      </c>
      <c r="AW396" s="5">
        <v>250000</v>
      </c>
      <c r="AX396" s="5">
        <v>0</v>
      </c>
      <c r="AY396" s="5">
        <f t="shared" si="64"/>
        <v>250000</v>
      </c>
      <c r="AZ396" s="5"/>
    </row>
    <row r="397" spans="1:52" hidden="1" x14ac:dyDescent="0.3">
      <c r="A397" s="1" t="s">
        <v>671</v>
      </c>
      <c r="B397" s="6">
        <f t="shared" si="57"/>
        <v>0</v>
      </c>
      <c r="C397" s="1" t="str">
        <f t="shared" si="58"/>
        <v>538210655411</v>
      </c>
      <c r="D397" s="1">
        <v>5</v>
      </c>
      <c r="E397" s="1" t="str">
        <f t="shared" si="59"/>
        <v>382</v>
      </c>
      <c r="F397" s="1" t="str">
        <f t="shared" si="60"/>
        <v>1</v>
      </c>
      <c r="G397" s="1" t="str">
        <f t="shared" si="61"/>
        <v>0</v>
      </c>
      <c r="H397" s="1" t="str">
        <f t="shared" si="62"/>
        <v>65</v>
      </c>
      <c r="I397" s="1" t="str">
        <f t="shared" si="63"/>
        <v>54</v>
      </c>
      <c r="J397" s="1">
        <v>11</v>
      </c>
      <c r="K397" s="1" t="s">
        <v>1760</v>
      </c>
      <c r="L397" s="1" t="s">
        <v>671</v>
      </c>
      <c r="M397" s="12" t="s">
        <v>878</v>
      </c>
      <c r="N397" s="12" t="s">
        <v>935</v>
      </c>
      <c r="O397" s="12" t="s">
        <v>936</v>
      </c>
      <c r="P397" s="12" t="s">
        <v>941</v>
      </c>
      <c r="Q397" s="12" t="s">
        <v>942</v>
      </c>
      <c r="R397" s="12" t="s">
        <v>943</v>
      </c>
      <c r="S397" s="12" t="s">
        <v>944</v>
      </c>
      <c r="T397" s="12" t="s">
        <v>1722</v>
      </c>
      <c r="U397" t="s">
        <v>2090</v>
      </c>
      <c r="V397" s="12">
        <v>5</v>
      </c>
      <c r="W397" s="12" t="s">
        <v>1839</v>
      </c>
      <c r="X397" s="12" t="s">
        <v>2089</v>
      </c>
      <c r="Y397" s="12">
        <v>3000</v>
      </c>
      <c r="Z397" s="12" t="s">
        <v>1717</v>
      </c>
      <c r="AA397" s="12" t="s">
        <v>1613</v>
      </c>
      <c r="AB397" s="1" t="s">
        <v>1846</v>
      </c>
      <c r="AC397" s="12" t="s">
        <v>1373</v>
      </c>
      <c r="AD397" s="12" t="s">
        <v>1374</v>
      </c>
      <c r="AE397" s="6" t="s">
        <v>1375</v>
      </c>
      <c r="AF397" s="12" t="s">
        <v>1376</v>
      </c>
      <c r="AG397" s="6" t="s">
        <v>1655</v>
      </c>
      <c r="AH397" s="12" t="s">
        <v>1854</v>
      </c>
      <c r="AI397">
        <v>3821</v>
      </c>
      <c r="AJ397" s="1" t="s">
        <v>330</v>
      </c>
      <c r="AK397" s="1" t="s">
        <v>608</v>
      </c>
      <c r="AL397" s="1" t="s">
        <v>649</v>
      </c>
      <c r="AM397" s="1" t="s">
        <v>650</v>
      </c>
      <c r="AN397" s="1" t="s">
        <v>672</v>
      </c>
      <c r="AO397" s="5">
        <v>240000</v>
      </c>
      <c r="AP397" s="5">
        <v>0</v>
      </c>
      <c r="AQ397" s="5">
        <v>240000</v>
      </c>
      <c r="AR397" s="5">
        <v>0</v>
      </c>
      <c r="AS397" s="5">
        <v>0</v>
      </c>
      <c r="AT397" s="5">
        <v>0</v>
      </c>
      <c r="AU397" s="5">
        <v>0</v>
      </c>
      <c r="AV397" s="5">
        <v>0</v>
      </c>
      <c r="AW397" s="5">
        <v>240000</v>
      </c>
      <c r="AX397" s="5">
        <v>0</v>
      </c>
      <c r="AY397" s="5">
        <f t="shared" si="64"/>
        <v>240000</v>
      </c>
      <c r="AZ397" s="5"/>
    </row>
    <row r="398" spans="1:52" hidden="1" x14ac:dyDescent="0.3">
      <c r="A398" s="1" t="s">
        <v>673</v>
      </c>
      <c r="B398" s="6">
        <f t="shared" si="57"/>
        <v>0</v>
      </c>
      <c r="C398" s="1" t="str">
        <f t="shared" si="58"/>
        <v>538210655511</v>
      </c>
      <c r="D398" s="1">
        <v>5</v>
      </c>
      <c r="E398" s="1" t="str">
        <f t="shared" si="59"/>
        <v>382</v>
      </c>
      <c r="F398" s="1" t="str">
        <f t="shared" si="60"/>
        <v>1</v>
      </c>
      <c r="G398" s="1" t="str">
        <f t="shared" si="61"/>
        <v>0</v>
      </c>
      <c r="H398" s="1" t="str">
        <f t="shared" si="62"/>
        <v>65</v>
      </c>
      <c r="I398" s="1" t="str">
        <f t="shared" si="63"/>
        <v>55</v>
      </c>
      <c r="J398" s="1">
        <v>11</v>
      </c>
      <c r="K398" s="1" t="s">
        <v>1760</v>
      </c>
      <c r="L398" s="1" t="s">
        <v>673</v>
      </c>
      <c r="M398" s="12" t="s">
        <v>878</v>
      </c>
      <c r="N398" s="12" t="s">
        <v>935</v>
      </c>
      <c r="O398" s="12" t="s">
        <v>936</v>
      </c>
      <c r="P398" s="12" t="s">
        <v>941</v>
      </c>
      <c r="Q398" s="12" t="s">
        <v>942</v>
      </c>
      <c r="R398" s="12" t="s">
        <v>943</v>
      </c>
      <c r="S398" s="12" t="s">
        <v>944</v>
      </c>
      <c r="T398" s="12" t="s">
        <v>1722</v>
      </c>
      <c r="U398" t="s">
        <v>2090</v>
      </c>
      <c r="V398" s="12">
        <v>5</v>
      </c>
      <c r="W398" s="12" t="s">
        <v>1839</v>
      </c>
      <c r="X398" s="12" t="s">
        <v>2089</v>
      </c>
      <c r="Y398" s="12">
        <v>3000</v>
      </c>
      <c r="Z398" s="12" t="s">
        <v>1717</v>
      </c>
      <c r="AA398" s="12" t="s">
        <v>1613</v>
      </c>
      <c r="AB398" s="1" t="s">
        <v>1846</v>
      </c>
      <c r="AC398" s="12" t="s">
        <v>1373</v>
      </c>
      <c r="AD398" s="12" t="s">
        <v>1374</v>
      </c>
      <c r="AE398" s="6" t="s">
        <v>1375</v>
      </c>
      <c r="AF398" s="12" t="s">
        <v>1376</v>
      </c>
      <c r="AG398" s="6" t="s">
        <v>1656</v>
      </c>
      <c r="AH398" s="12" t="s">
        <v>1855</v>
      </c>
      <c r="AI398">
        <v>3821</v>
      </c>
      <c r="AJ398" s="1" t="s">
        <v>330</v>
      </c>
      <c r="AK398" s="1" t="s">
        <v>608</v>
      </c>
      <c r="AL398" s="1" t="s">
        <v>649</v>
      </c>
      <c r="AM398" s="1" t="s">
        <v>650</v>
      </c>
      <c r="AN398" s="1" t="s">
        <v>674</v>
      </c>
      <c r="AO398" s="5">
        <v>200000</v>
      </c>
      <c r="AP398" s="5">
        <v>0</v>
      </c>
      <c r="AQ398" s="5">
        <v>200000</v>
      </c>
      <c r="AR398" s="5">
        <v>199636</v>
      </c>
      <c r="AS398" s="5">
        <v>0</v>
      </c>
      <c r="AT398" s="5">
        <v>0</v>
      </c>
      <c r="AU398" s="5">
        <v>0</v>
      </c>
      <c r="AV398" s="5">
        <v>0</v>
      </c>
      <c r="AW398" s="5">
        <v>364</v>
      </c>
      <c r="AX398" s="5">
        <v>0</v>
      </c>
      <c r="AY398" s="5">
        <f t="shared" si="64"/>
        <v>200000</v>
      </c>
      <c r="AZ398" s="5"/>
    </row>
    <row r="399" spans="1:52" hidden="1" x14ac:dyDescent="0.3">
      <c r="A399" s="1" t="s">
        <v>134</v>
      </c>
      <c r="B399" s="6">
        <f t="shared" si="57"/>
        <v>0</v>
      </c>
      <c r="C399" s="1" t="str">
        <f t="shared" si="58"/>
        <v>579910060011</v>
      </c>
      <c r="D399" s="1">
        <v>5</v>
      </c>
      <c r="E399" s="1" t="str">
        <f t="shared" si="59"/>
        <v>799</v>
      </c>
      <c r="F399" s="1" t="str">
        <f t="shared" si="60"/>
        <v>1</v>
      </c>
      <c r="G399" s="1" t="str">
        <f t="shared" si="61"/>
        <v>0</v>
      </c>
      <c r="H399" s="1" t="str">
        <f t="shared" si="62"/>
        <v>06</v>
      </c>
      <c r="I399" s="1" t="str">
        <f t="shared" si="63"/>
        <v>00</v>
      </c>
      <c r="J399" s="1">
        <v>11</v>
      </c>
      <c r="K399" s="1" t="s">
        <v>1760</v>
      </c>
      <c r="L399" s="1" t="s">
        <v>134</v>
      </c>
      <c r="M399" s="12" t="s">
        <v>878</v>
      </c>
      <c r="N399" s="12" t="s">
        <v>889</v>
      </c>
      <c r="O399" s="12" t="s">
        <v>890</v>
      </c>
      <c r="P399" s="12" t="s">
        <v>891</v>
      </c>
      <c r="Q399" s="12" t="s">
        <v>892</v>
      </c>
      <c r="R399" s="12" t="s">
        <v>893</v>
      </c>
      <c r="S399" s="12" t="s">
        <v>894</v>
      </c>
      <c r="T399" s="12" t="s">
        <v>1722</v>
      </c>
      <c r="U399" t="s">
        <v>2090</v>
      </c>
      <c r="V399" s="12">
        <v>4</v>
      </c>
      <c r="W399" s="12" t="s">
        <v>1714</v>
      </c>
      <c r="X399" s="12" t="s">
        <v>2244</v>
      </c>
      <c r="Y399" s="12">
        <v>7000</v>
      </c>
      <c r="Z399" s="12" t="s">
        <v>1887</v>
      </c>
      <c r="AA399" s="12" t="s">
        <v>1589</v>
      </c>
      <c r="AB399" s="1" t="s">
        <v>1871</v>
      </c>
      <c r="AC399" s="12" t="s">
        <v>1567</v>
      </c>
      <c r="AD399" s="12" t="s">
        <v>1568</v>
      </c>
      <c r="AE399" s="6" t="s">
        <v>1569</v>
      </c>
      <c r="AF399" s="12" t="s">
        <v>1888</v>
      </c>
      <c r="AG399" s="6" t="s">
        <v>1586</v>
      </c>
      <c r="AH399" s="12" t="s">
        <v>1728</v>
      </c>
      <c r="AI399">
        <v>7991</v>
      </c>
      <c r="AJ399" s="1" t="s">
        <v>60</v>
      </c>
      <c r="AK399" s="1" t="s">
        <v>61</v>
      </c>
      <c r="AL399" s="1" t="s">
        <v>68</v>
      </c>
      <c r="AM399" s="1" t="s">
        <v>69</v>
      </c>
      <c r="AN399" s="1" t="s">
        <v>135</v>
      </c>
      <c r="AO399" s="5">
        <v>5000000</v>
      </c>
      <c r="AP399" s="5">
        <v>0</v>
      </c>
      <c r="AQ399" s="5">
        <v>5000000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5000000</v>
      </c>
      <c r="AX399" s="5">
        <v>8000000</v>
      </c>
      <c r="AY399" s="5">
        <f t="shared" si="64"/>
        <v>13000000</v>
      </c>
      <c r="AZ399" s="5"/>
    </row>
    <row r="400" spans="1:52" hidden="1" x14ac:dyDescent="0.3">
      <c r="A400" s="1" t="s">
        <v>677</v>
      </c>
      <c r="B400" s="6">
        <f t="shared" si="57"/>
        <v>0</v>
      </c>
      <c r="C400" s="1" t="str">
        <f t="shared" si="58"/>
        <v>542110630011</v>
      </c>
      <c r="D400" s="1">
        <v>5</v>
      </c>
      <c r="E400" s="1" t="str">
        <f t="shared" si="59"/>
        <v>421</v>
      </c>
      <c r="F400" s="1" t="str">
        <f t="shared" si="60"/>
        <v>1</v>
      </c>
      <c r="G400" s="1" t="str">
        <f t="shared" si="61"/>
        <v>0</v>
      </c>
      <c r="H400" s="1" t="str">
        <f t="shared" si="62"/>
        <v>63</v>
      </c>
      <c r="I400" s="1" t="str">
        <f t="shared" si="63"/>
        <v>00</v>
      </c>
      <c r="J400" s="1">
        <v>11</v>
      </c>
      <c r="K400" s="1" t="s">
        <v>1760</v>
      </c>
      <c r="L400" s="1" t="s">
        <v>677</v>
      </c>
      <c r="M400" s="12" t="s">
        <v>878</v>
      </c>
      <c r="N400" s="12" t="s">
        <v>935</v>
      </c>
      <c r="O400" s="12" t="s">
        <v>936</v>
      </c>
      <c r="P400" s="12" t="s">
        <v>941</v>
      </c>
      <c r="Q400" s="12" t="s">
        <v>942</v>
      </c>
      <c r="R400" s="12" t="s">
        <v>943</v>
      </c>
      <c r="S400" s="12" t="s">
        <v>944</v>
      </c>
      <c r="T400" s="12" t="s">
        <v>1722</v>
      </c>
      <c r="U400" t="s">
        <v>2090</v>
      </c>
      <c r="V400" s="12">
        <v>5</v>
      </c>
      <c r="W400" s="12" t="s">
        <v>1839</v>
      </c>
      <c r="X400" s="12" t="s">
        <v>2089</v>
      </c>
      <c r="Y400" s="12">
        <v>4000</v>
      </c>
      <c r="Z400" s="12" t="s">
        <v>1844</v>
      </c>
      <c r="AA400" s="12" t="s">
        <v>1665</v>
      </c>
      <c r="AB400" s="1" t="s">
        <v>1843</v>
      </c>
      <c r="AC400" s="12" t="s">
        <v>1407</v>
      </c>
      <c r="AD400" s="12" t="s">
        <v>1408</v>
      </c>
      <c r="AE400" s="6" t="s">
        <v>1409</v>
      </c>
      <c r="AF400" s="12" t="s">
        <v>1410</v>
      </c>
      <c r="AG400" s="6" t="s">
        <v>1586</v>
      </c>
      <c r="AH400" s="12" t="s">
        <v>1728</v>
      </c>
      <c r="AI400">
        <v>4211</v>
      </c>
      <c r="AJ400" s="1" t="s">
        <v>330</v>
      </c>
      <c r="AK400" s="1" t="s">
        <v>608</v>
      </c>
      <c r="AL400" s="1" t="s">
        <v>649</v>
      </c>
      <c r="AM400" s="1" t="s">
        <v>650</v>
      </c>
      <c r="AN400" s="1" t="s">
        <v>145</v>
      </c>
      <c r="AO400" s="5">
        <v>2000000</v>
      </c>
      <c r="AP400" s="5">
        <v>0</v>
      </c>
      <c r="AQ400" s="5">
        <v>2000000</v>
      </c>
      <c r="AR400" s="5">
        <v>0</v>
      </c>
      <c r="AS400" s="5">
        <v>0</v>
      </c>
      <c r="AT400" s="5">
        <v>2000000</v>
      </c>
      <c r="AU400" s="5">
        <v>2000000</v>
      </c>
      <c r="AV400" s="5">
        <v>2000000</v>
      </c>
      <c r="AW400" s="5">
        <v>2000000</v>
      </c>
      <c r="AX400" s="5">
        <v>0</v>
      </c>
      <c r="AY400" s="5">
        <f t="shared" si="64"/>
        <v>2000000</v>
      </c>
      <c r="AZ400" s="5"/>
    </row>
    <row r="401" spans="1:52" hidden="1" x14ac:dyDescent="0.3">
      <c r="A401" s="1" t="s">
        <v>678</v>
      </c>
      <c r="B401" s="6">
        <f t="shared" si="57"/>
        <v>0</v>
      </c>
      <c r="C401" s="1" t="str">
        <f t="shared" si="58"/>
        <v>544110650011</v>
      </c>
      <c r="D401" s="1">
        <v>5</v>
      </c>
      <c r="E401" s="1" t="str">
        <f t="shared" si="59"/>
        <v>441</v>
      </c>
      <c r="F401" s="1" t="str">
        <f t="shared" si="60"/>
        <v>1</v>
      </c>
      <c r="G401" s="1" t="str">
        <f t="shared" si="61"/>
        <v>0</v>
      </c>
      <c r="H401" s="1" t="str">
        <f t="shared" si="62"/>
        <v>65</v>
      </c>
      <c r="I401" s="1" t="str">
        <f t="shared" si="63"/>
        <v>00</v>
      </c>
      <c r="J401" s="1">
        <v>11</v>
      </c>
      <c r="K401" s="1" t="s">
        <v>1760</v>
      </c>
      <c r="L401" s="1" t="s">
        <v>678</v>
      </c>
      <c r="M401" s="12" t="s">
        <v>878</v>
      </c>
      <c r="N401" s="12" t="s">
        <v>935</v>
      </c>
      <c r="O401" s="12" t="s">
        <v>936</v>
      </c>
      <c r="P401" s="12" t="s">
        <v>941</v>
      </c>
      <c r="Q401" s="12" t="s">
        <v>942</v>
      </c>
      <c r="R401" s="12" t="s">
        <v>943</v>
      </c>
      <c r="S401" s="12" t="s">
        <v>944</v>
      </c>
      <c r="T401" s="12" t="s">
        <v>1722</v>
      </c>
      <c r="U401" t="s">
        <v>2090</v>
      </c>
      <c r="V401" s="12">
        <v>5</v>
      </c>
      <c r="W401" s="12" t="s">
        <v>1839</v>
      </c>
      <c r="X401" s="12" t="s">
        <v>2089</v>
      </c>
      <c r="Y401" s="12">
        <v>4000</v>
      </c>
      <c r="Z401" s="12" t="s">
        <v>1844</v>
      </c>
      <c r="AA401" s="12" t="s">
        <v>1613</v>
      </c>
      <c r="AB401" s="1" t="s">
        <v>1846</v>
      </c>
      <c r="AC401" s="12" t="s">
        <v>1427</v>
      </c>
      <c r="AD401" s="12" t="s">
        <v>1428</v>
      </c>
      <c r="AE401" s="6" t="s">
        <v>1429</v>
      </c>
      <c r="AF401" s="12" t="s">
        <v>1430</v>
      </c>
      <c r="AG401" s="6" t="s">
        <v>1586</v>
      </c>
      <c r="AH401" s="12" t="s">
        <v>1728</v>
      </c>
      <c r="AI401">
        <v>4411</v>
      </c>
      <c r="AJ401" s="1" t="s">
        <v>330</v>
      </c>
      <c r="AK401" s="1" t="s">
        <v>608</v>
      </c>
      <c r="AL401" s="1" t="s">
        <v>649</v>
      </c>
      <c r="AM401" s="1" t="s">
        <v>650</v>
      </c>
      <c r="AN401" s="1" t="s">
        <v>23</v>
      </c>
      <c r="AO401" s="5">
        <v>200000</v>
      </c>
      <c r="AP401" s="5">
        <v>0</v>
      </c>
      <c r="AQ401" s="5">
        <v>200000</v>
      </c>
      <c r="AR401" s="5">
        <v>0</v>
      </c>
      <c r="AS401" s="5">
        <v>0</v>
      </c>
      <c r="AT401" s="5">
        <v>0</v>
      </c>
      <c r="AU401" s="5">
        <v>0</v>
      </c>
      <c r="AV401" s="5">
        <v>0</v>
      </c>
      <c r="AW401" s="5">
        <v>200000</v>
      </c>
      <c r="AX401" s="5">
        <v>0</v>
      </c>
      <c r="AY401" s="5">
        <f t="shared" si="64"/>
        <v>200000</v>
      </c>
      <c r="AZ401" s="5"/>
    </row>
    <row r="402" spans="1:52" hidden="1" x14ac:dyDescent="0.3">
      <c r="A402" s="1" t="s">
        <v>679</v>
      </c>
      <c r="B402" s="6">
        <f t="shared" si="57"/>
        <v>0</v>
      </c>
      <c r="C402" s="1" t="str">
        <f t="shared" si="58"/>
        <v>544110655811</v>
      </c>
      <c r="D402" s="1">
        <v>5</v>
      </c>
      <c r="E402" s="1" t="str">
        <f t="shared" si="59"/>
        <v>441</v>
      </c>
      <c r="F402" s="1" t="str">
        <f t="shared" si="60"/>
        <v>1</v>
      </c>
      <c r="G402" s="1" t="str">
        <f t="shared" si="61"/>
        <v>0</v>
      </c>
      <c r="H402" s="1" t="str">
        <f t="shared" si="62"/>
        <v>65</v>
      </c>
      <c r="I402" s="1" t="str">
        <f t="shared" si="63"/>
        <v>58</v>
      </c>
      <c r="J402" s="1">
        <v>11</v>
      </c>
      <c r="K402" s="1" t="s">
        <v>1760</v>
      </c>
      <c r="L402" s="1" t="s">
        <v>679</v>
      </c>
      <c r="M402" s="12" t="s">
        <v>878</v>
      </c>
      <c r="N402" s="12" t="s">
        <v>935</v>
      </c>
      <c r="O402" s="12" t="s">
        <v>936</v>
      </c>
      <c r="P402" s="12" t="s">
        <v>941</v>
      </c>
      <c r="Q402" s="12" t="s">
        <v>942</v>
      </c>
      <c r="R402" s="12" t="s">
        <v>943</v>
      </c>
      <c r="S402" s="12" t="s">
        <v>944</v>
      </c>
      <c r="T402" s="12" t="s">
        <v>1722</v>
      </c>
      <c r="U402" t="s">
        <v>2090</v>
      </c>
      <c r="V402" s="12">
        <v>5</v>
      </c>
      <c r="W402" s="12" t="s">
        <v>1839</v>
      </c>
      <c r="X402" s="12" t="s">
        <v>2089</v>
      </c>
      <c r="Y402" s="12">
        <v>4000</v>
      </c>
      <c r="Z402" s="12" t="s">
        <v>1844</v>
      </c>
      <c r="AA402" s="12" t="s">
        <v>1613</v>
      </c>
      <c r="AB402" s="1" t="s">
        <v>1846</v>
      </c>
      <c r="AC402" s="12" t="s">
        <v>1427</v>
      </c>
      <c r="AD402" s="12" t="s">
        <v>1428</v>
      </c>
      <c r="AE402" s="6" t="s">
        <v>1429</v>
      </c>
      <c r="AF402" s="12" t="s">
        <v>1430</v>
      </c>
      <c r="AG402" s="6" t="s">
        <v>1658</v>
      </c>
      <c r="AH402" s="12" t="s">
        <v>1857</v>
      </c>
      <c r="AI402">
        <v>4411</v>
      </c>
      <c r="AJ402" s="1" t="s">
        <v>330</v>
      </c>
      <c r="AK402" s="1" t="s">
        <v>608</v>
      </c>
      <c r="AL402" s="1" t="s">
        <v>649</v>
      </c>
      <c r="AM402" s="1" t="s">
        <v>650</v>
      </c>
      <c r="AN402" s="1" t="s">
        <v>680</v>
      </c>
      <c r="AO402" s="5">
        <v>100000</v>
      </c>
      <c r="AP402" s="5">
        <v>0</v>
      </c>
      <c r="AQ402" s="5">
        <v>100000</v>
      </c>
      <c r="AR402" s="5">
        <v>0</v>
      </c>
      <c r="AS402" s="5">
        <v>0</v>
      </c>
      <c r="AT402" s="5">
        <v>0</v>
      </c>
      <c r="AU402" s="5">
        <v>0</v>
      </c>
      <c r="AV402" s="5">
        <v>0</v>
      </c>
      <c r="AW402" s="5">
        <v>100000</v>
      </c>
      <c r="AX402" s="5">
        <v>0</v>
      </c>
      <c r="AY402" s="5">
        <f t="shared" si="64"/>
        <v>100000</v>
      </c>
      <c r="AZ402" s="5"/>
    </row>
    <row r="403" spans="1:52" hidden="1" x14ac:dyDescent="0.3">
      <c r="A403" s="1" t="s">
        <v>684</v>
      </c>
      <c r="B403" s="6">
        <f t="shared" si="57"/>
        <v>0</v>
      </c>
      <c r="C403" s="1" t="str">
        <f t="shared" si="58"/>
        <v>521410660011</v>
      </c>
      <c r="D403" s="1">
        <v>5</v>
      </c>
      <c r="E403" s="1" t="str">
        <f t="shared" si="59"/>
        <v>214</v>
      </c>
      <c r="F403" s="1" t="str">
        <f t="shared" si="60"/>
        <v>1</v>
      </c>
      <c r="G403" s="1" t="str">
        <f t="shared" si="61"/>
        <v>0</v>
      </c>
      <c r="H403" s="1" t="str">
        <f t="shared" si="62"/>
        <v>66</v>
      </c>
      <c r="I403" s="1" t="str">
        <f t="shared" si="63"/>
        <v>00</v>
      </c>
      <c r="J403" s="1">
        <v>11</v>
      </c>
      <c r="K403" s="1" t="s">
        <v>1760</v>
      </c>
      <c r="L403" s="1" t="s">
        <v>684</v>
      </c>
      <c r="M403" s="12" t="s">
        <v>878</v>
      </c>
      <c r="N403" s="12" t="s">
        <v>935</v>
      </c>
      <c r="O403" s="12" t="s">
        <v>936</v>
      </c>
      <c r="P403" s="12" t="s">
        <v>945</v>
      </c>
      <c r="Q403" s="12" t="s">
        <v>946</v>
      </c>
      <c r="R403" s="12" t="s">
        <v>947</v>
      </c>
      <c r="S403" s="12" t="s">
        <v>948</v>
      </c>
      <c r="T403" s="12" t="s">
        <v>1711</v>
      </c>
      <c r="U403" s="12" t="s">
        <v>1712</v>
      </c>
      <c r="V403" s="12">
        <v>4</v>
      </c>
      <c r="W403" s="12" t="s">
        <v>1714</v>
      </c>
      <c r="X403" s="12" t="s">
        <v>2089</v>
      </c>
      <c r="Y403" s="12">
        <v>2000</v>
      </c>
      <c r="Z403" s="12" t="s">
        <v>1735</v>
      </c>
      <c r="AA403" s="12" t="s">
        <v>1614</v>
      </c>
      <c r="AB403" s="1" t="s">
        <v>683</v>
      </c>
      <c r="AC403" s="12" t="s">
        <v>1057</v>
      </c>
      <c r="AD403" s="12" t="s">
        <v>1058</v>
      </c>
      <c r="AE403" s="6" t="s">
        <v>1059</v>
      </c>
      <c r="AF403" s="12" t="s">
        <v>1799</v>
      </c>
      <c r="AG403" s="6" t="s">
        <v>1586</v>
      </c>
      <c r="AH403" s="12" t="s">
        <v>1728</v>
      </c>
      <c r="AI403">
        <v>2141</v>
      </c>
      <c r="AJ403" s="1" t="s">
        <v>333</v>
      </c>
      <c r="AK403" s="1" t="s">
        <v>681</v>
      </c>
      <c r="AL403" s="1" t="s">
        <v>682</v>
      </c>
      <c r="AM403" s="1" t="s">
        <v>683</v>
      </c>
      <c r="AN403" s="1" t="s">
        <v>72</v>
      </c>
      <c r="AO403" s="5">
        <v>30000</v>
      </c>
      <c r="AP403" s="5">
        <v>0</v>
      </c>
      <c r="AQ403" s="5">
        <v>30000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30000</v>
      </c>
      <c r="AX403" s="5">
        <v>0</v>
      </c>
      <c r="AY403" s="5">
        <f t="shared" si="64"/>
        <v>30000</v>
      </c>
      <c r="AZ403" s="5"/>
    </row>
    <row r="404" spans="1:52" hidden="1" x14ac:dyDescent="0.3">
      <c r="A404" s="1" t="s">
        <v>685</v>
      </c>
      <c r="B404" s="6">
        <f t="shared" si="57"/>
        <v>0</v>
      </c>
      <c r="C404" s="1" t="str">
        <f t="shared" si="58"/>
        <v>524610660011</v>
      </c>
      <c r="D404" s="1">
        <v>5</v>
      </c>
      <c r="E404" s="1" t="str">
        <f t="shared" si="59"/>
        <v>246</v>
      </c>
      <c r="F404" s="1" t="str">
        <f t="shared" si="60"/>
        <v>1</v>
      </c>
      <c r="G404" s="1" t="str">
        <f t="shared" si="61"/>
        <v>0</v>
      </c>
      <c r="H404" s="1" t="str">
        <f t="shared" si="62"/>
        <v>66</v>
      </c>
      <c r="I404" s="1" t="str">
        <f t="shared" si="63"/>
        <v>00</v>
      </c>
      <c r="J404" s="1">
        <v>11</v>
      </c>
      <c r="K404" s="1" t="s">
        <v>1760</v>
      </c>
      <c r="L404" s="1" t="s">
        <v>685</v>
      </c>
      <c r="M404" s="12" t="s">
        <v>878</v>
      </c>
      <c r="N404" s="12" t="s">
        <v>935</v>
      </c>
      <c r="O404" s="12" t="s">
        <v>936</v>
      </c>
      <c r="P404" s="12" t="s">
        <v>945</v>
      </c>
      <c r="Q404" s="12" t="s">
        <v>946</v>
      </c>
      <c r="R404" s="12" t="s">
        <v>947</v>
      </c>
      <c r="S404" s="12" t="s">
        <v>948</v>
      </c>
      <c r="T404" s="12" t="s">
        <v>1711</v>
      </c>
      <c r="U404" s="12" t="s">
        <v>1712</v>
      </c>
      <c r="V404" s="12">
        <v>4</v>
      </c>
      <c r="W404" s="12" t="s">
        <v>1714</v>
      </c>
      <c r="X404" s="12" t="s">
        <v>2089</v>
      </c>
      <c r="Y404" s="12">
        <v>2000</v>
      </c>
      <c r="Z404" s="12" t="s">
        <v>1735</v>
      </c>
      <c r="AA404" s="12" t="s">
        <v>1614</v>
      </c>
      <c r="AB404" s="1" t="s">
        <v>683</v>
      </c>
      <c r="AC404" s="12" t="s">
        <v>1115</v>
      </c>
      <c r="AD404" s="12" t="s">
        <v>1116</v>
      </c>
      <c r="AE404" s="6" t="s">
        <v>1117</v>
      </c>
      <c r="AF404" s="12" t="s">
        <v>1800</v>
      </c>
      <c r="AG404" s="6" t="s">
        <v>1586</v>
      </c>
      <c r="AH404" s="12" t="s">
        <v>1728</v>
      </c>
      <c r="AI404">
        <v>2461</v>
      </c>
      <c r="AJ404" s="1" t="s">
        <v>333</v>
      </c>
      <c r="AK404" s="1" t="s">
        <v>681</v>
      </c>
      <c r="AL404" s="1" t="s">
        <v>682</v>
      </c>
      <c r="AM404" s="1" t="s">
        <v>683</v>
      </c>
      <c r="AN404" s="1" t="s">
        <v>80</v>
      </c>
      <c r="AO404" s="5">
        <v>100000</v>
      </c>
      <c r="AP404" s="5">
        <v>0</v>
      </c>
      <c r="AQ404" s="5">
        <v>100000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100000</v>
      </c>
      <c r="AX404" s="5">
        <v>0</v>
      </c>
      <c r="AY404" s="5">
        <f t="shared" si="64"/>
        <v>100000</v>
      </c>
      <c r="AZ404" s="5"/>
    </row>
    <row r="405" spans="1:52" hidden="1" x14ac:dyDescent="0.3">
      <c r="A405" s="1" t="s">
        <v>686</v>
      </c>
      <c r="B405" s="6">
        <f t="shared" si="57"/>
        <v>0</v>
      </c>
      <c r="C405" s="1" t="str">
        <f t="shared" si="58"/>
        <v>529410660011</v>
      </c>
      <c r="D405" s="1">
        <v>5</v>
      </c>
      <c r="E405" s="1" t="str">
        <f t="shared" si="59"/>
        <v>294</v>
      </c>
      <c r="F405" s="1" t="str">
        <f t="shared" si="60"/>
        <v>1</v>
      </c>
      <c r="G405" s="1" t="str">
        <f t="shared" si="61"/>
        <v>0</v>
      </c>
      <c r="H405" s="1" t="str">
        <f t="shared" si="62"/>
        <v>66</v>
      </c>
      <c r="I405" s="1" t="str">
        <f t="shared" si="63"/>
        <v>00</v>
      </c>
      <c r="J405" s="1">
        <v>11</v>
      </c>
      <c r="K405" s="1" t="s">
        <v>1760</v>
      </c>
      <c r="L405" s="1" t="s">
        <v>686</v>
      </c>
      <c r="M405" s="12" t="s">
        <v>878</v>
      </c>
      <c r="N405" s="12" t="s">
        <v>935</v>
      </c>
      <c r="O405" s="12" t="s">
        <v>936</v>
      </c>
      <c r="P405" s="12" t="s">
        <v>945</v>
      </c>
      <c r="Q405" s="12" t="s">
        <v>946</v>
      </c>
      <c r="R405" s="12" t="s">
        <v>947</v>
      </c>
      <c r="S405" s="12" t="s">
        <v>948</v>
      </c>
      <c r="T405" s="12" t="s">
        <v>1711</v>
      </c>
      <c r="U405" s="12" t="s">
        <v>1712</v>
      </c>
      <c r="V405" s="12">
        <v>4</v>
      </c>
      <c r="W405" s="12" t="s">
        <v>1714</v>
      </c>
      <c r="X405" s="12" t="s">
        <v>2089</v>
      </c>
      <c r="Y405" s="12">
        <v>2000</v>
      </c>
      <c r="Z405" s="12" t="s">
        <v>1735</v>
      </c>
      <c r="AA405" s="12" t="s">
        <v>1614</v>
      </c>
      <c r="AB405" s="1" t="s">
        <v>683</v>
      </c>
      <c r="AC405" s="12" t="s">
        <v>1188</v>
      </c>
      <c r="AD405" s="12" t="s">
        <v>1189</v>
      </c>
      <c r="AE405" s="6" t="s">
        <v>1190</v>
      </c>
      <c r="AF405" s="12" t="s">
        <v>1801</v>
      </c>
      <c r="AG405" s="6" t="s">
        <v>1586</v>
      </c>
      <c r="AH405" s="12" t="s">
        <v>1728</v>
      </c>
      <c r="AI405">
        <v>2941</v>
      </c>
      <c r="AJ405" s="1" t="s">
        <v>333</v>
      </c>
      <c r="AK405" s="1" t="s">
        <v>681</v>
      </c>
      <c r="AL405" s="1" t="s">
        <v>682</v>
      </c>
      <c r="AM405" s="1" t="s">
        <v>683</v>
      </c>
      <c r="AN405" s="1" t="s">
        <v>90</v>
      </c>
      <c r="AO405" s="5">
        <v>500000</v>
      </c>
      <c r="AP405" s="5">
        <v>0</v>
      </c>
      <c r="AQ405" s="5">
        <v>500000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500000</v>
      </c>
      <c r="AX405" s="5">
        <v>0</v>
      </c>
      <c r="AY405" s="5">
        <f t="shared" si="64"/>
        <v>500000</v>
      </c>
      <c r="AZ405" s="5"/>
    </row>
    <row r="406" spans="1:52" hidden="1" x14ac:dyDescent="0.3">
      <c r="A406" s="1" t="s">
        <v>687</v>
      </c>
      <c r="B406" s="6">
        <f t="shared" si="57"/>
        <v>0</v>
      </c>
      <c r="C406" s="1" t="str">
        <f t="shared" si="58"/>
        <v>531410660011</v>
      </c>
      <c r="D406" s="1">
        <v>5</v>
      </c>
      <c r="E406" s="1" t="str">
        <f t="shared" si="59"/>
        <v>314</v>
      </c>
      <c r="F406" s="1" t="str">
        <f t="shared" si="60"/>
        <v>1</v>
      </c>
      <c r="G406" s="1" t="str">
        <f t="shared" si="61"/>
        <v>0</v>
      </c>
      <c r="H406" s="1" t="str">
        <f t="shared" si="62"/>
        <v>66</v>
      </c>
      <c r="I406" s="1" t="str">
        <f t="shared" si="63"/>
        <v>00</v>
      </c>
      <c r="J406" s="1">
        <v>11</v>
      </c>
      <c r="K406" s="1" t="s">
        <v>1760</v>
      </c>
      <c r="L406" s="1" t="s">
        <v>687</v>
      </c>
      <c r="M406" s="12" t="s">
        <v>878</v>
      </c>
      <c r="N406" s="12" t="s">
        <v>935</v>
      </c>
      <c r="O406" s="12" t="s">
        <v>936</v>
      </c>
      <c r="P406" s="12" t="s">
        <v>945</v>
      </c>
      <c r="Q406" s="12" t="s">
        <v>946</v>
      </c>
      <c r="R406" s="12" t="s">
        <v>947</v>
      </c>
      <c r="S406" s="12" t="s">
        <v>948</v>
      </c>
      <c r="T406" s="12" t="s">
        <v>1711</v>
      </c>
      <c r="U406" s="12" t="s">
        <v>1712</v>
      </c>
      <c r="V406" s="12">
        <v>4</v>
      </c>
      <c r="W406" s="12" t="s">
        <v>1714</v>
      </c>
      <c r="X406" s="12" t="s">
        <v>2089</v>
      </c>
      <c r="Y406" s="12">
        <v>3000</v>
      </c>
      <c r="Z406" s="12" t="s">
        <v>1717</v>
      </c>
      <c r="AA406" s="12" t="s">
        <v>1614</v>
      </c>
      <c r="AB406" s="1" t="s">
        <v>683</v>
      </c>
      <c r="AC406" s="12" t="s">
        <v>1208</v>
      </c>
      <c r="AD406" s="12" t="s">
        <v>1209</v>
      </c>
      <c r="AE406" s="6" t="s">
        <v>1210</v>
      </c>
      <c r="AF406" s="12" t="s">
        <v>1802</v>
      </c>
      <c r="AG406" s="6" t="s">
        <v>1586</v>
      </c>
      <c r="AH406" s="12" t="s">
        <v>1728</v>
      </c>
      <c r="AI406">
        <v>3141</v>
      </c>
      <c r="AJ406" s="1" t="s">
        <v>333</v>
      </c>
      <c r="AK406" s="1" t="s">
        <v>681</v>
      </c>
      <c r="AL406" s="1" t="s">
        <v>682</v>
      </c>
      <c r="AM406" s="1" t="s">
        <v>683</v>
      </c>
      <c r="AN406" s="1" t="s">
        <v>183</v>
      </c>
      <c r="AO406" s="5">
        <v>120000</v>
      </c>
      <c r="AP406" s="5">
        <v>0</v>
      </c>
      <c r="AQ406" s="5">
        <v>120000</v>
      </c>
      <c r="AR406" s="5">
        <v>0</v>
      </c>
      <c r="AS406" s="5">
        <v>0</v>
      </c>
      <c r="AT406" s="5">
        <v>0</v>
      </c>
      <c r="AU406" s="5">
        <v>0</v>
      </c>
      <c r="AV406" s="5">
        <v>0</v>
      </c>
      <c r="AW406" s="5">
        <v>120000</v>
      </c>
      <c r="AX406" s="5">
        <v>0</v>
      </c>
      <c r="AY406" s="5">
        <f t="shared" si="64"/>
        <v>120000</v>
      </c>
      <c r="AZ406" s="5"/>
    </row>
    <row r="407" spans="1:52" hidden="1" x14ac:dyDescent="0.3">
      <c r="A407" s="1" t="s">
        <v>688</v>
      </c>
      <c r="B407" s="6">
        <f t="shared" si="57"/>
        <v>0</v>
      </c>
      <c r="C407" s="1" t="str">
        <f t="shared" si="58"/>
        <v>531610660011</v>
      </c>
      <c r="D407" s="1">
        <v>5</v>
      </c>
      <c r="E407" s="1" t="str">
        <f t="shared" si="59"/>
        <v>316</v>
      </c>
      <c r="F407" s="1" t="str">
        <f t="shared" si="60"/>
        <v>1</v>
      </c>
      <c r="G407" s="1" t="str">
        <f t="shared" si="61"/>
        <v>0</v>
      </c>
      <c r="H407" s="1" t="str">
        <f t="shared" si="62"/>
        <v>66</v>
      </c>
      <c r="I407" s="1" t="str">
        <f t="shared" si="63"/>
        <v>00</v>
      </c>
      <c r="J407" s="1">
        <v>11</v>
      </c>
      <c r="K407" s="1" t="s">
        <v>1760</v>
      </c>
      <c r="L407" s="1" t="s">
        <v>688</v>
      </c>
      <c r="M407" s="12" t="s">
        <v>878</v>
      </c>
      <c r="N407" s="12" t="s">
        <v>935</v>
      </c>
      <c r="O407" s="12" t="s">
        <v>936</v>
      </c>
      <c r="P407" s="12" t="s">
        <v>945</v>
      </c>
      <c r="Q407" s="12" t="s">
        <v>946</v>
      </c>
      <c r="R407" s="12" t="s">
        <v>947</v>
      </c>
      <c r="S407" s="12" t="s">
        <v>948</v>
      </c>
      <c r="T407" s="12" t="s">
        <v>1711</v>
      </c>
      <c r="U407" s="12" t="s">
        <v>1712</v>
      </c>
      <c r="V407" s="12">
        <v>4</v>
      </c>
      <c r="W407" s="12" t="s">
        <v>1714</v>
      </c>
      <c r="X407" s="12" t="s">
        <v>2089</v>
      </c>
      <c r="Y407" s="12">
        <v>3000</v>
      </c>
      <c r="Z407" s="12" t="s">
        <v>1717</v>
      </c>
      <c r="AA407" s="12" t="s">
        <v>1614</v>
      </c>
      <c r="AB407" s="1" t="s">
        <v>683</v>
      </c>
      <c r="AC407" s="12" t="s">
        <v>1212</v>
      </c>
      <c r="AD407" s="12" t="s">
        <v>1213</v>
      </c>
      <c r="AE407" s="6" t="s">
        <v>1214</v>
      </c>
      <c r="AF407" s="12" t="s">
        <v>1215</v>
      </c>
      <c r="AG407" s="6" t="s">
        <v>1586</v>
      </c>
      <c r="AH407" s="12" t="s">
        <v>1728</v>
      </c>
      <c r="AI407">
        <v>3161</v>
      </c>
      <c r="AJ407" s="1" t="s">
        <v>333</v>
      </c>
      <c r="AK407" s="1" t="s">
        <v>681</v>
      </c>
      <c r="AL407" s="1" t="s">
        <v>682</v>
      </c>
      <c r="AM407" s="1" t="s">
        <v>683</v>
      </c>
      <c r="AN407" s="1" t="s">
        <v>185</v>
      </c>
      <c r="AO407" s="5">
        <v>1150000</v>
      </c>
      <c r="AP407" s="5">
        <v>148000</v>
      </c>
      <c r="AQ407" s="5">
        <v>1298000</v>
      </c>
      <c r="AR407" s="5">
        <v>139200.01999999999</v>
      </c>
      <c r="AS407" s="5">
        <v>0</v>
      </c>
      <c r="AT407" s="5">
        <v>0</v>
      </c>
      <c r="AU407" s="5">
        <v>0</v>
      </c>
      <c r="AV407" s="5">
        <v>0</v>
      </c>
      <c r="AW407" s="5">
        <v>1158799.98</v>
      </c>
      <c r="AX407" s="5">
        <v>0</v>
      </c>
      <c r="AY407" s="5">
        <f t="shared" si="64"/>
        <v>1298000</v>
      </c>
      <c r="AZ407" s="5"/>
    </row>
    <row r="408" spans="1:52" hidden="1" x14ac:dyDescent="0.3">
      <c r="A408" s="1" t="s">
        <v>689</v>
      </c>
      <c r="B408" s="6">
        <f t="shared" si="57"/>
        <v>0</v>
      </c>
      <c r="C408" s="1" t="str">
        <f t="shared" si="58"/>
        <v>531710666111</v>
      </c>
      <c r="D408" s="1">
        <v>5</v>
      </c>
      <c r="E408" s="1" t="str">
        <f t="shared" si="59"/>
        <v>317</v>
      </c>
      <c r="F408" s="1" t="str">
        <f t="shared" si="60"/>
        <v>1</v>
      </c>
      <c r="G408" s="1" t="str">
        <f t="shared" si="61"/>
        <v>0</v>
      </c>
      <c r="H408" s="1" t="str">
        <f t="shared" si="62"/>
        <v>66</v>
      </c>
      <c r="I408" s="1" t="str">
        <f t="shared" si="63"/>
        <v>61</v>
      </c>
      <c r="J408" s="1">
        <v>11</v>
      </c>
      <c r="K408" s="1" t="s">
        <v>1760</v>
      </c>
      <c r="L408" s="1" t="s">
        <v>689</v>
      </c>
      <c r="M408" s="12" t="s">
        <v>878</v>
      </c>
      <c r="N408" s="12" t="s">
        <v>935</v>
      </c>
      <c r="O408" s="12" t="s">
        <v>936</v>
      </c>
      <c r="P408" s="12" t="s">
        <v>945</v>
      </c>
      <c r="Q408" s="12" t="s">
        <v>946</v>
      </c>
      <c r="R408" s="12" t="s">
        <v>947</v>
      </c>
      <c r="S408" s="12" t="s">
        <v>948</v>
      </c>
      <c r="T408" s="12" t="s">
        <v>1711</v>
      </c>
      <c r="U408" s="12" t="s">
        <v>1712</v>
      </c>
      <c r="V408" s="12">
        <v>4</v>
      </c>
      <c r="W408" s="12" t="s">
        <v>1714</v>
      </c>
      <c r="X408" s="12" t="s">
        <v>2089</v>
      </c>
      <c r="Y408" s="12">
        <v>3000</v>
      </c>
      <c r="Z408" s="12" t="s">
        <v>1717</v>
      </c>
      <c r="AA408" s="12" t="s">
        <v>1614</v>
      </c>
      <c r="AB408" s="1" t="s">
        <v>683</v>
      </c>
      <c r="AC408" s="12" t="s">
        <v>1216</v>
      </c>
      <c r="AD408" s="12" t="s">
        <v>1217</v>
      </c>
      <c r="AE408" s="6" t="s">
        <v>1218</v>
      </c>
      <c r="AF408" s="12" t="s">
        <v>1718</v>
      </c>
      <c r="AG408" s="6" t="s">
        <v>1659</v>
      </c>
      <c r="AH408" s="12" t="s">
        <v>1719</v>
      </c>
      <c r="AI408">
        <v>3171</v>
      </c>
      <c r="AJ408" s="1" t="s">
        <v>333</v>
      </c>
      <c r="AK408" s="1" t="s">
        <v>681</v>
      </c>
      <c r="AL408" s="1" t="s">
        <v>682</v>
      </c>
      <c r="AM408" s="1" t="s">
        <v>683</v>
      </c>
      <c r="AN408" s="1" t="s">
        <v>690</v>
      </c>
      <c r="AO408" s="5">
        <v>6000000</v>
      </c>
      <c r="AP408" s="5">
        <v>15000000</v>
      </c>
      <c r="AQ408" s="5">
        <v>21000000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  <c r="AW408" s="5">
        <v>21000000</v>
      </c>
      <c r="AX408" s="5">
        <v>0</v>
      </c>
      <c r="AY408" s="5">
        <f t="shared" si="64"/>
        <v>21000000</v>
      </c>
      <c r="AZ408" s="5"/>
    </row>
    <row r="409" spans="1:52" hidden="1" x14ac:dyDescent="0.3">
      <c r="A409" s="1" t="s">
        <v>691</v>
      </c>
      <c r="B409" s="6">
        <f t="shared" si="57"/>
        <v>0</v>
      </c>
      <c r="C409" s="1" t="str">
        <f t="shared" si="58"/>
        <v>531712666425</v>
      </c>
      <c r="D409" s="1">
        <v>5</v>
      </c>
      <c r="E409" s="1" t="str">
        <f t="shared" si="59"/>
        <v>317</v>
      </c>
      <c r="F409" s="1" t="str">
        <f t="shared" si="60"/>
        <v>1</v>
      </c>
      <c r="G409" s="1" t="str">
        <f t="shared" si="61"/>
        <v>2</v>
      </c>
      <c r="H409" s="1" t="str">
        <f t="shared" si="62"/>
        <v>66</v>
      </c>
      <c r="I409" s="1" t="str">
        <f t="shared" si="63"/>
        <v>64</v>
      </c>
      <c r="J409" s="1">
        <v>25</v>
      </c>
      <c r="K409" s="1" t="s">
        <v>1707</v>
      </c>
      <c r="L409" s="1" t="s">
        <v>691</v>
      </c>
      <c r="M409" s="131" t="s">
        <v>881</v>
      </c>
      <c r="N409" s="12" t="s">
        <v>935</v>
      </c>
      <c r="O409" s="12" t="s">
        <v>936</v>
      </c>
      <c r="P409" s="12" t="s">
        <v>945</v>
      </c>
      <c r="Q409" s="12" t="s">
        <v>946</v>
      </c>
      <c r="R409" s="12" t="s">
        <v>947</v>
      </c>
      <c r="S409" s="12" t="s">
        <v>948</v>
      </c>
      <c r="T409" s="12" t="s">
        <v>1711</v>
      </c>
      <c r="U409" s="12" t="s">
        <v>1712</v>
      </c>
      <c r="V409" s="12">
        <v>4</v>
      </c>
      <c r="W409" s="12" t="s">
        <v>1714</v>
      </c>
      <c r="X409" s="12" t="s">
        <v>2089</v>
      </c>
      <c r="Y409" s="12">
        <v>3000</v>
      </c>
      <c r="Z409" s="12" t="s">
        <v>1717</v>
      </c>
      <c r="AA409" s="12" t="s">
        <v>1614</v>
      </c>
      <c r="AB409" s="1" t="s">
        <v>683</v>
      </c>
      <c r="AC409" s="12" t="s">
        <v>1216</v>
      </c>
      <c r="AD409" s="12" t="s">
        <v>1217</v>
      </c>
      <c r="AE409" s="6" t="s">
        <v>1218</v>
      </c>
      <c r="AF409" s="12" t="s">
        <v>1718</v>
      </c>
      <c r="AG409" s="6" t="s">
        <v>1660</v>
      </c>
      <c r="AH409" s="12" t="s">
        <v>1719</v>
      </c>
      <c r="AI409">
        <v>3171</v>
      </c>
      <c r="AJ409" s="1" t="s">
        <v>333</v>
      </c>
      <c r="AK409" s="1" t="s">
        <v>681</v>
      </c>
      <c r="AL409" s="1" t="s">
        <v>682</v>
      </c>
      <c r="AM409" s="1" t="s">
        <v>683</v>
      </c>
      <c r="AN409" s="1" t="s">
        <v>692</v>
      </c>
      <c r="AO409" s="5">
        <v>40000000</v>
      </c>
      <c r="AP409" s="5">
        <v>0</v>
      </c>
      <c r="AQ409" s="5">
        <v>40000000</v>
      </c>
      <c r="AR409" s="5">
        <v>139200.01999999999</v>
      </c>
      <c r="AS409" s="5">
        <v>0</v>
      </c>
      <c r="AT409" s="5">
        <v>0</v>
      </c>
      <c r="AU409" s="5">
        <v>0</v>
      </c>
      <c r="AV409" s="5">
        <v>0</v>
      </c>
      <c r="AW409" s="5">
        <v>39860799.979999997</v>
      </c>
      <c r="AX409" s="5">
        <v>1250000</v>
      </c>
      <c r="AY409" s="5">
        <f t="shared" si="64"/>
        <v>41250000</v>
      </c>
      <c r="AZ409" s="5"/>
    </row>
    <row r="410" spans="1:52" hidden="1" x14ac:dyDescent="0.3">
      <c r="A410" s="1" t="s">
        <v>693</v>
      </c>
      <c r="B410" s="6">
        <f t="shared" si="57"/>
        <v>0</v>
      </c>
      <c r="C410" s="1" t="str">
        <f t="shared" si="58"/>
        <v>532310666011</v>
      </c>
      <c r="D410" s="1">
        <v>5</v>
      </c>
      <c r="E410" s="1" t="str">
        <f t="shared" si="59"/>
        <v>323</v>
      </c>
      <c r="F410" s="1" t="str">
        <f t="shared" si="60"/>
        <v>1</v>
      </c>
      <c r="G410" s="1" t="str">
        <f t="shared" si="61"/>
        <v>0</v>
      </c>
      <c r="H410" s="1" t="str">
        <f t="shared" si="62"/>
        <v>66</v>
      </c>
      <c r="I410" s="1" t="str">
        <f t="shared" si="63"/>
        <v>60</v>
      </c>
      <c r="J410" s="1">
        <v>11</v>
      </c>
      <c r="K410" s="1" t="s">
        <v>1760</v>
      </c>
      <c r="L410" s="1" t="s">
        <v>693</v>
      </c>
      <c r="M410" s="12" t="s">
        <v>878</v>
      </c>
      <c r="N410" s="12" t="s">
        <v>935</v>
      </c>
      <c r="O410" s="12" t="s">
        <v>936</v>
      </c>
      <c r="P410" s="12" t="s">
        <v>945</v>
      </c>
      <c r="Q410" s="12" t="s">
        <v>946</v>
      </c>
      <c r="R410" s="12" t="s">
        <v>947</v>
      </c>
      <c r="S410" s="12" t="s">
        <v>948</v>
      </c>
      <c r="T410" s="12" t="s">
        <v>1711</v>
      </c>
      <c r="U410" s="12" t="s">
        <v>1712</v>
      </c>
      <c r="V410" s="12">
        <v>4</v>
      </c>
      <c r="W410" s="12" t="s">
        <v>1714</v>
      </c>
      <c r="X410" s="12" t="s">
        <v>2089</v>
      </c>
      <c r="Y410" s="12">
        <v>3000</v>
      </c>
      <c r="Z410" s="12" t="s">
        <v>1717</v>
      </c>
      <c r="AA410" s="12" t="s">
        <v>1614</v>
      </c>
      <c r="AB410" s="1" t="s">
        <v>683</v>
      </c>
      <c r="AC410" s="12" t="s">
        <v>1230</v>
      </c>
      <c r="AD410" s="12" t="s">
        <v>1231</v>
      </c>
      <c r="AE410" s="6" t="s">
        <v>1232</v>
      </c>
      <c r="AF410" s="12" t="s">
        <v>1803</v>
      </c>
      <c r="AG410" s="6" t="s">
        <v>1661</v>
      </c>
      <c r="AH410" s="12" t="s">
        <v>1804</v>
      </c>
      <c r="AI410">
        <v>3231</v>
      </c>
      <c r="AJ410" s="1" t="s">
        <v>333</v>
      </c>
      <c r="AK410" s="1" t="s">
        <v>681</v>
      </c>
      <c r="AL410" s="1" t="s">
        <v>682</v>
      </c>
      <c r="AM410" s="1" t="s">
        <v>683</v>
      </c>
      <c r="AN410" s="1" t="s">
        <v>694</v>
      </c>
      <c r="AO410" s="5">
        <v>37000000</v>
      </c>
      <c r="AP410" s="5">
        <v>0</v>
      </c>
      <c r="AQ410" s="5">
        <v>37000000</v>
      </c>
      <c r="AR410" s="5">
        <v>0</v>
      </c>
      <c r="AS410" s="5">
        <v>19479204.859999999</v>
      </c>
      <c r="AT410" s="5">
        <v>0</v>
      </c>
      <c r="AU410" s="5">
        <v>0</v>
      </c>
      <c r="AV410" s="5">
        <v>0</v>
      </c>
      <c r="AW410" s="5">
        <v>37000000</v>
      </c>
      <c r="AX410" s="5">
        <v>0</v>
      </c>
      <c r="AY410" s="5">
        <f t="shared" si="64"/>
        <v>37000000</v>
      </c>
      <c r="AZ410" s="5"/>
    </row>
    <row r="411" spans="1:52" hidden="1" x14ac:dyDescent="0.3">
      <c r="A411" s="1" t="s">
        <v>695</v>
      </c>
      <c r="B411" s="6">
        <f t="shared" si="57"/>
        <v>0</v>
      </c>
      <c r="C411" s="1" t="str">
        <f t="shared" si="58"/>
        <v>532310666211</v>
      </c>
      <c r="D411" s="1">
        <v>5</v>
      </c>
      <c r="E411" s="1" t="str">
        <f t="shared" si="59"/>
        <v>323</v>
      </c>
      <c r="F411" s="1" t="str">
        <f t="shared" si="60"/>
        <v>1</v>
      </c>
      <c r="G411" s="1" t="str">
        <f t="shared" si="61"/>
        <v>0</v>
      </c>
      <c r="H411" s="1" t="str">
        <f t="shared" si="62"/>
        <v>66</v>
      </c>
      <c r="I411" s="1" t="str">
        <f t="shared" si="63"/>
        <v>62</v>
      </c>
      <c r="J411" s="1">
        <v>11</v>
      </c>
      <c r="K411" s="1" t="s">
        <v>1760</v>
      </c>
      <c r="L411" s="1" t="s">
        <v>695</v>
      </c>
      <c r="M411" s="12" t="s">
        <v>878</v>
      </c>
      <c r="N411" s="12" t="s">
        <v>935</v>
      </c>
      <c r="O411" s="12" t="s">
        <v>936</v>
      </c>
      <c r="P411" s="12" t="s">
        <v>945</v>
      </c>
      <c r="Q411" s="12" t="s">
        <v>946</v>
      </c>
      <c r="R411" s="12" t="s">
        <v>947</v>
      </c>
      <c r="S411" s="12" t="s">
        <v>948</v>
      </c>
      <c r="T411" s="12" t="s">
        <v>1711</v>
      </c>
      <c r="U411" s="12" t="s">
        <v>1712</v>
      </c>
      <c r="V411" s="12">
        <v>4</v>
      </c>
      <c r="W411" s="12" t="s">
        <v>1714</v>
      </c>
      <c r="X411" s="12" t="s">
        <v>2089</v>
      </c>
      <c r="Y411" s="12">
        <v>3000</v>
      </c>
      <c r="Z411" s="12" t="s">
        <v>1717</v>
      </c>
      <c r="AA411" s="12" t="s">
        <v>1614</v>
      </c>
      <c r="AB411" s="1" t="s">
        <v>683</v>
      </c>
      <c r="AC411" s="12" t="s">
        <v>1230</v>
      </c>
      <c r="AD411" s="12" t="s">
        <v>1231</v>
      </c>
      <c r="AE411" s="6" t="s">
        <v>1232</v>
      </c>
      <c r="AF411" s="12" t="s">
        <v>1803</v>
      </c>
      <c r="AG411" s="6" t="s">
        <v>1662</v>
      </c>
      <c r="AH411" s="12" t="s">
        <v>1805</v>
      </c>
      <c r="AI411">
        <v>3231</v>
      </c>
      <c r="AJ411" s="1" t="s">
        <v>333</v>
      </c>
      <c r="AK411" s="1" t="s">
        <v>681</v>
      </c>
      <c r="AL411" s="1" t="s">
        <v>682</v>
      </c>
      <c r="AM411" s="1" t="s">
        <v>683</v>
      </c>
      <c r="AN411" s="1" t="s">
        <v>696</v>
      </c>
      <c r="AO411" s="5">
        <v>4200000</v>
      </c>
      <c r="AP411" s="5">
        <v>0</v>
      </c>
      <c r="AQ411" s="5">
        <v>4200000</v>
      </c>
      <c r="AR411" s="5">
        <v>0</v>
      </c>
      <c r="AS411" s="5">
        <v>4199999.87</v>
      </c>
      <c r="AT411" s="5">
        <v>0</v>
      </c>
      <c r="AU411" s="5">
        <v>0</v>
      </c>
      <c r="AV411" s="5">
        <v>0</v>
      </c>
      <c r="AW411" s="5">
        <v>4200000</v>
      </c>
      <c r="AX411" s="5">
        <v>0</v>
      </c>
      <c r="AY411" s="5">
        <f t="shared" si="64"/>
        <v>4200000</v>
      </c>
      <c r="AZ411" s="5"/>
    </row>
    <row r="412" spans="1:52" hidden="1" x14ac:dyDescent="0.3">
      <c r="A412" s="1" t="s">
        <v>697</v>
      </c>
      <c r="B412" s="6">
        <f t="shared" si="57"/>
        <v>0</v>
      </c>
      <c r="C412" s="1" t="str">
        <f t="shared" si="58"/>
        <v>533310660011</v>
      </c>
      <c r="D412" s="1">
        <v>5</v>
      </c>
      <c r="E412" s="1" t="str">
        <f t="shared" si="59"/>
        <v>333</v>
      </c>
      <c r="F412" s="1" t="str">
        <f t="shared" si="60"/>
        <v>1</v>
      </c>
      <c r="G412" s="1" t="str">
        <f t="shared" si="61"/>
        <v>0</v>
      </c>
      <c r="H412" s="1" t="str">
        <f t="shared" si="62"/>
        <v>66</v>
      </c>
      <c r="I412" s="1" t="str">
        <f t="shared" si="63"/>
        <v>00</v>
      </c>
      <c r="J412" s="1">
        <v>11</v>
      </c>
      <c r="K412" s="1" t="s">
        <v>1760</v>
      </c>
      <c r="L412" s="1" t="s">
        <v>697</v>
      </c>
      <c r="M412" s="12" t="s">
        <v>878</v>
      </c>
      <c r="N412" s="12" t="s">
        <v>935</v>
      </c>
      <c r="O412" s="12" t="s">
        <v>936</v>
      </c>
      <c r="P412" s="12" t="s">
        <v>945</v>
      </c>
      <c r="Q412" s="12" t="s">
        <v>946</v>
      </c>
      <c r="R412" s="12" t="s">
        <v>947</v>
      </c>
      <c r="S412" s="12" t="s">
        <v>948</v>
      </c>
      <c r="T412" s="12" t="s">
        <v>1711</v>
      </c>
      <c r="U412" s="12" t="s">
        <v>1712</v>
      </c>
      <c r="V412" s="12">
        <v>4</v>
      </c>
      <c r="W412" s="12" t="s">
        <v>1714</v>
      </c>
      <c r="X412" s="12" t="s">
        <v>2089</v>
      </c>
      <c r="Y412" s="12">
        <v>3000</v>
      </c>
      <c r="Z412" s="12" t="s">
        <v>1717</v>
      </c>
      <c r="AA412" s="12" t="s">
        <v>1614</v>
      </c>
      <c r="AB412" s="1" t="s">
        <v>683</v>
      </c>
      <c r="AC412" s="12" t="s">
        <v>1256</v>
      </c>
      <c r="AD412" s="12" t="s">
        <v>1257</v>
      </c>
      <c r="AE412" s="6" t="s">
        <v>1258</v>
      </c>
      <c r="AF412" s="12" t="s">
        <v>1806</v>
      </c>
      <c r="AG412" s="6" t="s">
        <v>1586</v>
      </c>
      <c r="AH412" s="12" t="s">
        <v>1728</v>
      </c>
      <c r="AI412">
        <v>3331</v>
      </c>
      <c r="AJ412" s="1" t="s">
        <v>333</v>
      </c>
      <c r="AK412" s="1" t="s">
        <v>681</v>
      </c>
      <c r="AL412" s="1" t="s">
        <v>682</v>
      </c>
      <c r="AM412" s="1" t="s">
        <v>683</v>
      </c>
      <c r="AN412" s="1" t="s">
        <v>97</v>
      </c>
      <c r="AO412" s="5">
        <v>5150000</v>
      </c>
      <c r="AP412" s="5">
        <v>0</v>
      </c>
      <c r="AQ412" s="5">
        <v>5150000</v>
      </c>
      <c r="AR412" s="5">
        <v>2695144.83</v>
      </c>
      <c r="AS412" s="5">
        <v>0</v>
      </c>
      <c r="AT412" s="5">
        <v>0</v>
      </c>
      <c r="AU412" s="5">
        <v>0</v>
      </c>
      <c r="AV412" s="5">
        <v>0</v>
      </c>
      <c r="AW412" s="5">
        <v>2454855.17</v>
      </c>
      <c r="AX412" s="5">
        <v>0</v>
      </c>
      <c r="AY412" s="5">
        <f t="shared" si="64"/>
        <v>5150000</v>
      </c>
      <c r="AZ412" s="5"/>
    </row>
    <row r="413" spans="1:52" hidden="1" x14ac:dyDescent="0.3">
      <c r="A413" s="1" t="s">
        <v>698</v>
      </c>
      <c r="B413" s="6">
        <f t="shared" si="57"/>
        <v>0</v>
      </c>
      <c r="C413" s="1" t="str">
        <f t="shared" si="58"/>
        <v>533910660011</v>
      </c>
      <c r="D413" s="1">
        <v>5</v>
      </c>
      <c r="E413" s="1" t="str">
        <f t="shared" si="59"/>
        <v>339</v>
      </c>
      <c r="F413" s="1" t="str">
        <f t="shared" si="60"/>
        <v>1</v>
      </c>
      <c r="G413" s="1" t="str">
        <f t="shared" si="61"/>
        <v>0</v>
      </c>
      <c r="H413" s="1" t="str">
        <f t="shared" si="62"/>
        <v>66</v>
      </c>
      <c r="I413" s="1" t="str">
        <f t="shared" si="63"/>
        <v>00</v>
      </c>
      <c r="J413" s="1">
        <v>11</v>
      </c>
      <c r="K413" s="1" t="s">
        <v>1760</v>
      </c>
      <c r="L413" s="1" t="s">
        <v>698</v>
      </c>
      <c r="M413" s="12" t="s">
        <v>878</v>
      </c>
      <c r="N413" s="12" t="s">
        <v>935</v>
      </c>
      <c r="O413" s="12" t="s">
        <v>936</v>
      </c>
      <c r="P413" s="12" t="s">
        <v>945</v>
      </c>
      <c r="Q413" s="12" t="s">
        <v>946</v>
      </c>
      <c r="R413" s="12" t="s">
        <v>947</v>
      </c>
      <c r="S413" s="12" t="s">
        <v>948</v>
      </c>
      <c r="T413" s="12" t="s">
        <v>1711</v>
      </c>
      <c r="U413" s="12" t="s">
        <v>1712</v>
      </c>
      <c r="V413" s="12">
        <v>4</v>
      </c>
      <c r="W413" s="12" t="s">
        <v>1714</v>
      </c>
      <c r="X413" s="12" t="s">
        <v>2089</v>
      </c>
      <c r="Y413" s="12">
        <v>3000</v>
      </c>
      <c r="Z413" s="12" t="s">
        <v>1717</v>
      </c>
      <c r="AA413" s="12" t="s">
        <v>1614</v>
      </c>
      <c r="AB413" s="1" t="s">
        <v>683</v>
      </c>
      <c r="AC413" s="12" t="s">
        <v>1272</v>
      </c>
      <c r="AD413" s="12" t="s">
        <v>1273</v>
      </c>
      <c r="AE413" s="6" t="s">
        <v>1274</v>
      </c>
      <c r="AF413" s="12" t="s">
        <v>1807</v>
      </c>
      <c r="AG413" s="6" t="s">
        <v>1586</v>
      </c>
      <c r="AH413" s="12" t="s">
        <v>1728</v>
      </c>
      <c r="AI413">
        <v>3391</v>
      </c>
      <c r="AJ413" s="1" t="s">
        <v>333</v>
      </c>
      <c r="AK413" s="1" t="s">
        <v>681</v>
      </c>
      <c r="AL413" s="1" t="s">
        <v>682</v>
      </c>
      <c r="AM413" s="1" t="s">
        <v>683</v>
      </c>
      <c r="AN413" s="1" t="s">
        <v>101</v>
      </c>
      <c r="AO413" s="5">
        <v>1800000</v>
      </c>
      <c r="AP413" s="5">
        <v>-148000</v>
      </c>
      <c r="AQ413" s="5">
        <v>1652000</v>
      </c>
      <c r="AR413" s="5">
        <v>8274.66</v>
      </c>
      <c r="AS413" s="5">
        <v>0</v>
      </c>
      <c r="AT413" s="5">
        <v>0</v>
      </c>
      <c r="AU413" s="5">
        <v>0</v>
      </c>
      <c r="AV413" s="5">
        <v>0</v>
      </c>
      <c r="AW413" s="5">
        <v>1643725.34</v>
      </c>
      <c r="AX413" s="5">
        <v>0</v>
      </c>
      <c r="AY413" s="5">
        <f t="shared" si="64"/>
        <v>1652000</v>
      </c>
      <c r="AZ413" s="5"/>
    </row>
    <row r="414" spans="1:52" hidden="1" x14ac:dyDescent="0.3">
      <c r="A414" s="1" t="s">
        <v>699</v>
      </c>
      <c r="B414" s="6">
        <f t="shared" si="57"/>
        <v>0</v>
      </c>
      <c r="C414" s="1" t="str">
        <f t="shared" si="58"/>
        <v>535210660011</v>
      </c>
      <c r="D414" s="1">
        <v>5</v>
      </c>
      <c r="E414" s="1" t="str">
        <f t="shared" si="59"/>
        <v>352</v>
      </c>
      <c r="F414" s="1" t="str">
        <f t="shared" si="60"/>
        <v>1</v>
      </c>
      <c r="G414" s="1" t="str">
        <f t="shared" si="61"/>
        <v>0</v>
      </c>
      <c r="H414" s="1" t="str">
        <f t="shared" si="62"/>
        <v>66</v>
      </c>
      <c r="I414" s="1" t="str">
        <f t="shared" si="63"/>
        <v>00</v>
      </c>
      <c r="J414" s="1">
        <v>11</v>
      </c>
      <c r="K414" s="1" t="s">
        <v>1760</v>
      </c>
      <c r="L414" s="1" t="s">
        <v>699</v>
      </c>
      <c r="M414" s="12" t="s">
        <v>878</v>
      </c>
      <c r="N414" s="12" t="s">
        <v>935</v>
      </c>
      <c r="O414" s="12" t="s">
        <v>936</v>
      </c>
      <c r="P414" s="12" t="s">
        <v>945</v>
      </c>
      <c r="Q414" s="12" t="s">
        <v>946</v>
      </c>
      <c r="R414" s="12" t="s">
        <v>947</v>
      </c>
      <c r="S414" s="12" t="s">
        <v>948</v>
      </c>
      <c r="T414" s="12" t="s">
        <v>1711</v>
      </c>
      <c r="U414" s="12" t="s">
        <v>1712</v>
      </c>
      <c r="V414" s="12">
        <v>4</v>
      </c>
      <c r="W414" s="12" t="s">
        <v>1714</v>
      </c>
      <c r="X414" s="12" t="s">
        <v>2089</v>
      </c>
      <c r="Y414" s="12">
        <v>3000</v>
      </c>
      <c r="Z414" s="12" t="s">
        <v>1717</v>
      </c>
      <c r="AA414" s="12" t="s">
        <v>1614</v>
      </c>
      <c r="AB414" s="1" t="s">
        <v>683</v>
      </c>
      <c r="AC414" s="12" t="s">
        <v>1307</v>
      </c>
      <c r="AD414" s="12" t="s">
        <v>1308</v>
      </c>
      <c r="AE414" s="6" t="s">
        <v>1309</v>
      </c>
      <c r="AF414" s="12" t="s">
        <v>1808</v>
      </c>
      <c r="AG414" s="6" t="s">
        <v>1586</v>
      </c>
      <c r="AH414" s="12" t="s">
        <v>1728</v>
      </c>
      <c r="AI414">
        <v>3521</v>
      </c>
      <c r="AJ414" s="1" t="s">
        <v>333</v>
      </c>
      <c r="AK414" s="1" t="s">
        <v>681</v>
      </c>
      <c r="AL414" s="1" t="s">
        <v>682</v>
      </c>
      <c r="AM414" s="1" t="s">
        <v>683</v>
      </c>
      <c r="AN414" s="1" t="s">
        <v>209</v>
      </c>
      <c r="AO414" s="5">
        <v>30000</v>
      </c>
      <c r="AP414" s="5">
        <v>0</v>
      </c>
      <c r="AQ414" s="5">
        <v>30000</v>
      </c>
      <c r="AR414" s="5">
        <v>0</v>
      </c>
      <c r="AS414" s="5">
        <v>0</v>
      </c>
      <c r="AT414" s="5">
        <v>0</v>
      </c>
      <c r="AU414" s="5">
        <v>0</v>
      </c>
      <c r="AV414" s="5">
        <v>0</v>
      </c>
      <c r="AW414" s="5">
        <v>30000</v>
      </c>
      <c r="AX414" s="5">
        <v>0</v>
      </c>
      <c r="AY414" s="5">
        <f t="shared" si="64"/>
        <v>30000</v>
      </c>
      <c r="AZ414" s="5"/>
    </row>
    <row r="415" spans="1:52" x14ac:dyDescent="0.3">
      <c r="A415" s="1" t="s">
        <v>312</v>
      </c>
      <c r="B415" s="6">
        <f t="shared" si="57"/>
        <v>0</v>
      </c>
      <c r="C415" s="1" t="str">
        <f t="shared" si="58"/>
        <v>539410120011</v>
      </c>
      <c r="D415" s="1">
        <v>5</v>
      </c>
      <c r="E415" s="1" t="str">
        <f t="shared" si="59"/>
        <v>394</v>
      </c>
      <c r="F415" s="1" t="str">
        <f t="shared" si="60"/>
        <v>1</v>
      </c>
      <c r="G415" s="1" t="str">
        <f t="shared" si="61"/>
        <v>0</v>
      </c>
      <c r="H415" s="1" t="str">
        <f t="shared" si="62"/>
        <v>12</v>
      </c>
      <c r="I415" s="1" t="str">
        <f t="shared" si="63"/>
        <v>00</v>
      </c>
      <c r="J415" s="1">
        <v>11</v>
      </c>
      <c r="K415" s="1" t="s">
        <v>1760</v>
      </c>
      <c r="L415" s="1" t="s">
        <v>312</v>
      </c>
      <c r="M415" s="12" t="s">
        <v>878</v>
      </c>
      <c r="N415" s="12" t="s">
        <v>889</v>
      </c>
      <c r="O415" s="12" t="s">
        <v>890</v>
      </c>
      <c r="P415" s="12" t="s">
        <v>891</v>
      </c>
      <c r="Q415" s="12" t="s">
        <v>892</v>
      </c>
      <c r="R415" s="12" t="s">
        <v>893</v>
      </c>
      <c r="S415" s="12" t="s">
        <v>894</v>
      </c>
      <c r="T415" s="12" t="s">
        <v>1974</v>
      </c>
      <c r="U415" s="12" t="s">
        <v>2088</v>
      </c>
      <c r="V415" s="12">
        <v>4</v>
      </c>
      <c r="W415" s="12" t="s">
        <v>1714</v>
      </c>
      <c r="X415" s="12" t="s">
        <v>2089</v>
      </c>
      <c r="Y415" s="12">
        <v>3000</v>
      </c>
      <c r="Z415" s="12" t="s">
        <v>1717</v>
      </c>
      <c r="AA415" s="12" t="s">
        <v>1594</v>
      </c>
      <c r="AB415" s="1" t="s">
        <v>1977</v>
      </c>
      <c r="AC415" s="12" t="s">
        <v>1391</v>
      </c>
      <c r="AD415" s="12" t="s">
        <v>1392</v>
      </c>
      <c r="AE415" s="6" t="s">
        <v>1393</v>
      </c>
      <c r="AF415" s="12" t="s">
        <v>1394</v>
      </c>
      <c r="AG415" s="6" t="s">
        <v>1586</v>
      </c>
      <c r="AH415" s="12" t="s">
        <v>1728</v>
      </c>
      <c r="AI415">
        <v>3941</v>
      </c>
      <c r="AJ415" s="1" t="s">
        <v>68</v>
      </c>
      <c r="AK415" s="1" t="s">
        <v>154</v>
      </c>
      <c r="AL415" s="1" t="s">
        <v>236</v>
      </c>
      <c r="AM415" s="1" t="s">
        <v>237</v>
      </c>
      <c r="AN415" s="1" t="s">
        <v>66</v>
      </c>
      <c r="AO415" s="5">
        <v>20000000</v>
      </c>
      <c r="AP415" s="5">
        <v>0</v>
      </c>
      <c r="AQ415" s="5">
        <v>10000000</v>
      </c>
      <c r="AR415" s="5">
        <v>0</v>
      </c>
      <c r="AS415" s="5">
        <v>0</v>
      </c>
      <c r="AT415" s="5">
        <v>1187662.3999999999</v>
      </c>
      <c r="AU415" s="5">
        <v>1274728.55</v>
      </c>
      <c r="AV415" s="5">
        <v>593831.19999999995</v>
      </c>
      <c r="AW415" s="5">
        <v>10000000</v>
      </c>
      <c r="AX415" s="5">
        <v>8000000</v>
      </c>
      <c r="AY415" s="5">
        <f t="shared" si="64"/>
        <v>18000000</v>
      </c>
      <c r="AZ415" s="5"/>
    </row>
    <row r="416" spans="1:52" hidden="1" x14ac:dyDescent="0.3">
      <c r="A416" s="1" t="s">
        <v>702</v>
      </c>
      <c r="B416" s="6">
        <f t="shared" si="57"/>
        <v>0</v>
      </c>
      <c r="C416" s="1" t="str">
        <f t="shared" si="58"/>
        <v>552110660011</v>
      </c>
      <c r="D416" s="1">
        <v>5</v>
      </c>
      <c r="E416" s="1" t="str">
        <f t="shared" si="59"/>
        <v>521</v>
      </c>
      <c r="F416" s="1" t="str">
        <f t="shared" si="60"/>
        <v>1</v>
      </c>
      <c r="G416" s="1" t="str">
        <f t="shared" si="61"/>
        <v>0</v>
      </c>
      <c r="H416" s="1" t="str">
        <f t="shared" si="62"/>
        <v>66</v>
      </c>
      <c r="I416" s="1" t="str">
        <f t="shared" si="63"/>
        <v>00</v>
      </c>
      <c r="J416" s="1">
        <v>11</v>
      </c>
      <c r="K416" s="1" t="s">
        <v>1760</v>
      </c>
      <c r="L416" s="1" t="s">
        <v>702</v>
      </c>
      <c r="M416" s="12" t="s">
        <v>878</v>
      </c>
      <c r="N416" s="12" t="s">
        <v>935</v>
      </c>
      <c r="O416" s="12" t="s">
        <v>936</v>
      </c>
      <c r="P416" s="12" t="s">
        <v>945</v>
      </c>
      <c r="Q416" s="12" t="s">
        <v>946</v>
      </c>
      <c r="R416" s="12" t="s">
        <v>947</v>
      </c>
      <c r="S416" s="12" t="s">
        <v>948</v>
      </c>
      <c r="T416" s="12" t="s">
        <v>1711</v>
      </c>
      <c r="U416" s="12" t="s">
        <v>1712</v>
      </c>
      <c r="V416" s="12">
        <v>4</v>
      </c>
      <c r="W416" s="12" t="s">
        <v>1714</v>
      </c>
      <c r="X416" s="12" t="s">
        <v>2243</v>
      </c>
      <c r="Y416" s="12">
        <v>5000</v>
      </c>
      <c r="Z416" s="12" t="s">
        <v>1739</v>
      </c>
      <c r="AA416" s="12" t="s">
        <v>1614</v>
      </c>
      <c r="AB416" s="1" t="s">
        <v>683</v>
      </c>
      <c r="AC416" s="12" t="s">
        <v>1469</v>
      </c>
      <c r="AD416" s="12" t="s">
        <v>1470</v>
      </c>
      <c r="AE416" s="6" t="s">
        <v>1471</v>
      </c>
      <c r="AF416" s="12" t="s">
        <v>1472</v>
      </c>
      <c r="AG416" s="6" t="s">
        <v>1586</v>
      </c>
      <c r="AH416" s="12" t="s">
        <v>1728</v>
      </c>
      <c r="AI416">
        <v>5211</v>
      </c>
      <c r="AJ416" s="1" t="s">
        <v>333</v>
      </c>
      <c r="AK416" s="1" t="s">
        <v>681</v>
      </c>
      <c r="AL416" s="1" t="s">
        <v>682</v>
      </c>
      <c r="AM416" s="1" t="s">
        <v>683</v>
      </c>
      <c r="AN416" s="1" t="s">
        <v>703</v>
      </c>
      <c r="AO416" s="5">
        <v>100000</v>
      </c>
      <c r="AP416" s="5">
        <v>0</v>
      </c>
      <c r="AQ416" s="5">
        <v>100000</v>
      </c>
      <c r="AR416" s="5">
        <v>0</v>
      </c>
      <c r="AS416" s="5">
        <v>0</v>
      </c>
      <c r="AT416" s="5">
        <v>0</v>
      </c>
      <c r="AU416" s="5">
        <v>0</v>
      </c>
      <c r="AV416" s="5">
        <v>0</v>
      </c>
      <c r="AW416" s="5">
        <v>100000</v>
      </c>
      <c r="AX416" s="5">
        <v>0</v>
      </c>
      <c r="AY416" s="5">
        <f t="shared" si="64"/>
        <v>100000</v>
      </c>
      <c r="AZ416" s="5"/>
    </row>
    <row r="417" spans="1:53" hidden="1" x14ac:dyDescent="0.3">
      <c r="A417" s="1" t="s">
        <v>704</v>
      </c>
      <c r="B417" s="6">
        <f t="shared" si="57"/>
        <v>0</v>
      </c>
      <c r="C417" s="1" t="str">
        <f t="shared" si="58"/>
        <v>556510660011</v>
      </c>
      <c r="D417" s="1">
        <v>5</v>
      </c>
      <c r="E417" s="1" t="str">
        <f t="shared" si="59"/>
        <v>565</v>
      </c>
      <c r="F417" s="1" t="str">
        <f t="shared" si="60"/>
        <v>1</v>
      </c>
      <c r="G417" s="1" t="str">
        <f t="shared" si="61"/>
        <v>0</v>
      </c>
      <c r="H417" s="1" t="str">
        <f t="shared" si="62"/>
        <v>66</v>
      </c>
      <c r="I417" s="1" t="str">
        <f t="shared" si="63"/>
        <v>00</v>
      </c>
      <c r="J417" s="1">
        <v>11</v>
      </c>
      <c r="K417" s="1" t="s">
        <v>1760</v>
      </c>
      <c r="L417" s="1" t="s">
        <v>704</v>
      </c>
      <c r="M417" s="12" t="s">
        <v>878</v>
      </c>
      <c r="N417" s="12" t="s">
        <v>935</v>
      </c>
      <c r="O417" s="12" t="s">
        <v>936</v>
      </c>
      <c r="P417" s="12" t="s">
        <v>945</v>
      </c>
      <c r="Q417" s="12" t="s">
        <v>946</v>
      </c>
      <c r="R417" s="12" t="s">
        <v>947</v>
      </c>
      <c r="S417" s="12" t="s">
        <v>948</v>
      </c>
      <c r="T417" s="12" t="s">
        <v>1711</v>
      </c>
      <c r="U417" s="12" t="s">
        <v>1712</v>
      </c>
      <c r="V417" s="12">
        <v>4</v>
      </c>
      <c r="W417" s="12" t="s">
        <v>1714</v>
      </c>
      <c r="X417" s="12" t="s">
        <v>2243</v>
      </c>
      <c r="Y417" s="12">
        <v>5000</v>
      </c>
      <c r="Z417" s="12" t="s">
        <v>1739</v>
      </c>
      <c r="AA417" s="12" t="s">
        <v>1614</v>
      </c>
      <c r="AB417" s="1" t="s">
        <v>683</v>
      </c>
      <c r="AC417" s="12" t="s">
        <v>1502</v>
      </c>
      <c r="AD417" s="12" t="s">
        <v>1503</v>
      </c>
      <c r="AE417" s="6" t="s">
        <v>1504</v>
      </c>
      <c r="AF417" s="12" t="s">
        <v>1810</v>
      </c>
      <c r="AG417" s="6" t="s">
        <v>1586</v>
      </c>
      <c r="AH417" s="12" t="s">
        <v>1728</v>
      </c>
      <c r="AI417">
        <v>5651</v>
      </c>
      <c r="AJ417" s="1" t="s">
        <v>333</v>
      </c>
      <c r="AK417" s="1" t="s">
        <v>681</v>
      </c>
      <c r="AL417" s="1" t="s">
        <v>682</v>
      </c>
      <c r="AM417" s="1" t="s">
        <v>683</v>
      </c>
      <c r="AN417" s="1" t="s">
        <v>409</v>
      </c>
      <c r="AO417" s="5">
        <v>1500000</v>
      </c>
      <c r="AP417" s="5">
        <v>0</v>
      </c>
      <c r="AQ417" s="5">
        <v>1500000</v>
      </c>
      <c r="AR417" s="5">
        <v>0</v>
      </c>
      <c r="AS417" s="5">
        <v>0</v>
      </c>
      <c r="AT417" s="5">
        <v>0</v>
      </c>
      <c r="AU417" s="5">
        <v>0</v>
      </c>
      <c r="AV417" s="5">
        <v>0</v>
      </c>
      <c r="AW417" s="5">
        <v>1500000</v>
      </c>
      <c r="AX417" s="5">
        <v>0</v>
      </c>
      <c r="AY417" s="5">
        <f t="shared" si="64"/>
        <v>1500000</v>
      </c>
      <c r="AZ417" s="5"/>
    </row>
    <row r="418" spans="1:53" hidden="1" x14ac:dyDescent="0.3">
      <c r="A418" s="1" t="s">
        <v>102</v>
      </c>
      <c r="B418" s="6">
        <f t="shared" si="57"/>
        <v>0</v>
      </c>
      <c r="C418" s="1" t="str">
        <f t="shared" si="58"/>
        <v>534110060011</v>
      </c>
      <c r="D418" s="1">
        <v>5</v>
      </c>
      <c r="E418" s="1" t="str">
        <f t="shared" si="59"/>
        <v>341</v>
      </c>
      <c r="F418" s="1" t="str">
        <f t="shared" si="60"/>
        <v>1</v>
      </c>
      <c r="G418" s="1" t="str">
        <f t="shared" si="61"/>
        <v>0</v>
      </c>
      <c r="H418" s="1" t="str">
        <f t="shared" si="62"/>
        <v>06</v>
      </c>
      <c r="I418" s="1" t="str">
        <f t="shared" si="63"/>
        <v>00</v>
      </c>
      <c r="J418" s="1">
        <v>11</v>
      </c>
      <c r="K418" s="1" t="s">
        <v>1760</v>
      </c>
      <c r="L418" s="1" t="s">
        <v>102</v>
      </c>
      <c r="M418" s="12" t="s">
        <v>878</v>
      </c>
      <c r="N418" s="12" t="s">
        <v>889</v>
      </c>
      <c r="O418" s="12" t="s">
        <v>890</v>
      </c>
      <c r="P418" s="12" t="s">
        <v>891</v>
      </c>
      <c r="Q418" s="12" t="s">
        <v>892</v>
      </c>
      <c r="R418" s="12" t="s">
        <v>893</v>
      </c>
      <c r="S418" s="12" t="s">
        <v>894</v>
      </c>
      <c r="T418" s="12" t="s">
        <v>1722</v>
      </c>
      <c r="U418" t="s">
        <v>2090</v>
      </c>
      <c r="V418" s="12">
        <v>4</v>
      </c>
      <c r="W418" s="12" t="s">
        <v>1714</v>
      </c>
      <c r="X418" s="12" t="s">
        <v>2089</v>
      </c>
      <c r="Y418" s="12">
        <v>3000</v>
      </c>
      <c r="Z418" s="12" t="s">
        <v>1717</v>
      </c>
      <c r="AA418" s="12" t="s">
        <v>1589</v>
      </c>
      <c r="AB418" s="1" t="s">
        <v>1871</v>
      </c>
      <c r="AC418" s="12" t="s">
        <v>1278</v>
      </c>
      <c r="AD418" s="12" t="s">
        <v>1279</v>
      </c>
      <c r="AE418" s="6" t="s">
        <v>1280</v>
      </c>
      <c r="AF418" s="12" t="s">
        <v>1281</v>
      </c>
      <c r="AG418" s="6" t="s">
        <v>1586</v>
      </c>
      <c r="AH418" s="12" t="s">
        <v>1728</v>
      </c>
      <c r="AI418">
        <v>3411</v>
      </c>
      <c r="AJ418" s="1" t="s">
        <v>60</v>
      </c>
      <c r="AK418" s="1" t="s">
        <v>61</v>
      </c>
      <c r="AL418" s="1" t="s">
        <v>68</v>
      </c>
      <c r="AM418" s="1" t="s">
        <v>69</v>
      </c>
      <c r="AN418" s="1" t="s">
        <v>42</v>
      </c>
      <c r="AO418" s="5">
        <v>23700000</v>
      </c>
      <c r="AP418" s="5">
        <v>-10353323</v>
      </c>
      <c r="AQ418" s="5">
        <v>13346677</v>
      </c>
      <c r="AR418" s="5">
        <v>0</v>
      </c>
      <c r="AS418" s="5">
        <v>0</v>
      </c>
      <c r="AT418" s="5">
        <v>8295104.25</v>
      </c>
      <c r="AU418" s="5">
        <v>8295104.25</v>
      </c>
      <c r="AV418" s="5">
        <v>8295104.25</v>
      </c>
      <c r="AW418" s="5">
        <v>13346677</v>
      </c>
      <c r="AX418" s="5">
        <v>9500000</v>
      </c>
      <c r="AY418" s="5">
        <f t="shared" si="64"/>
        <v>22846677</v>
      </c>
      <c r="AZ418" s="5"/>
      <c r="BA418" s="5"/>
    </row>
    <row r="419" spans="1:53" hidden="1" x14ac:dyDescent="0.3">
      <c r="A419" s="1" t="s">
        <v>707</v>
      </c>
      <c r="B419" s="6">
        <f t="shared" si="57"/>
        <v>0</v>
      </c>
      <c r="C419" s="1" t="str">
        <f t="shared" si="58"/>
        <v>556910665911</v>
      </c>
      <c r="D419" s="1">
        <v>5</v>
      </c>
      <c r="E419" s="1" t="str">
        <f t="shared" si="59"/>
        <v>569</v>
      </c>
      <c r="F419" s="1" t="str">
        <f t="shared" si="60"/>
        <v>1</v>
      </c>
      <c r="G419" s="1" t="str">
        <f t="shared" si="61"/>
        <v>0</v>
      </c>
      <c r="H419" s="1" t="str">
        <f t="shared" si="62"/>
        <v>66</v>
      </c>
      <c r="I419" s="1" t="str">
        <f t="shared" si="63"/>
        <v>59</v>
      </c>
      <c r="J419" s="1">
        <v>11</v>
      </c>
      <c r="K419" s="1" t="s">
        <v>1760</v>
      </c>
      <c r="L419" s="1" t="s">
        <v>707</v>
      </c>
      <c r="M419" s="12" t="s">
        <v>878</v>
      </c>
      <c r="N419" s="12" t="s">
        <v>935</v>
      </c>
      <c r="O419" s="12" t="s">
        <v>936</v>
      </c>
      <c r="P419" s="12" t="s">
        <v>945</v>
      </c>
      <c r="Q419" s="12" t="s">
        <v>946</v>
      </c>
      <c r="R419" s="12" t="s">
        <v>947</v>
      </c>
      <c r="S419" s="12" t="s">
        <v>948</v>
      </c>
      <c r="T419" s="12" t="s">
        <v>1711</v>
      </c>
      <c r="U419" s="12" t="s">
        <v>1712</v>
      </c>
      <c r="V419" s="12">
        <v>4</v>
      </c>
      <c r="W419" s="12" t="s">
        <v>1714</v>
      </c>
      <c r="X419" s="12" t="s">
        <v>2243</v>
      </c>
      <c r="Y419" s="12">
        <v>5000</v>
      </c>
      <c r="Z419" s="12" t="s">
        <v>1739</v>
      </c>
      <c r="AA419" s="12" t="s">
        <v>1614</v>
      </c>
      <c r="AB419" s="1" t="s">
        <v>683</v>
      </c>
      <c r="AC419" s="12" t="s">
        <v>1515</v>
      </c>
      <c r="AD419" s="12" t="s">
        <v>1516</v>
      </c>
      <c r="AE419" s="6" t="s">
        <v>1517</v>
      </c>
      <c r="AF419" s="12" t="s">
        <v>1518</v>
      </c>
      <c r="AG419" s="6" t="s">
        <v>1664</v>
      </c>
      <c r="AH419" s="12" t="s">
        <v>1811</v>
      </c>
      <c r="AI419">
        <v>5691</v>
      </c>
      <c r="AJ419" s="1" t="s">
        <v>333</v>
      </c>
      <c r="AK419" s="1" t="s">
        <v>681</v>
      </c>
      <c r="AL419" s="1" t="s">
        <v>682</v>
      </c>
      <c r="AM419" s="1" t="s">
        <v>683</v>
      </c>
      <c r="AN419" s="1" t="s">
        <v>708</v>
      </c>
      <c r="AO419" s="5">
        <v>145000000</v>
      </c>
      <c r="AP419" s="5">
        <v>0</v>
      </c>
      <c r="AQ419" s="5">
        <v>145000000</v>
      </c>
      <c r="AR419" s="5">
        <v>0</v>
      </c>
      <c r="AS419" s="5">
        <v>144999999.77000001</v>
      </c>
      <c r="AT419" s="5">
        <v>0</v>
      </c>
      <c r="AU419" s="5">
        <v>0</v>
      </c>
      <c r="AV419" s="5">
        <v>0</v>
      </c>
      <c r="AW419" s="5">
        <v>145000000</v>
      </c>
      <c r="AX419" s="5">
        <v>0</v>
      </c>
      <c r="AY419" s="5">
        <f t="shared" si="64"/>
        <v>145000000</v>
      </c>
      <c r="AZ419" s="5"/>
    </row>
    <row r="420" spans="1:53" hidden="1" x14ac:dyDescent="0.3">
      <c r="A420" s="1" t="s">
        <v>709</v>
      </c>
      <c r="B420" s="6">
        <f t="shared" si="57"/>
        <v>0</v>
      </c>
      <c r="C420" s="1" t="str">
        <f t="shared" si="58"/>
        <v>559110660011</v>
      </c>
      <c r="D420" s="1">
        <v>5</v>
      </c>
      <c r="E420" s="1" t="str">
        <f t="shared" si="59"/>
        <v>591</v>
      </c>
      <c r="F420" s="1" t="str">
        <f t="shared" si="60"/>
        <v>1</v>
      </c>
      <c r="G420" s="1" t="str">
        <f t="shared" si="61"/>
        <v>0</v>
      </c>
      <c r="H420" s="1" t="str">
        <f t="shared" si="62"/>
        <v>66</v>
      </c>
      <c r="I420" s="1" t="str">
        <f t="shared" si="63"/>
        <v>00</v>
      </c>
      <c r="J420" s="1">
        <v>11</v>
      </c>
      <c r="K420" s="1" t="s">
        <v>1760</v>
      </c>
      <c r="L420" s="1" t="s">
        <v>709</v>
      </c>
      <c r="M420" s="12" t="s">
        <v>878</v>
      </c>
      <c r="N420" s="12" t="s">
        <v>935</v>
      </c>
      <c r="O420" s="12" t="s">
        <v>936</v>
      </c>
      <c r="P420" s="12" t="s">
        <v>945</v>
      </c>
      <c r="Q420" s="12" t="s">
        <v>946</v>
      </c>
      <c r="R420" s="12" t="s">
        <v>947</v>
      </c>
      <c r="S420" s="12" t="s">
        <v>948</v>
      </c>
      <c r="T420" s="12" t="s">
        <v>1711</v>
      </c>
      <c r="U420" s="12" t="s">
        <v>1712</v>
      </c>
      <c r="V420" s="12">
        <v>4</v>
      </c>
      <c r="W420" s="12" t="s">
        <v>1714</v>
      </c>
      <c r="X420" s="12" t="s">
        <v>2243</v>
      </c>
      <c r="Y420" s="12">
        <v>5000</v>
      </c>
      <c r="Z420" s="12" t="s">
        <v>1739</v>
      </c>
      <c r="AA420" s="12" t="s">
        <v>1614</v>
      </c>
      <c r="AB420" s="1" t="s">
        <v>683</v>
      </c>
      <c r="AC420" s="12" t="s">
        <v>1533</v>
      </c>
      <c r="AD420" s="12" t="s">
        <v>1534</v>
      </c>
      <c r="AE420" s="6" t="s">
        <v>1535</v>
      </c>
      <c r="AF420" s="12" t="s">
        <v>1536</v>
      </c>
      <c r="AG420" s="6" t="s">
        <v>1586</v>
      </c>
      <c r="AH420" s="12" t="s">
        <v>1728</v>
      </c>
      <c r="AI420">
        <v>5911</v>
      </c>
      <c r="AJ420" s="1" t="s">
        <v>333</v>
      </c>
      <c r="AK420" s="1" t="s">
        <v>681</v>
      </c>
      <c r="AL420" s="1" t="s">
        <v>682</v>
      </c>
      <c r="AM420" s="1" t="s">
        <v>683</v>
      </c>
      <c r="AN420" s="1" t="s">
        <v>127</v>
      </c>
      <c r="AO420" s="5">
        <v>9650000</v>
      </c>
      <c r="AP420" s="5">
        <v>0</v>
      </c>
      <c r="AQ420" s="5">
        <v>9650000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9650000</v>
      </c>
      <c r="AX420" s="5">
        <v>0</v>
      </c>
      <c r="AY420" s="5">
        <f t="shared" si="64"/>
        <v>9650000</v>
      </c>
      <c r="AZ420" s="5"/>
    </row>
    <row r="421" spans="1:53" hidden="1" x14ac:dyDescent="0.3">
      <c r="A421" s="1" t="s">
        <v>710</v>
      </c>
      <c r="B421" s="6">
        <f t="shared" si="57"/>
        <v>0</v>
      </c>
      <c r="C421" s="1" t="str">
        <f t="shared" si="58"/>
        <v>559110666311</v>
      </c>
      <c r="D421" s="1">
        <v>5</v>
      </c>
      <c r="E421" s="1" t="str">
        <f t="shared" si="59"/>
        <v>591</v>
      </c>
      <c r="F421" s="1" t="str">
        <f t="shared" si="60"/>
        <v>1</v>
      </c>
      <c r="G421" s="1" t="str">
        <f t="shared" si="61"/>
        <v>0</v>
      </c>
      <c r="H421" s="1" t="str">
        <f t="shared" si="62"/>
        <v>66</v>
      </c>
      <c r="I421" s="1" t="str">
        <f t="shared" si="63"/>
        <v>63</v>
      </c>
      <c r="J421" s="1">
        <v>11</v>
      </c>
      <c r="K421" s="1" t="s">
        <v>1760</v>
      </c>
      <c r="L421" s="1" t="s">
        <v>710</v>
      </c>
      <c r="M421" s="12" t="s">
        <v>878</v>
      </c>
      <c r="N421" s="12" t="s">
        <v>935</v>
      </c>
      <c r="O421" s="12" t="s">
        <v>936</v>
      </c>
      <c r="P421" s="12" t="s">
        <v>945</v>
      </c>
      <c r="Q421" s="12" t="s">
        <v>946</v>
      </c>
      <c r="R421" s="12" t="s">
        <v>947</v>
      </c>
      <c r="S421" s="12" t="s">
        <v>948</v>
      </c>
      <c r="T421" s="12" t="s">
        <v>1711</v>
      </c>
      <c r="U421" s="12" t="s">
        <v>1712</v>
      </c>
      <c r="V421" s="12">
        <v>4</v>
      </c>
      <c r="W421" s="12" t="s">
        <v>1714</v>
      </c>
      <c r="X421" s="12" t="s">
        <v>2243</v>
      </c>
      <c r="Y421" s="12">
        <v>5000</v>
      </c>
      <c r="Z421" s="12" t="s">
        <v>1739</v>
      </c>
      <c r="AA421" s="12" t="s">
        <v>1614</v>
      </c>
      <c r="AB421" s="1" t="s">
        <v>683</v>
      </c>
      <c r="AC421" s="12" t="s">
        <v>1533</v>
      </c>
      <c r="AD421" s="12" t="s">
        <v>1534</v>
      </c>
      <c r="AE421" s="6" t="s">
        <v>1535</v>
      </c>
      <c r="AF421" s="12" t="s">
        <v>1536</v>
      </c>
      <c r="AG421" s="6" t="s">
        <v>1665</v>
      </c>
      <c r="AH421" s="12" t="s">
        <v>1812</v>
      </c>
      <c r="AI421">
        <v>5911</v>
      </c>
      <c r="AJ421" s="1" t="s">
        <v>333</v>
      </c>
      <c r="AK421" s="1" t="s">
        <v>681</v>
      </c>
      <c r="AL421" s="1" t="s">
        <v>682</v>
      </c>
      <c r="AM421" s="1" t="s">
        <v>683</v>
      </c>
      <c r="AN421" s="1" t="s">
        <v>711</v>
      </c>
      <c r="AO421" s="5">
        <v>1400000</v>
      </c>
      <c r="AP421" s="5">
        <v>0</v>
      </c>
      <c r="AQ421" s="5">
        <v>1400000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1400000</v>
      </c>
      <c r="AX421" s="5">
        <v>0</v>
      </c>
      <c r="AY421" s="5">
        <f t="shared" si="64"/>
        <v>1400000</v>
      </c>
      <c r="AZ421" s="5"/>
    </row>
    <row r="422" spans="1:53" hidden="1" x14ac:dyDescent="0.3">
      <c r="A422" s="1" t="s">
        <v>712</v>
      </c>
      <c r="B422" s="6">
        <f t="shared" si="57"/>
        <v>0</v>
      </c>
      <c r="C422" s="1" t="str">
        <f t="shared" si="58"/>
        <v>559710660011</v>
      </c>
      <c r="D422" s="1">
        <v>5</v>
      </c>
      <c r="E422" s="1" t="str">
        <f t="shared" si="59"/>
        <v>597</v>
      </c>
      <c r="F422" s="1" t="str">
        <f t="shared" si="60"/>
        <v>1</v>
      </c>
      <c r="G422" s="1" t="str">
        <f t="shared" si="61"/>
        <v>0</v>
      </c>
      <c r="H422" s="1" t="str">
        <f t="shared" si="62"/>
        <v>66</v>
      </c>
      <c r="I422" s="1" t="str">
        <f t="shared" si="63"/>
        <v>00</v>
      </c>
      <c r="J422" s="1">
        <v>11</v>
      </c>
      <c r="K422" s="1" t="s">
        <v>1760</v>
      </c>
      <c r="L422" s="1" t="s">
        <v>712</v>
      </c>
      <c r="M422" s="12" t="s">
        <v>878</v>
      </c>
      <c r="N422" s="12" t="s">
        <v>935</v>
      </c>
      <c r="O422" s="12" t="s">
        <v>936</v>
      </c>
      <c r="P422" s="12" t="s">
        <v>945</v>
      </c>
      <c r="Q422" s="12" t="s">
        <v>946</v>
      </c>
      <c r="R422" s="12" t="s">
        <v>947</v>
      </c>
      <c r="S422" s="12" t="s">
        <v>948</v>
      </c>
      <c r="T422" s="12" t="s">
        <v>1711</v>
      </c>
      <c r="U422" s="12" t="s">
        <v>1712</v>
      </c>
      <c r="V422" s="12">
        <v>4</v>
      </c>
      <c r="W422" s="12" t="s">
        <v>1714</v>
      </c>
      <c r="X422" s="12" t="s">
        <v>2243</v>
      </c>
      <c r="Y422" s="12">
        <v>5000</v>
      </c>
      <c r="Z422" s="12" t="s">
        <v>1739</v>
      </c>
      <c r="AA422" s="12" t="s">
        <v>1614</v>
      </c>
      <c r="AB422" s="1" t="s">
        <v>683</v>
      </c>
      <c r="AC422" s="12" t="s">
        <v>1537</v>
      </c>
      <c r="AD422" s="12" t="s">
        <v>1538</v>
      </c>
      <c r="AE422" s="6" t="s">
        <v>1539</v>
      </c>
      <c r="AF422" s="12" t="s">
        <v>1813</v>
      </c>
      <c r="AG422" s="6" t="s">
        <v>1586</v>
      </c>
      <c r="AH422" s="12" t="s">
        <v>1728</v>
      </c>
      <c r="AI422">
        <v>5971</v>
      </c>
      <c r="AJ422" s="1" t="s">
        <v>333</v>
      </c>
      <c r="AK422" s="1" t="s">
        <v>681</v>
      </c>
      <c r="AL422" s="1" t="s">
        <v>682</v>
      </c>
      <c r="AM422" s="1" t="s">
        <v>683</v>
      </c>
      <c r="AN422" s="1" t="s">
        <v>129</v>
      </c>
      <c r="AO422" s="5">
        <v>10000000</v>
      </c>
      <c r="AP422" s="5">
        <v>0</v>
      </c>
      <c r="AQ422" s="5">
        <v>10000000</v>
      </c>
      <c r="AR422" s="5">
        <v>795735.48</v>
      </c>
      <c r="AS422" s="5">
        <v>522000</v>
      </c>
      <c r="AT422" s="5">
        <v>0</v>
      </c>
      <c r="AU422" s="5">
        <v>0</v>
      </c>
      <c r="AV422" s="5">
        <v>0</v>
      </c>
      <c r="AW422" s="5">
        <v>9204264.5199999996</v>
      </c>
      <c r="AX422" s="5">
        <v>0</v>
      </c>
      <c r="AY422" s="5">
        <f t="shared" si="64"/>
        <v>10000000</v>
      </c>
      <c r="AZ422" s="5"/>
    </row>
    <row r="423" spans="1:53" hidden="1" x14ac:dyDescent="0.3">
      <c r="A423" s="1" t="s">
        <v>716</v>
      </c>
      <c r="B423" s="6">
        <f t="shared" si="57"/>
        <v>0</v>
      </c>
      <c r="C423" s="1" t="str">
        <f t="shared" si="58"/>
        <v>542110670011</v>
      </c>
      <c r="D423" s="1">
        <v>5</v>
      </c>
      <c r="E423" s="1" t="str">
        <f t="shared" si="59"/>
        <v>421</v>
      </c>
      <c r="F423" s="1" t="str">
        <f t="shared" si="60"/>
        <v>1</v>
      </c>
      <c r="G423" s="1" t="str">
        <f t="shared" si="61"/>
        <v>0</v>
      </c>
      <c r="H423" s="1" t="str">
        <f t="shared" si="62"/>
        <v>67</v>
      </c>
      <c r="I423" s="1" t="str">
        <f t="shared" si="63"/>
        <v>00</v>
      </c>
      <c r="J423" s="1">
        <v>11</v>
      </c>
      <c r="K423" s="1" t="s">
        <v>1760</v>
      </c>
      <c r="L423" s="1" t="s">
        <v>716</v>
      </c>
      <c r="M423" s="12" t="s">
        <v>878</v>
      </c>
      <c r="N423" s="12" t="s">
        <v>903</v>
      </c>
      <c r="O423" s="12" t="s">
        <v>904</v>
      </c>
      <c r="P423" s="12" t="s">
        <v>929</v>
      </c>
      <c r="Q423" s="12" t="s">
        <v>930</v>
      </c>
      <c r="R423" s="12" t="s">
        <v>933</v>
      </c>
      <c r="S423" s="12" t="s">
        <v>934</v>
      </c>
      <c r="T423" s="12" t="s">
        <v>1722</v>
      </c>
      <c r="U423" t="s">
        <v>2090</v>
      </c>
      <c r="V423" s="12">
        <v>2</v>
      </c>
      <c r="W423" s="12" t="s">
        <v>1816</v>
      </c>
      <c r="X423" s="12" t="s">
        <v>2089</v>
      </c>
      <c r="Y423" s="12">
        <v>4000</v>
      </c>
      <c r="Z423" s="12" t="s">
        <v>1844</v>
      </c>
      <c r="AA423" s="12" t="s">
        <v>1601</v>
      </c>
      <c r="AB423" s="1" t="s">
        <v>2034</v>
      </c>
      <c r="AC423" s="12" t="s">
        <v>1407</v>
      </c>
      <c r="AD423" s="12" t="s">
        <v>1408</v>
      </c>
      <c r="AE423" s="6" t="s">
        <v>1409</v>
      </c>
      <c r="AF423" s="12" t="s">
        <v>1410</v>
      </c>
      <c r="AG423" s="6" t="s">
        <v>1586</v>
      </c>
      <c r="AH423" s="12" t="s">
        <v>1728</v>
      </c>
      <c r="AI423">
        <v>4211</v>
      </c>
      <c r="AJ423" s="1" t="s">
        <v>342</v>
      </c>
      <c r="AK423" s="1" t="s">
        <v>713</v>
      </c>
      <c r="AL423" s="1" t="s">
        <v>714</v>
      </c>
      <c r="AM423" s="1" t="s">
        <v>715</v>
      </c>
      <c r="AN423" s="1" t="s">
        <v>145</v>
      </c>
      <c r="AO423" s="5">
        <v>14767344.140000001</v>
      </c>
      <c r="AP423" s="5">
        <v>0</v>
      </c>
      <c r="AQ423" s="5">
        <v>14767344.140000001</v>
      </c>
      <c r="AR423" s="5">
        <v>0</v>
      </c>
      <c r="AS423" s="5">
        <v>0</v>
      </c>
      <c r="AT423" s="5">
        <v>0</v>
      </c>
      <c r="AU423" s="5">
        <v>1230612.01</v>
      </c>
      <c r="AV423" s="5">
        <v>1230612.01</v>
      </c>
      <c r="AW423" s="5">
        <v>14767344.140000001</v>
      </c>
      <c r="AX423" s="5">
        <v>0</v>
      </c>
      <c r="AY423" s="5">
        <f t="shared" si="64"/>
        <v>14767344.140000001</v>
      </c>
      <c r="AZ423" s="5"/>
    </row>
    <row r="424" spans="1:53" hidden="1" x14ac:dyDescent="0.3">
      <c r="A424" s="1" t="s">
        <v>441</v>
      </c>
      <c r="B424" s="6">
        <f t="shared" si="57"/>
        <v>0</v>
      </c>
      <c r="C424" s="1" t="str">
        <f t="shared" si="58"/>
        <v>524210250011</v>
      </c>
      <c r="D424" s="1">
        <v>5</v>
      </c>
      <c r="E424" s="1" t="str">
        <f t="shared" si="59"/>
        <v>242</v>
      </c>
      <c r="F424" s="1" t="str">
        <f t="shared" si="60"/>
        <v>1</v>
      </c>
      <c r="G424" s="1" t="str">
        <f t="shared" si="61"/>
        <v>0</v>
      </c>
      <c r="H424" s="1" t="str">
        <f t="shared" si="62"/>
        <v>25</v>
      </c>
      <c r="I424" s="1" t="str">
        <f t="shared" si="63"/>
        <v>00</v>
      </c>
      <c r="J424" s="1">
        <v>11</v>
      </c>
      <c r="K424" s="1" t="s">
        <v>1760</v>
      </c>
      <c r="L424" s="1" t="s">
        <v>441</v>
      </c>
      <c r="M424" s="12" t="s">
        <v>878</v>
      </c>
      <c r="N424" s="12" t="s">
        <v>889</v>
      </c>
      <c r="O424" s="12" t="s">
        <v>890</v>
      </c>
      <c r="P424" s="12" t="s">
        <v>891</v>
      </c>
      <c r="Q424" s="12" t="s">
        <v>892</v>
      </c>
      <c r="R424" s="12" t="s">
        <v>893</v>
      </c>
      <c r="S424" s="12" t="s">
        <v>894</v>
      </c>
      <c r="T424" s="12" t="s">
        <v>1722</v>
      </c>
      <c r="U424" t="s">
        <v>2090</v>
      </c>
      <c r="V424" s="12">
        <v>2</v>
      </c>
      <c r="W424" s="12" t="s">
        <v>1816</v>
      </c>
      <c r="X424" s="12" t="s">
        <v>2089</v>
      </c>
      <c r="Y424" s="12">
        <v>2000</v>
      </c>
      <c r="Z424" s="12" t="s">
        <v>1735</v>
      </c>
      <c r="AA424" s="12" t="s">
        <v>1621</v>
      </c>
      <c r="AB424" s="1" t="s">
        <v>1925</v>
      </c>
      <c r="AC424" s="12" t="s">
        <v>1103</v>
      </c>
      <c r="AD424" s="12" t="s">
        <v>1104</v>
      </c>
      <c r="AE424" s="6" t="s">
        <v>1105</v>
      </c>
      <c r="AF424" s="12" t="s">
        <v>1106</v>
      </c>
      <c r="AG424" s="6" t="s">
        <v>1586</v>
      </c>
      <c r="AH424" s="12" t="s">
        <v>1728</v>
      </c>
      <c r="AI424">
        <v>2421</v>
      </c>
      <c r="AJ424" s="1" t="s">
        <v>236</v>
      </c>
      <c r="AK424" s="1" t="s">
        <v>436</v>
      </c>
      <c r="AL424" s="1" t="s">
        <v>437</v>
      </c>
      <c r="AM424" s="1" t="s">
        <v>438</v>
      </c>
      <c r="AN424" s="1" t="s">
        <v>163</v>
      </c>
      <c r="AO424" s="5">
        <v>5000000</v>
      </c>
      <c r="AP424" s="5">
        <v>0</v>
      </c>
      <c r="AQ424" s="5">
        <v>5000000</v>
      </c>
      <c r="AR424" s="5">
        <v>4507572.1500000004</v>
      </c>
      <c r="AS424" s="5">
        <v>0</v>
      </c>
      <c r="AT424" s="5">
        <v>0</v>
      </c>
      <c r="AU424" s="5">
        <v>0</v>
      </c>
      <c r="AV424" s="5">
        <v>0</v>
      </c>
      <c r="AW424" s="5">
        <v>492427.84999999963</v>
      </c>
      <c r="AX424" s="5">
        <v>10000000</v>
      </c>
      <c r="AY424" s="5">
        <f t="shared" si="64"/>
        <v>15000000</v>
      </c>
      <c r="AZ424" s="5"/>
    </row>
    <row r="425" spans="1:53" hidden="1" x14ac:dyDescent="0.3">
      <c r="A425" s="1"/>
      <c r="B425" s="6">
        <f t="shared" si="57"/>
        <v>-561310489011</v>
      </c>
      <c r="C425" s="1" t="str">
        <f t="shared" si="58"/>
        <v>561310489011</v>
      </c>
      <c r="D425" s="1">
        <v>5</v>
      </c>
      <c r="E425" s="1" t="str">
        <f t="shared" si="59"/>
        <v>613</v>
      </c>
      <c r="F425" s="1" t="str">
        <f t="shared" si="60"/>
        <v>1</v>
      </c>
      <c r="G425" s="1" t="str">
        <f t="shared" si="61"/>
        <v>0</v>
      </c>
      <c r="H425" s="1" t="str">
        <f t="shared" si="62"/>
        <v>48</v>
      </c>
      <c r="I425" s="1">
        <f t="shared" si="63"/>
        <v>90</v>
      </c>
      <c r="J425" s="1">
        <v>11</v>
      </c>
      <c r="K425" s="1" t="s">
        <v>1760</v>
      </c>
      <c r="L425" s="1" t="e">
        <v>#N/A</v>
      </c>
      <c r="M425" s="12" t="s">
        <v>878</v>
      </c>
      <c r="N425" s="12" t="s">
        <v>889</v>
      </c>
      <c r="O425" s="12" t="s">
        <v>890</v>
      </c>
      <c r="P425" s="12" t="s">
        <v>891</v>
      </c>
      <c r="Q425" s="12" t="s">
        <v>892</v>
      </c>
      <c r="R425" s="12" t="s">
        <v>893</v>
      </c>
      <c r="S425" s="12" t="s">
        <v>894</v>
      </c>
      <c r="T425" s="12" t="s">
        <v>1762</v>
      </c>
      <c r="U425" t="s">
        <v>2112</v>
      </c>
      <c r="V425" s="12">
        <v>1</v>
      </c>
      <c r="W425" s="12" t="s">
        <v>1732</v>
      </c>
      <c r="X425" s="12" t="s">
        <v>2243</v>
      </c>
      <c r="Y425" s="12">
        <v>6000</v>
      </c>
      <c r="Z425" s="12" t="s">
        <v>2147</v>
      </c>
      <c r="AA425" s="12" t="s">
        <v>1653</v>
      </c>
      <c r="AB425" s="1" t="s">
        <v>1765</v>
      </c>
      <c r="AC425" s="12" t="s">
        <v>1549</v>
      </c>
      <c r="AD425" s="12" t="s">
        <v>1550</v>
      </c>
      <c r="AE425" s="6" t="s">
        <v>1551</v>
      </c>
      <c r="AF425" s="12" t="s">
        <v>1971</v>
      </c>
      <c r="AG425" s="6">
        <v>90</v>
      </c>
      <c r="AH425" s="12" t="s">
        <v>1884</v>
      </c>
      <c r="AI425">
        <v>6131</v>
      </c>
      <c r="AJ425" s="1" t="s">
        <v>318</v>
      </c>
      <c r="AK425" s="1" t="s">
        <v>547</v>
      </c>
      <c r="AL425" s="1" t="s">
        <v>582</v>
      </c>
      <c r="AM425" s="1" t="s">
        <v>583</v>
      </c>
      <c r="AN425" s="1"/>
      <c r="AO425" s="5">
        <v>0</v>
      </c>
      <c r="AP425" s="5">
        <v>0</v>
      </c>
      <c r="AQ425" s="5">
        <v>0</v>
      </c>
      <c r="AR425" s="5">
        <v>0</v>
      </c>
      <c r="AS425" s="5">
        <v>0</v>
      </c>
      <c r="AT425" s="5">
        <v>0</v>
      </c>
      <c r="AU425" s="5">
        <v>0</v>
      </c>
      <c r="AV425" s="5">
        <v>0</v>
      </c>
      <c r="AW425" s="5">
        <v>0</v>
      </c>
      <c r="AX425" s="5">
        <v>34616477.340000004</v>
      </c>
      <c r="AY425" s="5">
        <f t="shared" si="64"/>
        <v>34616477.340000004</v>
      </c>
      <c r="AZ425" s="5"/>
    </row>
    <row r="426" spans="1:53" hidden="1" x14ac:dyDescent="0.3">
      <c r="A426" s="1" t="s">
        <v>728</v>
      </c>
      <c r="B426" s="6">
        <f t="shared" si="57"/>
        <v>0</v>
      </c>
      <c r="C426" s="1" t="str">
        <f t="shared" si="58"/>
        <v>542110700011</v>
      </c>
      <c r="D426" s="1">
        <v>5</v>
      </c>
      <c r="E426" s="1" t="str">
        <f t="shared" si="59"/>
        <v>421</v>
      </c>
      <c r="F426" s="1" t="str">
        <f t="shared" si="60"/>
        <v>1</v>
      </c>
      <c r="G426" s="1" t="str">
        <f t="shared" si="61"/>
        <v>0</v>
      </c>
      <c r="H426" s="1" t="str">
        <f t="shared" si="62"/>
        <v>70</v>
      </c>
      <c r="I426" s="1" t="str">
        <f t="shared" si="63"/>
        <v>00</v>
      </c>
      <c r="J426" s="1">
        <v>11</v>
      </c>
      <c r="K426" s="1" t="s">
        <v>1760</v>
      </c>
      <c r="L426" s="1" t="s">
        <v>728</v>
      </c>
      <c r="M426" s="12" t="s">
        <v>878</v>
      </c>
      <c r="N426" s="12" t="s">
        <v>903</v>
      </c>
      <c r="O426" s="12" t="s">
        <v>904</v>
      </c>
      <c r="P426" s="12" t="s">
        <v>929</v>
      </c>
      <c r="Q426" s="12" t="s">
        <v>930</v>
      </c>
      <c r="R426" s="12" t="s">
        <v>933</v>
      </c>
      <c r="S426" s="12" t="s">
        <v>934</v>
      </c>
      <c r="T426" s="12" t="s">
        <v>1722</v>
      </c>
      <c r="U426" t="s">
        <v>2090</v>
      </c>
      <c r="V426" s="12">
        <v>1</v>
      </c>
      <c r="W426" s="12" t="s">
        <v>1732</v>
      </c>
      <c r="X426" s="12" t="s">
        <v>2089</v>
      </c>
      <c r="Y426" s="12">
        <v>4000</v>
      </c>
      <c r="Z426" s="12" t="s">
        <v>1844</v>
      </c>
      <c r="AA426" s="12" t="s">
        <v>1604</v>
      </c>
      <c r="AB426" s="1" t="s">
        <v>2037</v>
      </c>
      <c r="AC426" s="12" t="s">
        <v>1407</v>
      </c>
      <c r="AD426" s="12" t="s">
        <v>1408</v>
      </c>
      <c r="AE426" s="6" t="s">
        <v>1409</v>
      </c>
      <c r="AF426" s="12" t="s">
        <v>1410</v>
      </c>
      <c r="AG426" s="6" t="s">
        <v>1586</v>
      </c>
      <c r="AH426" s="12" t="s">
        <v>1728</v>
      </c>
      <c r="AI426">
        <v>4211</v>
      </c>
      <c r="AJ426" s="1" t="s">
        <v>384</v>
      </c>
      <c r="AK426" s="1" t="s">
        <v>725</v>
      </c>
      <c r="AL426" s="1" t="s">
        <v>726</v>
      </c>
      <c r="AM426" s="1" t="s">
        <v>727</v>
      </c>
      <c r="AN426" s="1" t="s">
        <v>145</v>
      </c>
      <c r="AO426" s="5">
        <v>7750016.75</v>
      </c>
      <c r="AP426" s="5">
        <v>0</v>
      </c>
      <c r="AQ426" s="5">
        <v>7750016.75</v>
      </c>
      <c r="AR426" s="5">
        <v>0</v>
      </c>
      <c r="AS426" s="5">
        <v>0</v>
      </c>
      <c r="AT426" s="5">
        <v>1819459.21</v>
      </c>
      <c r="AU426" s="5">
        <v>1839619.25</v>
      </c>
      <c r="AV426" s="5">
        <v>1039619.25</v>
      </c>
      <c r="AW426" s="5">
        <v>7750016.75</v>
      </c>
      <c r="AX426" s="5">
        <v>0</v>
      </c>
      <c r="AY426" s="5">
        <f t="shared" si="64"/>
        <v>7750016.75</v>
      </c>
      <c r="AZ426" s="5"/>
    </row>
    <row r="427" spans="1:53" hidden="1" x14ac:dyDescent="0.3">
      <c r="A427" s="1" t="s">
        <v>563</v>
      </c>
      <c r="B427" s="6">
        <f t="shared" si="57"/>
        <v>0</v>
      </c>
      <c r="C427" s="1" t="str">
        <f t="shared" si="58"/>
        <v>532610430011</v>
      </c>
      <c r="D427" s="1">
        <v>5</v>
      </c>
      <c r="E427" s="1" t="str">
        <f t="shared" si="59"/>
        <v>326</v>
      </c>
      <c r="F427" s="1" t="str">
        <f t="shared" si="60"/>
        <v>1</v>
      </c>
      <c r="G427" s="1" t="str">
        <f t="shared" si="61"/>
        <v>0</v>
      </c>
      <c r="H427" s="1" t="str">
        <f t="shared" si="62"/>
        <v>43</v>
      </c>
      <c r="I427" s="1" t="str">
        <f t="shared" si="63"/>
        <v>00</v>
      </c>
      <c r="J427" s="1">
        <v>11</v>
      </c>
      <c r="K427" s="1" t="s">
        <v>1760</v>
      </c>
      <c r="L427" s="1" t="s">
        <v>563</v>
      </c>
      <c r="M427" s="12" t="s">
        <v>878</v>
      </c>
      <c r="N427" s="12" t="s">
        <v>903</v>
      </c>
      <c r="O427" s="12" t="s">
        <v>904</v>
      </c>
      <c r="P427" s="12" t="s">
        <v>911</v>
      </c>
      <c r="Q427" s="12" t="s">
        <v>912</v>
      </c>
      <c r="R427" s="12" t="s">
        <v>913</v>
      </c>
      <c r="S427" s="12" t="s">
        <v>914</v>
      </c>
      <c r="T427" s="12" t="s">
        <v>1722</v>
      </c>
      <c r="U427" t="s">
        <v>2090</v>
      </c>
      <c r="V427" s="12">
        <v>6</v>
      </c>
      <c r="W427" s="12" t="s">
        <v>1744</v>
      </c>
      <c r="X427" s="12" t="s">
        <v>2089</v>
      </c>
      <c r="Y427" s="12">
        <v>3000</v>
      </c>
      <c r="Z427" s="12" t="s">
        <v>1717</v>
      </c>
      <c r="AA427" s="12" t="s">
        <v>1647</v>
      </c>
      <c r="AB427" s="1" t="s">
        <v>1772</v>
      </c>
      <c r="AC427" s="12" t="s">
        <v>1238</v>
      </c>
      <c r="AD427" s="12" t="s">
        <v>1239</v>
      </c>
      <c r="AE427" s="6" t="s">
        <v>1240</v>
      </c>
      <c r="AF427" s="12" t="s">
        <v>1241</v>
      </c>
      <c r="AG427" s="6" t="s">
        <v>1586</v>
      </c>
      <c r="AH427" s="12" t="s">
        <v>1728</v>
      </c>
      <c r="AI427">
        <v>3261</v>
      </c>
      <c r="AJ427" s="1" t="s">
        <v>318</v>
      </c>
      <c r="AK427" s="1" t="s">
        <v>547</v>
      </c>
      <c r="AL427" s="1" t="s">
        <v>548</v>
      </c>
      <c r="AM427" s="1" t="s">
        <v>549</v>
      </c>
      <c r="AN427" s="1" t="s">
        <v>192</v>
      </c>
      <c r="AO427" s="5">
        <v>50000000</v>
      </c>
      <c r="AP427" s="5">
        <v>20000000</v>
      </c>
      <c r="AQ427" s="5">
        <v>70000000</v>
      </c>
      <c r="AR427" s="5">
        <v>0</v>
      </c>
      <c r="AS427" s="5">
        <v>19229976.100000001</v>
      </c>
      <c r="AT427" s="5">
        <v>0</v>
      </c>
      <c r="AU427" s="5">
        <v>0</v>
      </c>
      <c r="AV427" s="5">
        <v>0</v>
      </c>
      <c r="AW427" s="5">
        <v>70000000</v>
      </c>
      <c r="AX427" s="5">
        <v>35000000</v>
      </c>
      <c r="AY427" s="5">
        <f t="shared" si="64"/>
        <v>105000000</v>
      </c>
      <c r="AZ427" s="5"/>
    </row>
    <row r="428" spans="1:53" hidden="1" x14ac:dyDescent="0.3">
      <c r="A428" s="1" t="s">
        <v>735</v>
      </c>
      <c r="B428" s="6">
        <f>A428-C428</f>
        <v>0</v>
      </c>
      <c r="C428" s="1" t="str">
        <f>CONCATENATE(D428,E428,F428,G428,H428,I428,J428)</f>
        <v>533110720011</v>
      </c>
      <c r="D428" s="1">
        <v>5</v>
      </c>
      <c r="E428" s="1" t="str">
        <f>LEFT(AI428,3)</f>
        <v>331</v>
      </c>
      <c r="F428" s="1" t="str">
        <f>RIGHT(AI428,1)</f>
        <v>1</v>
      </c>
      <c r="G428" s="1" t="str">
        <f>MID(K428,6,1)</f>
        <v>0</v>
      </c>
      <c r="H428" s="1" t="str">
        <f>AA428</f>
        <v>72</v>
      </c>
      <c r="I428" s="1" t="str">
        <f>AG428</f>
        <v>00</v>
      </c>
      <c r="J428" s="1">
        <v>11</v>
      </c>
      <c r="K428" s="1" t="s">
        <v>1760</v>
      </c>
      <c r="L428" s="1" t="s">
        <v>735</v>
      </c>
      <c r="M428" s="12" t="s">
        <v>878</v>
      </c>
      <c r="N428" s="12" t="s">
        <v>889</v>
      </c>
      <c r="O428" s="12" t="s">
        <v>890</v>
      </c>
      <c r="P428" s="12" t="s">
        <v>891</v>
      </c>
      <c r="Q428" s="12" t="s">
        <v>892</v>
      </c>
      <c r="R428" s="12" t="s">
        <v>893</v>
      </c>
      <c r="S428" s="12" t="s">
        <v>894</v>
      </c>
      <c r="T428" s="12" t="s">
        <v>1960</v>
      </c>
      <c r="U428" t="s">
        <v>2101</v>
      </c>
      <c r="V428" s="12">
        <v>4</v>
      </c>
      <c r="W428" s="12" t="s">
        <v>1714</v>
      </c>
      <c r="X428" s="12" t="s">
        <v>2089</v>
      </c>
      <c r="Y428" s="12">
        <v>3000</v>
      </c>
      <c r="Z428" s="12" t="s">
        <v>1717</v>
      </c>
      <c r="AA428" s="12" t="s">
        <v>1645</v>
      </c>
      <c r="AB428" s="1" t="s">
        <v>1963</v>
      </c>
      <c r="AC428" s="12" t="s">
        <v>1248</v>
      </c>
      <c r="AD428" s="12" t="s">
        <v>1249</v>
      </c>
      <c r="AE428" s="6" t="s">
        <v>1250</v>
      </c>
      <c r="AF428" s="12" t="s">
        <v>1798</v>
      </c>
      <c r="AG428" s="6" t="s">
        <v>1586</v>
      </c>
      <c r="AH428" s="12" t="s">
        <v>1728</v>
      </c>
      <c r="AI428">
        <v>3311</v>
      </c>
      <c r="AJ428" s="1" t="s">
        <v>437</v>
      </c>
      <c r="AK428" s="1" t="s">
        <v>733</v>
      </c>
      <c r="AL428" s="1" t="s">
        <v>734</v>
      </c>
      <c r="AM428" s="1" t="s">
        <v>733</v>
      </c>
      <c r="AN428" s="1" t="s">
        <v>40</v>
      </c>
      <c r="AO428" s="5">
        <v>0</v>
      </c>
      <c r="AP428" s="5">
        <v>1500000</v>
      </c>
      <c r="AQ428" s="5">
        <v>1500000</v>
      </c>
      <c r="AR428" s="5">
        <v>293538.03000000003</v>
      </c>
      <c r="AS428" s="5">
        <v>0</v>
      </c>
      <c r="AT428" s="5">
        <v>0</v>
      </c>
      <c r="AU428" s="5">
        <v>0</v>
      </c>
      <c r="AV428" s="5">
        <v>0</v>
      </c>
      <c r="AW428" s="5">
        <v>1206461.97</v>
      </c>
      <c r="AX428" s="5">
        <v>0</v>
      </c>
      <c r="AY428" s="5">
        <f>AQ428+AX428</f>
        <v>1500000</v>
      </c>
      <c r="AZ428" s="5"/>
    </row>
    <row r="429" spans="1:53" hidden="1" x14ac:dyDescent="0.3">
      <c r="A429" s="1" t="s">
        <v>736</v>
      </c>
      <c r="B429" s="6">
        <f>A429-C429</f>
        <v>0</v>
      </c>
      <c r="C429" s="1" t="str">
        <f>CONCATENATE(D429,E429,F429,G429,H429,I429,J429)</f>
        <v>533410720011</v>
      </c>
      <c r="D429" s="1">
        <v>5</v>
      </c>
      <c r="E429" s="1" t="str">
        <f>LEFT(AI429,3)</f>
        <v>334</v>
      </c>
      <c r="F429" s="1" t="str">
        <f>RIGHT(AI429,1)</f>
        <v>1</v>
      </c>
      <c r="G429" s="1" t="str">
        <f>MID(K429,6,1)</f>
        <v>0</v>
      </c>
      <c r="H429" s="1" t="str">
        <f>AA429</f>
        <v>72</v>
      </c>
      <c r="I429" s="1" t="str">
        <f>AG429</f>
        <v>00</v>
      </c>
      <c r="J429" s="1">
        <v>11</v>
      </c>
      <c r="K429" s="1" t="s">
        <v>1760</v>
      </c>
      <c r="L429" s="1" t="s">
        <v>736</v>
      </c>
      <c r="M429" s="12" t="s">
        <v>878</v>
      </c>
      <c r="N429" s="12" t="s">
        <v>889</v>
      </c>
      <c r="O429" s="12" t="s">
        <v>890</v>
      </c>
      <c r="P429" s="12" t="s">
        <v>891</v>
      </c>
      <c r="Q429" s="12" t="s">
        <v>892</v>
      </c>
      <c r="R429" s="12" t="s">
        <v>893</v>
      </c>
      <c r="S429" s="12" t="s">
        <v>894</v>
      </c>
      <c r="T429" s="12" t="s">
        <v>1960</v>
      </c>
      <c r="U429" t="s">
        <v>2101</v>
      </c>
      <c r="V429" s="12">
        <v>4</v>
      </c>
      <c r="W429" s="12" t="s">
        <v>1714</v>
      </c>
      <c r="X429" s="12" t="s">
        <v>2089</v>
      </c>
      <c r="Y429" s="12">
        <v>3000</v>
      </c>
      <c r="Z429" s="12" t="s">
        <v>1717</v>
      </c>
      <c r="AA429" s="12" t="s">
        <v>1645</v>
      </c>
      <c r="AB429" s="1" t="s">
        <v>1963</v>
      </c>
      <c r="AC429" s="12" t="s">
        <v>1260</v>
      </c>
      <c r="AD429" s="12" t="s">
        <v>1261</v>
      </c>
      <c r="AE429" s="6" t="s">
        <v>1262</v>
      </c>
      <c r="AF429" s="12" t="s">
        <v>1737</v>
      </c>
      <c r="AG429" s="6" t="s">
        <v>1586</v>
      </c>
      <c r="AH429" s="12" t="s">
        <v>1728</v>
      </c>
      <c r="AI429">
        <v>3341</v>
      </c>
      <c r="AJ429" s="1" t="s">
        <v>437</v>
      </c>
      <c r="AK429" s="1" t="s">
        <v>733</v>
      </c>
      <c r="AL429" s="1" t="s">
        <v>734</v>
      </c>
      <c r="AM429" s="1" t="s">
        <v>733</v>
      </c>
      <c r="AN429" s="1" t="s">
        <v>198</v>
      </c>
      <c r="AO429" s="5">
        <v>0</v>
      </c>
      <c r="AP429" s="5">
        <v>500000</v>
      </c>
      <c r="AQ429" s="5">
        <v>500000</v>
      </c>
      <c r="AR429" s="5">
        <v>0</v>
      </c>
      <c r="AS429" s="5">
        <v>0</v>
      </c>
      <c r="AT429" s="5">
        <v>0</v>
      </c>
      <c r="AU429" s="5">
        <v>0</v>
      </c>
      <c r="AV429" s="5">
        <v>0</v>
      </c>
      <c r="AW429" s="5">
        <v>500000</v>
      </c>
      <c r="AX429" s="5">
        <v>0</v>
      </c>
      <c r="AY429" s="5">
        <f>AQ429+AX429</f>
        <v>500000</v>
      </c>
      <c r="AZ429" s="5"/>
    </row>
    <row r="430" spans="1:53" hidden="1" x14ac:dyDescent="0.3">
      <c r="A430" s="1" t="s">
        <v>740</v>
      </c>
      <c r="B430" s="6">
        <f>A430-C430</f>
        <v>0</v>
      </c>
      <c r="C430" s="1" t="str">
        <f>CONCATENATE(D430,E430,F430,G430,H430,I430,J430)</f>
        <v>542110740011</v>
      </c>
      <c r="D430" s="1">
        <v>5</v>
      </c>
      <c r="E430" s="1" t="str">
        <f>LEFT(AI430,3)</f>
        <v>421</v>
      </c>
      <c r="F430" s="1" t="str">
        <f>RIGHT(AI430,1)</f>
        <v>1</v>
      </c>
      <c r="G430" s="1" t="str">
        <f>MID(K430,6,1)</f>
        <v>0</v>
      </c>
      <c r="H430" s="1">
        <f>AA430</f>
        <v>74</v>
      </c>
      <c r="I430" s="1" t="str">
        <f>AG430</f>
        <v>00</v>
      </c>
      <c r="J430" s="1">
        <v>11</v>
      </c>
      <c r="K430" s="1" t="s">
        <v>1760</v>
      </c>
      <c r="L430" s="1" t="s">
        <v>740</v>
      </c>
      <c r="M430" s="12" t="s">
        <v>878</v>
      </c>
      <c r="N430" s="12" t="s">
        <v>903</v>
      </c>
      <c r="O430" s="12" t="s">
        <v>904</v>
      </c>
      <c r="P430" s="12" t="s">
        <v>919</v>
      </c>
      <c r="Q430" s="12" t="s">
        <v>920</v>
      </c>
      <c r="R430" s="12" t="s">
        <v>921</v>
      </c>
      <c r="S430" s="12" t="s">
        <v>922</v>
      </c>
      <c r="T430" s="12" t="s">
        <v>1722</v>
      </c>
      <c r="U430" t="s">
        <v>2090</v>
      </c>
      <c r="V430" s="12">
        <v>2</v>
      </c>
      <c r="W430" s="12" t="s">
        <v>1816</v>
      </c>
      <c r="X430" s="12" t="s">
        <v>2089</v>
      </c>
      <c r="Y430" s="12">
        <v>4000</v>
      </c>
      <c r="Z430" s="12" t="s">
        <v>1844</v>
      </c>
      <c r="AA430" s="12">
        <v>74</v>
      </c>
      <c r="AB430" t="s">
        <v>2114</v>
      </c>
      <c r="AC430" s="12">
        <v>421</v>
      </c>
      <c r="AD430" s="12" t="s">
        <v>1408</v>
      </c>
      <c r="AE430" s="6">
        <v>42101</v>
      </c>
      <c r="AF430" s="12" t="s">
        <v>1410</v>
      </c>
      <c r="AG430" s="6" t="s">
        <v>1586</v>
      </c>
      <c r="AH430" s="12" t="s">
        <v>1728</v>
      </c>
      <c r="AI430">
        <v>4211</v>
      </c>
      <c r="AJ430" s="1" t="s">
        <v>455</v>
      </c>
      <c r="AK430" s="1" t="s">
        <v>739</v>
      </c>
      <c r="AL430" s="1" t="s">
        <v>738</v>
      </c>
      <c r="AM430" s="1" t="s">
        <v>739</v>
      </c>
      <c r="AN430" s="1" t="s">
        <v>145</v>
      </c>
      <c r="AO430" s="5">
        <v>0</v>
      </c>
      <c r="AP430" s="5">
        <v>225000000</v>
      </c>
      <c r="AQ430" s="5">
        <v>225000000</v>
      </c>
      <c r="AR430" s="5">
        <v>0</v>
      </c>
      <c r="AS430" s="5">
        <v>0</v>
      </c>
      <c r="AT430" s="5">
        <v>0</v>
      </c>
      <c r="AU430" s="5">
        <v>0</v>
      </c>
      <c r="AV430" s="5">
        <v>0</v>
      </c>
      <c r="AW430" s="5">
        <v>225000000</v>
      </c>
      <c r="AX430" s="5">
        <v>0</v>
      </c>
      <c r="AY430" s="5">
        <f>AQ430+AX430</f>
        <v>225000000</v>
      </c>
      <c r="AZ430" s="5"/>
    </row>
    <row r="431" spans="1:53" hidden="1" x14ac:dyDescent="0.3">
      <c r="AO431" s="29">
        <f>SUM(AO2:AO430)</f>
        <v>5008000000.000001</v>
      </c>
      <c r="AP431" s="2"/>
      <c r="AQ431" s="29">
        <f>SUM(AQ2:AQ430)</f>
        <v>6191079647.4000006</v>
      </c>
      <c r="AR431" s="2"/>
      <c r="AS431" s="2"/>
      <c r="AT431" s="2"/>
      <c r="AU431" s="2"/>
      <c r="AV431" s="2"/>
      <c r="AW431" s="2"/>
      <c r="AX431" s="29">
        <f>SUM(AX2:AX430)</f>
        <v>396961006.96000004</v>
      </c>
      <c r="AY431" s="29">
        <f>SUM(AY2:AY430)</f>
        <v>6588040654.3600006</v>
      </c>
      <c r="AZ431" s="29"/>
    </row>
    <row r="432" spans="1:53" x14ac:dyDescent="0.3">
      <c r="AX432" s="5"/>
      <c r="AY432" s="5"/>
      <c r="AZ432" s="5"/>
    </row>
    <row r="433" spans="42:53" x14ac:dyDescent="0.3">
      <c r="AX433" s="5"/>
      <c r="AY433" s="5"/>
      <c r="AZ433" s="5"/>
    </row>
    <row r="434" spans="42:53" x14ac:dyDescent="0.3">
      <c r="AP434" s="5"/>
      <c r="AS434" s="5"/>
      <c r="AW434" s="5"/>
      <c r="AX434" s="5"/>
      <c r="AY434" s="5"/>
      <c r="AZ434" s="5"/>
      <c r="BA434" s="5"/>
    </row>
    <row r="435" spans="42:53" x14ac:dyDescent="0.3">
      <c r="AX435" s="5"/>
      <c r="BA435" s="5"/>
    </row>
    <row r="436" spans="42:53" x14ac:dyDescent="0.3">
      <c r="AS436" s="5"/>
    </row>
    <row r="438" spans="42:53" x14ac:dyDescent="0.3">
      <c r="AP438" s="5"/>
    </row>
  </sheetData>
  <autoFilter ref="A1:AY431" xr:uid="{B1703E5A-7545-4389-AAD7-8ED62C3CAFA2}">
    <filterColumn colId="31">
      <filters>
        <filter val="SENTENCIAS Y RESOLUCIONES POR AUTORIDAD COMPETENTE"/>
      </filters>
    </filterColumn>
  </autoFilter>
  <pageMargins left="0.7" right="0.7" top="0.75" bottom="0.75" header="0.3" footer="0.3"/>
  <ignoredErrors>
    <ignoredError sqref="A2:A8 N428:N430 P428:P430 R428:R430 AA428:AA430 AC428:AC430 AE428:AE430 AJ428:AJ430 AL428:AL430 AG428:AG430 AG2:AG8 AL2:AL8 AJ2:AJ8 AE2:AE8 AC2:AC8 AA2:AA8 R2:R8 P2:P8 N2:N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EAB06-744E-4B2C-9424-EE1DDF0AC0D6}">
  <sheetPr filterMode="1"/>
  <dimension ref="A1:S391"/>
  <sheetViews>
    <sheetView workbookViewId="0">
      <selection activeCell="F401" sqref="F401"/>
    </sheetView>
  </sheetViews>
  <sheetFormatPr baseColWidth="10" defaultRowHeight="14.4" x14ac:dyDescent="0.3"/>
  <cols>
    <col min="1" max="1" width="14.88671875" bestFit="1" customWidth="1"/>
    <col min="8" max="8" width="159" bestFit="1" customWidth="1"/>
    <col min="10" max="10" width="14.33203125" bestFit="1" customWidth="1"/>
    <col min="11" max="11" width="14.88671875" bestFit="1" customWidth="1"/>
  </cols>
  <sheetData>
    <row r="1" spans="1:19" x14ac:dyDescent="0.3">
      <c r="A1" s="3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hidden="1" x14ac:dyDescent="0.3">
      <c r="A2" s="1" t="s">
        <v>22</v>
      </c>
      <c r="B2" s="1" t="s">
        <v>19</v>
      </c>
      <c r="C2" s="1" t="s">
        <v>20</v>
      </c>
      <c r="D2" s="1" t="s">
        <v>19</v>
      </c>
      <c r="E2" s="1" t="s">
        <v>21</v>
      </c>
      <c r="F2" s="1" t="s">
        <v>19</v>
      </c>
      <c r="G2" s="1" t="s">
        <v>21</v>
      </c>
      <c r="H2" s="1" t="s">
        <v>23</v>
      </c>
      <c r="I2" s="5">
        <v>3800000</v>
      </c>
      <c r="J2" s="5">
        <v>0</v>
      </c>
      <c r="K2" s="5">
        <v>3800000</v>
      </c>
      <c r="L2" s="5">
        <v>0</v>
      </c>
      <c r="M2" s="5">
        <v>0</v>
      </c>
      <c r="N2" s="5">
        <v>180000</v>
      </c>
      <c r="O2" s="5">
        <v>206000</v>
      </c>
      <c r="P2" s="5">
        <v>206000</v>
      </c>
      <c r="Q2" s="5">
        <v>3620000</v>
      </c>
      <c r="R2" s="5">
        <v>206000</v>
      </c>
      <c r="S2" s="5">
        <v>0</v>
      </c>
    </row>
    <row r="3" spans="1:19" hidden="1" x14ac:dyDescent="0.3">
      <c r="A3" s="1" t="s">
        <v>24</v>
      </c>
      <c r="B3" s="1" t="s">
        <v>19</v>
      </c>
      <c r="C3" s="1" t="s">
        <v>20</v>
      </c>
      <c r="D3" s="1" t="s">
        <v>19</v>
      </c>
      <c r="E3" s="1" t="s">
        <v>21</v>
      </c>
      <c r="F3" s="1" t="s">
        <v>19</v>
      </c>
      <c r="G3" s="1" t="s">
        <v>21</v>
      </c>
      <c r="H3" s="1" t="s">
        <v>25</v>
      </c>
      <c r="I3" s="5">
        <v>1000000</v>
      </c>
      <c r="J3" s="5">
        <v>0</v>
      </c>
      <c r="K3" s="5">
        <v>1000000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1000000</v>
      </c>
      <c r="R3" s="5">
        <v>0</v>
      </c>
      <c r="S3" s="5">
        <v>0</v>
      </c>
    </row>
    <row r="4" spans="1:19" hidden="1" x14ac:dyDescent="0.3">
      <c r="A4" s="1" t="s">
        <v>26</v>
      </c>
      <c r="B4" s="1" t="s">
        <v>19</v>
      </c>
      <c r="C4" s="1" t="s">
        <v>20</v>
      </c>
      <c r="D4" s="1" t="s">
        <v>19</v>
      </c>
      <c r="E4" s="1" t="s">
        <v>21</v>
      </c>
      <c r="F4" s="1" t="s">
        <v>19</v>
      </c>
      <c r="G4" s="1" t="s">
        <v>21</v>
      </c>
      <c r="H4" s="1" t="s">
        <v>27</v>
      </c>
      <c r="I4" s="5">
        <v>500000</v>
      </c>
      <c r="J4" s="5">
        <v>0</v>
      </c>
      <c r="K4" s="5">
        <v>500000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500000</v>
      </c>
      <c r="R4" s="5">
        <v>0</v>
      </c>
      <c r="S4" s="5">
        <v>0</v>
      </c>
    </row>
    <row r="5" spans="1:19" hidden="1" x14ac:dyDescent="0.3">
      <c r="A5" s="1" t="s">
        <v>28</v>
      </c>
      <c r="B5" s="1" t="s">
        <v>19</v>
      </c>
      <c r="C5" s="1" t="s">
        <v>20</v>
      </c>
      <c r="D5" s="1" t="s">
        <v>19</v>
      </c>
      <c r="E5" s="1" t="s">
        <v>21</v>
      </c>
      <c r="F5" s="1" t="s">
        <v>19</v>
      </c>
      <c r="G5" s="1" t="s">
        <v>21</v>
      </c>
      <c r="H5" s="1" t="s">
        <v>29</v>
      </c>
      <c r="I5" s="5">
        <v>240000</v>
      </c>
      <c r="J5" s="5">
        <v>0</v>
      </c>
      <c r="K5" s="5">
        <v>240000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240000</v>
      </c>
      <c r="R5" s="5">
        <v>0</v>
      </c>
      <c r="S5" s="5">
        <v>0</v>
      </c>
    </row>
    <row r="6" spans="1:19" hidden="1" x14ac:dyDescent="0.3">
      <c r="A6" s="1" t="s">
        <v>30</v>
      </c>
      <c r="B6" s="1" t="s">
        <v>19</v>
      </c>
      <c r="C6" s="1" t="s">
        <v>20</v>
      </c>
      <c r="D6" s="1" t="s">
        <v>19</v>
      </c>
      <c r="E6" s="1" t="s">
        <v>21</v>
      </c>
      <c r="F6" s="1" t="s">
        <v>19</v>
      </c>
      <c r="G6" s="1" t="s">
        <v>21</v>
      </c>
      <c r="H6" s="1" t="s">
        <v>31</v>
      </c>
      <c r="I6" s="5">
        <v>60000</v>
      </c>
      <c r="J6" s="5">
        <v>0</v>
      </c>
      <c r="K6" s="5">
        <v>60000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60000</v>
      </c>
      <c r="R6" s="5">
        <v>0</v>
      </c>
      <c r="S6" s="5">
        <v>0</v>
      </c>
    </row>
    <row r="7" spans="1:19" hidden="1" x14ac:dyDescent="0.3">
      <c r="A7" s="1" t="s">
        <v>35</v>
      </c>
      <c r="B7" s="1" t="s">
        <v>32</v>
      </c>
      <c r="C7" s="1" t="s">
        <v>33</v>
      </c>
      <c r="D7" s="1" t="s">
        <v>32</v>
      </c>
      <c r="E7" s="1" t="s">
        <v>34</v>
      </c>
      <c r="F7" s="1" t="s">
        <v>32</v>
      </c>
      <c r="G7" s="1" t="s">
        <v>34</v>
      </c>
      <c r="H7" s="1" t="s">
        <v>36</v>
      </c>
      <c r="I7" s="5">
        <v>10000</v>
      </c>
      <c r="J7" s="5">
        <v>0</v>
      </c>
      <c r="K7" s="5">
        <v>10000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10000</v>
      </c>
      <c r="R7" s="5">
        <v>0</v>
      </c>
      <c r="S7" s="5">
        <v>0</v>
      </c>
    </row>
    <row r="8" spans="1:19" hidden="1" x14ac:dyDescent="0.3">
      <c r="A8" s="1" t="s">
        <v>37</v>
      </c>
      <c r="B8" s="1" t="s">
        <v>32</v>
      </c>
      <c r="C8" s="1" t="s">
        <v>33</v>
      </c>
      <c r="D8" s="1" t="s">
        <v>32</v>
      </c>
      <c r="E8" s="1" t="s">
        <v>34</v>
      </c>
      <c r="F8" s="1" t="s">
        <v>32</v>
      </c>
      <c r="G8" s="1" t="s">
        <v>34</v>
      </c>
      <c r="H8" s="1" t="s">
        <v>38</v>
      </c>
      <c r="I8" s="5">
        <v>10000</v>
      </c>
      <c r="J8" s="5">
        <v>0</v>
      </c>
      <c r="K8" s="5">
        <v>10000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10000</v>
      </c>
      <c r="R8" s="5">
        <v>0</v>
      </c>
      <c r="S8" s="5">
        <v>0</v>
      </c>
    </row>
    <row r="9" spans="1:19" hidden="1" x14ac:dyDescent="0.3">
      <c r="A9" s="1" t="s">
        <v>39</v>
      </c>
      <c r="B9" s="1" t="s">
        <v>32</v>
      </c>
      <c r="C9" s="1" t="s">
        <v>33</v>
      </c>
      <c r="D9" s="1" t="s">
        <v>32</v>
      </c>
      <c r="E9" s="1" t="s">
        <v>34</v>
      </c>
      <c r="F9" s="1" t="s">
        <v>32</v>
      </c>
      <c r="G9" s="1" t="s">
        <v>34</v>
      </c>
      <c r="H9" s="1" t="s">
        <v>40</v>
      </c>
      <c r="I9" s="5">
        <v>0</v>
      </c>
      <c r="J9" s="5">
        <v>500000</v>
      </c>
      <c r="K9" s="5">
        <v>500000</v>
      </c>
      <c r="L9" s="5">
        <v>179613.66</v>
      </c>
      <c r="M9" s="5">
        <v>0</v>
      </c>
      <c r="N9" s="5">
        <v>0</v>
      </c>
      <c r="O9" s="5">
        <v>0</v>
      </c>
      <c r="P9" s="5">
        <v>0</v>
      </c>
      <c r="Q9" s="5">
        <v>500000</v>
      </c>
      <c r="R9" s="5">
        <v>0</v>
      </c>
      <c r="S9" s="5">
        <v>0</v>
      </c>
    </row>
    <row r="10" spans="1:19" hidden="1" x14ac:dyDescent="0.3">
      <c r="A10" s="1" t="s">
        <v>41</v>
      </c>
      <c r="B10" s="1" t="s">
        <v>32</v>
      </c>
      <c r="C10" s="1" t="s">
        <v>33</v>
      </c>
      <c r="D10" s="1" t="s">
        <v>32</v>
      </c>
      <c r="E10" s="1" t="s">
        <v>34</v>
      </c>
      <c r="F10" s="1" t="s">
        <v>32</v>
      </c>
      <c r="G10" s="1" t="s">
        <v>34</v>
      </c>
      <c r="H10" s="1" t="s">
        <v>42</v>
      </c>
      <c r="I10" s="5">
        <v>2000000</v>
      </c>
      <c r="J10" s="5">
        <v>500000</v>
      </c>
      <c r="K10" s="5">
        <v>2500000</v>
      </c>
      <c r="L10" s="5">
        <v>66699.259999999995</v>
      </c>
      <c r="M10" s="5">
        <v>0</v>
      </c>
      <c r="N10" s="5">
        <v>0</v>
      </c>
      <c r="O10" s="5">
        <v>0</v>
      </c>
      <c r="P10" s="5">
        <v>0</v>
      </c>
      <c r="Q10" s="5">
        <v>2500000</v>
      </c>
      <c r="R10" s="5">
        <v>0</v>
      </c>
      <c r="S10" s="5">
        <v>0</v>
      </c>
    </row>
    <row r="11" spans="1:19" hidden="1" x14ac:dyDescent="0.3">
      <c r="A11" s="1" t="s">
        <v>43</v>
      </c>
      <c r="B11" s="1" t="s">
        <v>32</v>
      </c>
      <c r="C11" s="1" t="s">
        <v>33</v>
      </c>
      <c r="D11" s="1" t="s">
        <v>32</v>
      </c>
      <c r="E11" s="1" t="s">
        <v>34</v>
      </c>
      <c r="F11" s="1" t="s">
        <v>32</v>
      </c>
      <c r="G11" s="1" t="s">
        <v>34</v>
      </c>
      <c r="H11" s="1" t="s">
        <v>44</v>
      </c>
      <c r="I11" s="5">
        <v>1600000</v>
      </c>
      <c r="J11" s="5">
        <v>0</v>
      </c>
      <c r="K11" s="5">
        <v>1600000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1600000</v>
      </c>
      <c r="R11" s="5">
        <v>0</v>
      </c>
      <c r="S11" s="5">
        <v>0</v>
      </c>
    </row>
    <row r="12" spans="1:19" hidden="1" x14ac:dyDescent="0.3">
      <c r="A12" s="1" t="s">
        <v>45</v>
      </c>
      <c r="B12" s="1" t="s">
        <v>32</v>
      </c>
      <c r="C12" s="1" t="s">
        <v>33</v>
      </c>
      <c r="D12" s="1" t="s">
        <v>32</v>
      </c>
      <c r="E12" s="1" t="s">
        <v>34</v>
      </c>
      <c r="F12" s="1" t="s">
        <v>32</v>
      </c>
      <c r="G12" s="1" t="s">
        <v>34</v>
      </c>
      <c r="H12" s="1" t="s">
        <v>46</v>
      </c>
      <c r="I12" s="5">
        <v>1500000</v>
      </c>
      <c r="J12" s="5">
        <v>0</v>
      </c>
      <c r="K12" s="5">
        <v>1500000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1500000</v>
      </c>
      <c r="R12" s="5">
        <v>0</v>
      </c>
      <c r="S12" s="5">
        <v>0</v>
      </c>
    </row>
    <row r="13" spans="1:19" hidden="1" x14ac:dyDescent="0.3">
      <c r="A13" s="1" t="s">
        <v>47</v>
      </c>
      <c r="B13" s="1" t="s">
        <v>32</v>
      </c>
      <c r="C13" s="1" t="s">
        <v>33</v>
      </c>
      <c r="D13" s="1" t="s">
        <v>32</v>
      </c>
      <c r="E13" s="1" t="s">
        <v>34</v>
      </c>
      <c r="F13" s="1" t="s">
        <v>32</v>
      </c>
      <c r="G13" s="1" t="s">
        <v>34</v>
      </c>
      <c r="H13" s="1" t="s">
        <v>48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</row>
    <row r="14" spans="1:19" hidden="1" x14ac:dyDescent="0.3">
      <c r="A14" s="1" t="s">
        <v>49</v>
      </c>
      <c r="B14" s="1" t="s">
        <v>32</v>
      </c>
      <c r="C14" s="1" t="s">
        <v>33</v>
      </c>
      <c r="D14" s="1" t="s">
        <v>32</v>
      </c>
      <c r="E14" s="1" t="s">
        <v>34</v>
      </c>
      <c r="F14" s="1" t="s">
        <v>32</v>
      </c>
      <c r="G14" s="1" t="s">
        <v>34</v>
      </c>
      <c r="H14" s="1" t="s">
        <v>50</v>
      </c>
      <c r="I14" s="5">
        <v>0</v>
      </c>
      <c r="J14" s="5">
        <v>32500000</v>
      </c>
      <c r="K14" s="5">
        <v>32500000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32500000</v>
      </c>
      <c r="R14" s="5">
        <v>0</v>
      </c>
      <c r="S14" s="5">
        <v>0</v>
      </c>
    </row>
    <row r="15" spans="1:19" hidden="1" x14ac:dyDescent="0.3">
      <c r="A15" s="1" t="s">
        <v>54</v>
      </c>
      <c r="B15" s="1" t="s">
        <v>51</v>
      </c>
      <c r="C15" s="1" t="s">
        <v>52</v>
      </c>
      <c r="D15" s="1" t="s">
        <v>51</v>
      </c>
      <c r="E15" s="1" t="s">
        <v>53</v>
      </c>
      <c r="F15" s="1" t="s">
        <v>51</v>
      </c>
      <c r="G15" s="1" t="s">
        <v>53</v>
      </c>
      <c r="H15" s="1" t="s">
        <v>36</v>
      </c>
      <c r="I15" s="5">
        <v>20000</v>
      </c>
      <c r="J15" s="5">
        <v>0</v>
      </c>
      <c r="K15" s="5">
        <v>20000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20000</v>
      </c>
      <c r="R15" s="5">
        <v>0</v>
      </c>
      <c r="S15" s="5">
        <v>0</v>
      </c>
    </row>
    <row r="16" spans="1:19" hidden="1" x14ac:dyDescent="0.3">
      <c r="A16" s="1" t="s">
        <v>55</v>
      </c>
      <c r="B16" s="1" t="s">
        <v>51</v>
      </c>
      <c r="C16" s="1" t="s">
        <v>52</v>
      </c>
      <c r="D16" s="1" t="s">
        <v>51</v>
      </c>
      <c r="E16" s="1" t="s">
        <v>53</v>
      </c>
      <c r="F16" s="1" t="s">
        <v>51</v>
      </c>
      <c r="G16" s="1" t="s">
        <v>53</v>
      </c>
      <c r="H16" s="1" t="s">
        <v>38</v>
      </c>
      <c r="I16" s="5">
        <v>10000</v>
      </c>
      <c r="J16" s="5">
        <v>0</v>
      </c>
      <c r="K16" s="5">
        <v>10000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10000</v>
      </c>
      <c r="R16" s="5">
        <v>0</v>
      </c>
      <c r="S16" s="5">
        <v>0</v>
      </c>
    </row>
    <row r="17" spans="1:19" hidden="1" x14ac:dyDescent="0.3">
      <c r="A17" s="1" t="s">
        <v>56</v>
      </c>
      <c r="B17" s="1" t="s">
        <v>51</v>
      </c>
      <c r="C17" s="1" t="s">
        <v>52</v>
      </c>
      <c r="D17" s="1" t="s">
        <v>51</v>
      </c>
      <c r="E17" s="1" t="s">
        <v>53</v>
      </c>
      <c r="F17" s="1" t="s">
        <v>51</v>
      </c>
      <c r="G17" s="1" t="s">
        <v>53</v>
      </c>
      <c r="H17" s="1" t="s">
        <v>40</v>
      </c>
      <c r="I17" s="5">
        <v>3200000</v>
      </c>
      <c r="J17" s="5">
        <v>0</v>
      </c>
      <c r="K17" s="5">
        <v>3200000</v>
      </c>
      <c r="L17" s="5">
        <v>826848</v>
      </c>
      <c r="M17" s="5">
        <v>0</v>
      </c>
      <c r="N17" s="5">
        <v>0</v>
      </c>
      <c r="O17" s="5">
        <v>0</v>
      </c>
      <c r="P17" s="5">
        <v>0</v>
      </c>
      <c r="Q17" s="5">
        <v>3200000</v>
      </c>
      <c r="R17" s="5">
        <v>0</v>
      </c>
      <c r="S17" s="5">
        <v>0</v>
      </c>
    </row>
    <row r="18" spans="1:19" hidden="1" x14ac:dyDescent="0.3">
      <c r="A18" s="1" t="s">
        <v>57</v>
      </c>
      <c r="B18" s="1" t="s">
        <v>51</v>
      </c>
      <c r="C18" s="1" t="s">
        <v>52</v>
      </c>
      <c r="D18" s="1" t="s">
        <v>51</v>
      </c>
      <c r="E18" s="1" t="s">
        <v>53</v>
      </c>
      <c r="F18" s="1" t="s">
        <v>51</v>
      </c>
      <c r="G18" s="1" t="s">
        <v>53</v>
      </c>
      <c r="H18" s="1" t="s">
        <v>42</v>
      </c>
      <c r="I18" s="5">
        <v>50000</v>
      </c>
      <c r="J18" s="5">
        <v>0</v>
      </c>
      <c r="K18" s="5">
        <v>50000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50000</v>
      </c>
      <c r="R18" s="5">
        <v>0</v>
      </c>
      <c r="S18" s="5">
        <v>0</v>
      </c>
    </row>
    <row r="19" spans="1:19" hidden="1" x14ac:dyDescent="0.3">
      <c r="A19" s="1" t="s">
        <v>58</v>
      </c>
      <c r="B19" s="1" t="s">
        <v>51</v>
      </c>
      <c r="C19" s="1" t="s">
        <v>52</v>
      </c>
      <c r="D19" s="1" t="s">
        <v>51</v>
      </c>
      <c r="E19" s="1" t="s">
        <v>53</v>
      </c>
      <c r="F19" s="1" t="s">
        <v>51</v>
      </c>
      <c r="G19" s="1" t="s">
        <v>53</v>
      </c>
      <c r="H19" s="1" t="s">
        <v>59</v>
      </c>
      <c r="I19" s="5">
        <v>5000</v>
      </c>
      <c r="J19" s="5">
        <v>0</v>
      </c>
      <c r="K19" s="5">
        <v>5000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5000</v>
      </c>
      <c r="R19" s="5">
        <v>0</v>
      </c>
      <c r="S19" s="5">
        <v>0</v>
      </c>
    </row>
    <row r="20" spans="1:19" hidden="1" x14ac:dyDescent="0.3">
      <c r="A20" s="1" t="s">
        <v>63</v>
      </c>
      <c r="B20" s="1" t="s">
        <v>60</v>
      </c>
      <c r="C20" s="1" t="s">
        <v>61</v>
      </c>
      <c r="D20" s="1" t="s">
        <v>60</v>
      </c>
      <c r="E20" s="1" t="s">
        <v>62</v>
      </c>
      <c r="F20" s="1" t="s">
        <v>60</v>
      </c>
      <c r="G20" s="1" t="s">
        <v>62</v>
      </c>
      <c r="H20" s="1" t="s">
        <v>64</v>
      </c>
      <c r="I20" s="5">
        <v>5954000</v>
      </c>
      <c r="J20" s="5">
        <v>0</v>
      </c>
      <c r="K20" s="5">
        <v>5954000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5954000</v>
      </c>
      <c r="R20" s="5">
        <v>0</v>
      </c>
      <c r="S20" s="5">
        <v>0</v>
      </c>
    </row>
    <row r="21" spans="1:19" hidden="1" x14ac:dyDescent="0.3">
      <c r="A21" s="1" t="s">
        <v>65</v>
      </c>
      <c r="B21" s="1" t="s">
        <v>60</v>
      </c>
      <c r="C21" s="1" t="s">
        <v>61</v>
      </c>
      <c r="D21" s="1" t="s">
        <v>60</v>
      </c>
      <c r="E21" s="1" t="s">
        <v>62</v>
      </c>
      <c r="F21" s="1" t="s">
        <v>60</v>
      </c>
      <c r="G21" s="1" t="s">
        <v>62</v>
      </c>
      <c r="H21" s="1" t="s">
        <v>66</v>
      </c>
      <c r="I21" s="5">
        <v>0</v>
      </c>
      <c r="J21" s="5">
        <v>14500000</v>
      </c>
      <c r="K21" s="5">
        <v>14500000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14500000</v>
      </c>
      <c r="R21" s="5">
        <v>0</v>
      </c>
      <c r="S21" s="5">
        <v>0</v>
      </c>
    </row>
    <row r="22" spans="1:19" hidden="1" x14ac:dyDescent="0.3">
      <c r="A22" s="1" t="s">
        <v>67</v>
      </c>
      <c r="B22" s="1" t="s">
        <v>60</v>
      </c>
      <c r="C22" s="1" t="s">
        <v>61</v>
      </c>
      <c r="D22" s="1" t="s">
        <v>60</v>
      </c>
      <c r="E22" s="1" t="s">
        <v>62</v>
      </c>
      <c r="F22" s="1" t="s">
        <v>60</v>
      </c>
      <c r="G22" s="1" t="s">
        <v>62</v>
      </c>
      <c r="H22" s="1" t="s">
        <v>66</v>
      </c>
      <c r="I22" s="5">
        <v>150000</v>
      </c>
      <c r="J22" s="5">
        <v>0</v>
      </c>
      <c r="K22" s="5">
        <v>150000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150000</v>
      </c>
      <c r="R22" s="5">
        <v>0</v>
      </c>
      <c r="S22" s="5">
        <v>0</v>
      </c>
    </row>
    <row r="23" spans="1:19" hidden="1" x14ac:dyDescent="0.3">
      <c r="A23" s="1" t="s">
        <v>70</v>
      </c>
      <c r="B23" s="1" t="s">
        <v>60</v>
      </c>
      <c r="C23" s="1" t="s">
        <v>61</v>
      </c>
      <c r="D23" s="1" t="s">
        <v>68</v>
      </c>
      <c r="E23" s="1" t="s">
        <v>69</v>
      </c>
      <c r="F23" s="1" t="s">
        <v>68</v>
      </c>
      <c r="G23" s="1" t="s">
        <v>69</v>
      </c>
      <c r="H23" s="1" t="s">
        <v>36</v>
      </c>
      <c r="I23" s="5">
        <v>100000</v>
      </c>
      <c r="J23" s="5">
        <v>0</v>
      </c>
      <c r="K23" s="5">
        <v>100000</v>
      </c>
      <c r="L23" s="5">
        <v>0</v>
      </c>
      <c r="M23" s="5">
        <v>0</v>
      </c>
      <c r="N23" s="5">
        <v>1358.1</v>
      </c>
      <c r="O23" s="5">
        <v>1358.1</v>
      </c>
      <c r="P23" s="5">
        <v>1358.1</v>
      </c>
      <c r="Q23" s="5">
        <v>98641.9</v>
      </c>
      <c r="R23" s="5">
        <v>1358.1</v>
      </c>
      <c r="S23" s="5">
        <v>0</v>
      </c>
    </row>
    <row r="24" spans="1:19" hidden="1" x14ac:dyDescent="0.3">
      <c r="A24" s="1" t="s">
        <v>71</v>
      </c>
      <c r="B24" s="1" t="s">
        <v>60</v>
      </c>
      <c r="C24" s="1" t="s">
        <v>61</v>
      </c>
      <c r="D24" s="1" t="s">
        <v>68</v>
      </c>
      <c r="E24" s="1" t="s">
        <v>69</v>
      </c>
      <c r="F24" s="1" t="s">
        <v>68</v>
      </c>
      <c r="G24" s="1" t="s">
        <v>69</v>
      </c>
      <c r="H24" s="1" t="s">
        <v>72</v>
      </c>
      <c r="I24" s="5">
        <v>10000</v>
      </c>
      <c r="J24" s="5">
        <v>0</v>
      </c>
      <c r="K24" s="5">
        <v>10000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10000</v>
      </c>
      <c r="R24" s="5">
        <v>0</v>
      </c>
      <c r="S24" s="5">
        <v>0</v>
      </c>
    </row>
    <row r="25" spans="1:19" hidden="1" x14ac:dyDescent="0.3">
      <c r="A25" s="1" t="s">
        <v>73</v>
      </c>
      <c r="B25" s="1" t="s">
        <v>60</v>
      </c>
      <c r="C25" s="1" t="s">
        <v>61</v>
      </c>
      <c r="D25" s="1" t="s">
        <v>68</v>
      </c>
      <c r="E25" s="1" t="s">
        <v>69</v>
      </c>
      <c r="F25" s="1" t="s">
        <v>68</v>
      </c>
      <c r="G25" s="1" t="s">
        <v>69</v>
      </c>
      <c r="H25" s="1" t="s">
        <v>74</v>
      </c>
      <c r="I25" s="5">
        <v>2000.02</v>
      </c>
      <c r="J25" s="5">
        <v>0</v>
      </c>
      <c r="K25" s="5">
        <v>2000.02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2000.02</v>
      </c>
      <c r="R25" s="5">
        <v>0</v>
      </c>
      <c r="S25" s="5">
        <v>0</v>
      </c>
    </row>
    <row r="26" spans="1:19" hidden="1" x14ac:dyDescent="0.3">
      <c r="A26" s="1" t="s">
        <v>75</v>
      </c>
      <c r="B26" s="1" t="s">
        <v>60</v>
      </c>
      <c r="C26" s="1" t="s">
        <v>61</v>
      </c>
      <c r="D26" s="1" t="s">
        <v>68</v>
      </c>
      <c r="E26" s="1" t="s">
        <v>69</v>
      </c>
      <c r="F26" s="1" t="s">
        <v>68</v>
      </c>
      <c r="G26" s="1" t="s">
        <v>69</v>
      </c>
      <c r="H26" s="1" t="s">
        <v>64</v>
      </c>
      <c r="I26" s="5">
        <v>5273500</v>
      </c>
      <c r="J26" s="5">
        <v>-10000</v>
      </c>
      <c r="K26" s="5">
        <v>5263500</v>
      </c>
      <c r="L26" s="5">
        <v>4425766.5599999996</v>
      </c>
      <c r="M26" s="5">
        <v>0</v>
      </c>
      <c r="N26" s="5">
        <v>0</v>
      </c>
      <c r="O26" s="5">
        <v>0</v>
      </c>
      <c r="P26" s="5">
        <v>0</v>
      </c>
      <c r="Q26" s="5">
        <v>5263500</v>
      </c>
      <c r="R26" s="5">
        <v>0</v>
      </c>
      <c r="S26" s="5">
        <v>0</v>
      </c>
    </row>
    <row r="27" spans="1:19" hidden="1" x14ac:dyDescent="0.3">
      <c r="A27" s="1" t="s">
        <v>76</v>
      </c>
      <c r="B27" s="1" t="s">
        <v>60</v>
      </c>
      <c r="C27" s="1" t="s">
        <v>61</v>
      </c>
      <c r="D27" s="1" t="s">
        <v>68</v>
      </c>
      <c r="E27" s="1" t="s">
        <v>69</v>
      </c>
      <c r="F27" s="1" t="s">
        <v>68</v>
      </c>
      <c r="G27" s="1" t="s">
        <v>69</v>
      </c>
      <c r="H27" s="1" t="s">
        <v>38</v>
      </c>
      <c r="I27" s="5">
        <v>25000</v>
      </c>
      <c r="J27" s="5">
        <v>0</v>
      </c>
      <c r="K27" s="5">
        <v>25000</v>
      </c>
      <c r="L27" s="5">
        <v>0</v>
      </c>
      <c r="M27" s="5">
        <v>0</v>
      </c>
      <c r="N27" s="5">
        <v>908</v>
      </c>
      <c r="O27" s="5">
        <v>908</v>
      </c>
      <c r="P27" s="5">
        <v>908</v>
      </c>
      <c r="Q27" s="5">
        <v>24092</v>
      </c>
      <c r="R27" s="5">
        <v>908</v>
      </c>
      <c r="S27" s="5">
        <v>0</v>
      </c>
    </row>
    <row r="28" spans="1:19" hidden="1" x14ac:dyDescent="0.3">
      <c r="A28" s="1" t="s">
        <v>77</v>
      </c>
      <c r="B28" s="1" t="s">
        <v>60</v>
      </c>
      <c r="C28" s="1" t="s">
        <v>61</v>
      </c>
      <c r="D28" s="1" t="s">
        <v>68</v>
      </c>
      <c r="E28" s="1" t="s">
        <v>69</v>
      </c>
      <c r="F28" s="1" t="s">
        <v>68</v>
      </c>
      <c r="G28" s="1" t="s">
        <v>69</v>
      </c>
      <c r="H28" s="1" t="s">
        <v>78</v>
      </c>
      <c r="I28" s="5">
        <v>4000</v>
      </c>
      <c r="J28" s="5">
        <v>0</v>
      </c>
      <c r="K28" s="5">
        <v>4000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4000</v>
      </c>
      <c r="R28" s="5">
        <v>0</v>
      </c>
      <c r="S28" s="5">
        <v>0</v>
      </c>
    </row>
    <row r="29" spans="1:19" hidden="1" x14ac:dyDescent="0.3">
      <c r="A29" s="1" t="s">
        <v>79</v>
      </c>
      <c r="B29" s="1" t="s">
        <v>60</v>
      </c>
      <c r="C29" s="1" t="s">
        <v>61</v>
      </c>
      <c r="D29" s="1" t="s">
        <v>68</v>
      </c>
      <c r="E29" s="1" t="s">
        <v>69</v>
      </c>
      <c r="F29" s="1" t="s">
        <v>68</v>
      </c>
      <c r="G29" s="1" t="s">
        <v>69</v>
      </c>
      <c r="H29" s="1" t="s">
        <v>80</v>
      </c>
      <c r="I29" s="5">
        <v>500</v>
      </c>
      <c r="J29" s="5">
        <v>0</v>
      </c>
      <c r="K29" s="5">
        <v>500</v>
      </c>
      <c r="L29" s="5">
        <v>0</v>
      </c>
      <c r="M29" s="5">
        <v>0</v>
      </c>
      <c r="N29" s="5">
        <v>259</v>
      </c>
      <c r="O29" s="5">
        <v>259</v>
      </c>
      <c r="P29" s="5">
        <v>259</v>
      </c>
      <c r="Q29" s="5">
        <v>241</v>
      </c>
      <c r="R29" s="5">
        <v>259</v>
      </c>
      <c r="S29" s="5">
        <v>0</v>
      </c>
    </row>
    <row r="30" spans="1:19" hidden="1" x14ac:dyDescent="0.3">
      <c r="A30" s="1" t="s">
        <v>81</v>
      </c>
      <c r="B30" s="1" t="s">
        <v>60</v>
      </c>
      <c r="C30" s="1" t="s">
        <v>61</v>
      </c>
      <c r="D30" s="1" t="s">
        <v>68</v>
      </c>
      <c r="E30" s="1" t="s">
        <v>69</v>
      </c>
      <c r="F30" s="1" t="s">
        <v>68</v>
      </c>
      <c r="G30" s="1" t="s">
        <v>69</v>
      </c>
      <c r="H30" s="1" t="s">
        <v>82</v>
      </c>
      <c r="I30" s="5">
        <v>11000</v>
      </c>
      <c r="J30" s="5">
        <v>0</v>
      </c>
      <c r="K30" s="5">
        <v>11000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11000</v>
      </c>
      <c r="R30" s="5">
        <v>0</v>
      </c>
      <c r="S30" s="5">
        <v>0</v>
      </c>
    </row>
    <row r="31" spans="1:19" hidden="1" x14ac:dyDescent="0.3">
      <c r="A31" s="1" t="s">
        <v>83</v>
      </c>
      <c r="B31" s="1" t="s">
        <v>60</v>
      </c>
      <c r="C31" s="1" t="s">
        <v>61</v>
      </c>
      <c r="D31" s="1" t="s">
        <v>68</v>
      </c>
      <c r="E31" s="1" t="s">
        <v>69</v>
      </c>
      <c r="F31" s="1" t="s">
        <v>68</v>
      </c>
      <c r="G31" s="1" t="s">
        <v>69</v>
      </c>
      <c r="H31" s="1" t="s">
        <v>84</v>
      </c>
      <c r="I31" s="5">
        <v>15000</v>
      </c>
      <c r="J31" s="5">
        <v>0</v>
      </c>
      <c r="K31" s="5">
        <v>15000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15000</v>
      </c>
      <c r="R31" s="5">
        <v>0</v>
      </c>
      <c r="S31" s="5">
        <v>0</v>
      </c>
    </row>
    <row r="32" spans="1:19" hidden="1" x14ac:dyDescent="0.3">
      <c r="A32" s="1" t="s">
        <v>85</v>
      </c>
      <c r="B32" s="1" t="s">
        <v>60</v>
      </c>
      <c r="C32" s="1" t="s">
        <v>61</v>
      </c>
      <c r="D32" s="1" t="s">
        <v>68</v>
      </c>
      <c r="E32" s="1" t="s">
        <v>69</v>
      </c>
      <c r="F32" s="1" t="s">
        <v>68</v>
      </c>
      <c r="G32" s="1" t="s">
        <v>69</v>
      </c>
      <c r="H32" s="1" t="s">
        <v>86</v>
      </c>
      <c r="I32" s="5">
        <v>0</v>
      </c>
      <c r="J32" s="5">
        <v>10000</v>
      </c>
      <c r="K32" s="5">
        <v>10000</v>
      </c>
      <c r="L32" s="5">
        <v>0</v>
      </c>
      <c r="M32" s="5">
        <v>0</v>
      </c>
      <c r="N32" s="5">
        <v>499.01</v>
      </c>
      <c r="O32" s="5">
        <v>499.01</v>
      </c>
      <c r="P32" s="5">
        <v>499.01</v>
      </c>
      <c r="Q32" s="5">
        <v>9500.99</v>
      </c>
      <c r="R32" s="5">
        <v>499.01</v>
      </c>
      <c r="S32" s="5">
        <v>0</v>
      </c>
    </row>
    <row r="33" spans="1:19" hidden="1" x14ac:dyDescent="0.3">
      <c r="A33" s="1" t="s">
        <v>87</v>
      </c>
      <c r="B33" s="1" t="s">
        <v>60</v>
      </c>
      <c r="C33" s="1" t="s">
        <v>61</v>
      </c>
      <c r="D33" s="1" t="s">
        <v>68</v>
      </c>
      <c r="E33" s="1" t="s">
        <v>69</v>
      </c>
      <c r="F33" s="1" t="s">
        <v>68</v>
      </c>
      <c r="G33" s="1" t="s">
        <v>69</v>
      </c>
      <c r="H33" s="1" t="s">
        <v>88</v>
      </c>
      <c r="I33" s="5">
        <v>3000</v>
      </c>
      <c r="J33" s="5">
        <v>0</v>
      </c>
      <c r="K33" s="5">
        <v>3000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3000</v>
      </c>
      <c r="R33" s="5">
        <v>0</v>
      </c>
      <c r="S33" s="5">
        <v>0</v>
      </c>
    </row>
    <row r="34" spans="1:19" hidden="1" x14ac:dyDescent="0.3">
      <c r="A34" s="1" t="s">
        <v>89</v>
      </c>
      <c r="B34" s="1" t="s">
        <v>60</v>
      </c>
      <c r="C34" s="1" t="s">
        <v>61</v>
      </c>
      <c r="D34" s="1" t="s">
        <v>68</v>
      </c>
      <c r="E34" s="1" t="s">
        <v>69</v>
      </c>
      <c r="F34" s="1" t="s">
        <v>68</v>
      </c>
      <c r="G34" s="1" t="s">
        <v>69</v>
      </c>
      <c r="H34" s="1" t="s">
        <v>90</v>
      </c>
      <c r="I34" s="5">
        <v>15000</v>
      </c>
      <c r="J34" s="5">
        <v>0</v>
      </c>
      <c r="K34" s="5">
        <v>15000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15000</v>
      </c>
      <c r="R34" s="5">
        <v>0</v>
      </c>
      <c r="S34" s="5">
        <v>0</v>
      </c>
    </row>
    <row r="35" spans="1:19" hidden="1" x14ac:dyDescent="0.3">
      <c r="A35" s="1" t="s">
        <v>91</v>
      </c>
      <c r="B35" s="1" t="s">
        <v>60</v>
      </c>
      <c r="C35" s="1" t="s">
        <v>61</v>
      </c>
      <c r="D35" s="1" t="s">
        <v>68</v>
      </c>
      <c r="E35" s="1" t="s">
        <v>69</v>
      </c>
      <c r="F35" s="1" t="s">
        <v>68</v>
      </c>
      <c r="G35" s="1" t="s">
        <v>69</v>
      </c>
      <c r="H35" s="1" t="s">
        <v>92</v>
      </c>
      <c r="I35" s="5">
        <v>8000</v>
      </c>
      <c r="J35" s="5">
        <v>0</v>
      </c>
      <c r="K35" s="5">
        <v>8000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8000</v>
      </c>
      <c r="R35" s="5">
        <v>0</v>
      </c>
      <c r="S35" s="5">
        <v>0</v>
      </c>
    </row>
    <row r="36" spans="1:19" hidden="1" x14ac:dyDescent="0.3">
      <c r="A36" s="1" t="s">
        <v>93</v>
      </c>
      <c r="B36" s="1" t="s">
        <v>60</v>
      </c>
      <c r="C36" s="1" t="s">
        <v>61</v>
      </c>
      <c r="D36" s="1" t="s">
        <v>68</v>
      </c>
      <c r="E36" s="1" t="s">
        <v>69</v>
      </c>
      <c r="F36" s="1" t="s">
        <v>68</v>
      </c>
      <c r="G36" s="1" t="s">
        <v>69</v>
      </c>
      <c r="H36" s="1" t="s">
        <v>94</v>
      </c>
      <c r="I36" s="5">
        <v>7000</v>
      </c>
      <c r="J36" s="5">
        <v>0</v>
      </c>
      <c r="K36" s="5">
        <v>7000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7000</v>
      </c>
      <c r="R36" s="5">
        <v>0</v>
      </c>
      <c r="S36" s="5">
        <v>0</v>
      </c>
    </row>
    <row r="37" spans="1:19" hidden="1" x14ac:dyDescent="0.3">
      <c r="A37" s="1" t="s">
        <v>95</v>
      </c>
      <c r="B37" s="1" t="s">
        <v>60</v>
      </c>
      <c r="C37" s="1" t="s">
        <v>61</v>
      </c>
      <c r="D37" s="1" t="s">
        <v>68</v>
      </c>
      <c r="E37" s="1" t="s">
        <v>69</v>
      </c>
      <c r="F37" s="1" t="s">
        <v>68</v>
      </c>
      <c r="G37" s="1" t="s">
        <v>69</v>
      </c>
      <c r="H37" s="1" t="s">
        <v>40</v>
      </c>
      <c r="I37" s="5">
        <v>550000</v>
      </c>
      <c r="J37" s="5">
        <v>1066888</v>
      </c>
      <c r="K37" s="5">
        <v>1616888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1616888</v>
      </c>
      <c r="R37" s="5">
        <v>0</v>
      </c>
      <c r="S37" s="5">
        <v>0</v>
      </c>
    </row>
    <row r="38" spans="1:19" hidden="1" x14ac:dyDescent="0.3">
      <c r="A38" s="1" t="s">
        <v>96</v>
      </c>
      <c r="B38" s="1" t="s">
        <v>60</v>
      </c>
      <c r="C38" s="1" t="s">
        <v>61</v>
      </c>
      <c r="D38" s="1" t="s">
        <v>68</v>
      </c>
      <c r="E38" s="1" t="s">
        <v>69</v>
      </c>
      <c r="F38" s="1" t="s">
        <v>68</v>
      </c>
      <c r="G38" s="1" t="s">
        <v>69</v>
      </c>
      <c r="H38" s="1" t="s">
        <v>97</v>
      </c>
      <c r="I38" s="5">
        <v>500000</v>
      </c>
      <c r="J38" s="5">
        <v>333112</v>
      </c>
      <c r="K38" s="5">
        <v>833112</v>
      </c>
      <c r="L38" s="5">
        <v>833112</v>
      </c>
      <c r="M38" s="5">
        <v>0</v>
      </c>
      <c r="N38" s="5">
        <v>0</v>
      </c>
      <c r="O38" s="5">
        <v>0</v>
      </c>
      <c r="P38" s="5">
        <v>0</v>
      </c>
      <c r="Q38" s="5">
        <v>833112</v>
      </c>
      <c r="R38" s="5">
        <v>0</v>
      </c>
      <c r="S38" s="5">
        <v>0</v>
      </c>
    </row>
    <row r="39" spans="1:19" hidden="1" x14ac:dyDescent="0.3">
      <c r="A39" s="1" t="s">
        <v>98</v>
      </c>
      <c r="B39" s="1" t="s">
        <v>60</v>
      </c>
      <c r="C39" s="1" t="s">
        <v>61</v>
      </c>
      <c r="D39" s="1" t="s">
        <v>68</v>
      </c>
      <c r="E39" s="1" t="s">
        <v>69</v>
      </c>
      <c r="F39" s="1" t="s">
        <v>68</v>
      </c>
      <c r="G39" s="1" t="s">
        <v>69</v>
      </c>
      <c r="H39" s="1" t="s">
        <v>99</v>
      </c>
      <c r="I39" s="5">
        <v>0</v>
      </c>
      <c r="J39" s="5">
        <v>4323</v>
      </c>
      <c r="K39" s="5">
        <v>4323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4323</v>
      </c>
      <c r="R39" s="5">
        <v>0</v>
      </c>
      <c r="S39" s="5">
        <v>0</v>
      </c>
    </row>
    <row r="40" spans="1:19" hidden="1" x14ac:dyDescent="0.3">
      <c r="A40" s="1" t="s">
        <v>100</v>
      </c>
      <c r="B40" s="1" t="s">
        <v>60</v>
      </c>
      <c r="C40" s="1" t="s">
        <v>61</v>
      </c>
      <c r="D40" s="1" t="s">
        <v>68</v>
      </c>
      <c r="E40" s="1" t="s">
        <v>69</v>
      </c>
      <c r="F40" s="1" t="s">
        <v>68</v>
      </c>
      <c r="G40" s="1" t="s">
        <v>69</v>
      </c>
      <c r="H40" s="1" t="s">
        <v>101</v>
      </c>
      <c r="I40" s="5">
        <v>17000000</v>
      </c>
      <c r="J40" s="5">
        <v>0</v>
      </c>
      <c r="K40" s="5">
        <v>17000000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17000000</v>
      </c>
      <c r="R40" s="5">
        <v>0</v>
      </c>
      <c r="S40" s="5">
        <v>0</v>
      </c>
    </row>
    <row r="41" spans="1:19" hidden="1" x14ac:dyDescent="0.3">
      <c r="A41" s="1" t="s">
        <v>102</v>
      </c>
      <c r="B41" s="1" t="s">
        <v>60</v>
      </c>
      <c r="C41" s="1" t="s">
        <v>61</v>
      </c>
      <c r="D41" s="1" t="s">
        <v>68</v>
      </c>
      <c r="E41" s="1" t="s">
        <v>69</v>
      </c>
      <c r="F41" s="1" t="s">
        <v>68</v>
      </c>
      <c r="G41" s="1" t="s">
        <v>69</v>
      </c>
      <c r="H41" s="1" t="s">
        <v>42</v>
      </c>
      <c r="I41" s="5">
        <v>23700000</v>
      </c>
      <c r="J41" s="5">
        <v>-10353323</v>
      </c>
      <c r="K41" s="5">
        <v>13346677</v>
      </c>
      <c r="L41" s="5">
        <v>0</v>
      </c>
      <c r="M41" s="5">
        <v>0</v>
      </c>
      <c r="N41" s="5">
        <v>8312343.2400000002</v>
      </c>
      <c r="O41" s="5">
        <v>8312343.2400000002</v>
      </c>
      <c r="P41" s="5">
        <v>8312343.2400000002</v>
      </c>
      <c r="Q41" s="5">
        <v>5034333.76</v>
      </c>
      <c r="R41" s="5">
        <v>8312343.2400000002</v>
      </c>
      <c r="S41" s="5">
        <v>0</v>
      </c>
    </row>
    <row r="42" spans="1:19" hidden="1" x14ac:dyDescent="0.3">
      <c r="A42" s="1" t="s">
        <v>103</v>
      </c>
      <c r="B42" s="1" t="s">
        <v>60</v>
      </c>
      <c r="C42" s="1" t="s">
        <v>61</v>
      </c>
      <c r="D42" s="1" t="s">
        <v>68</v>
      </c>
      <c r="E42" s="1" t="s">
        <v>69</v>
      </c>
      <c r="F42" s="1" t="s">
        <v>68</v>
      </c>
      <c r="G42" s="1" t="s">
        <v>69</v>
      </c>
      <c r="H42" s="1" t="s">
        <v>104</v>
      </c>
      <c r="I42" s="5">
        <v>40000000</v>
      </c>
      <c r="J42" s="5">
        <v>0</v>
      </c>
      <c r="K42" s="5">
        <v>40000000</v>
      </c>
      <c r="L42" s="5">
        <v>0</v>
      </c>
      <c r="M42" s="5">
        <v>-1995939.32</v>
      </c>
      <c r="N42" s="5">
        <v>1995939.32</v>
      </c>
      <c r="O42" s="5">
        <v>1072261.82</v>
      </c>
      <c r="P42" s="5">
        <v>1072261.82</v>
      </c>
      <c r="Q42" s="5">
        <v>38004060.68</v>
      </c>
      <c r="R42" s="5">
        <v>1995939.32</v>
      </c>
      <c r="S42" s="5">
        <v>0</v>
      </c>
    </row>
    <row r="43" spans="1:19" hidden="1" x14ac:dyDescent="0.3">
      <c r="A43" s="1" t="s">
        <v>105</v>
      </c>
      <c r="B43" s="1" t="s">
        <v>60</v>
      </c>
      <c r="C43" s="1" t="s">
        <v>61</v>
      </c>
      <c r="D43" s="1" t="s">
        <v>68</v>
      </c>
      <c r="E43" s="1" t="s">
        <v>69</v>
      </c>
      <c r="F43" s="1" t="s">
        <v>68</v>
      </c>
      <c r="G43" s="1" t="s">
        <v>69</v>
      </c>
      <c r="H43" s="1" t="s">
        <v>106</v>
      </c>
      <c r="I43" s="5">
        <v>4100000</v>
      </c>
      <c r="J43" s="5">
        <v>0</v>
      </c>
      <c r="K43" s="5">
        <v>4100000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4100000</v>
      </c>
      <c r="R43" s="5">
        <v>0</v>
      </c>
      <c r="S43" s="5">
        <v>0</v>
      </c>
    </row>
    <row r="44" spans="1:19" hidden="1" x14ac:dyDescent="0.3">
      <c r="A44" s="1" t="s">
        <v>107</v>
      </c>
      <c r="B44" s="1" t="s">
        <v>60</v>
      </c>
      <c r="C44" s="1" t="s">
        <v>61</v>
      </c>
      <c r="D44" s="1" t="s">
        <v>68</v>
      </c>
      <c r="E44" s="1" t="s">
        <v>69</v>
      </c>
      <c r="F44" s="1" t="s">
        <v>68</v>
      </c>
      <c r="G44" s="1" t="s">
        <v>69</v>
      </c>
      <c r="H44" s="1" t="s">
        <v>108</v>
      </c>
      <c r="I44" s="5">
        <v>21000000</v>
      </c>
      <c r="J44" s="5">
        <v>0</v>
      </c>
      <c r="K44" s="5">
        <v>21000000</v>
      </c>
      <c r="L44" s="5">
        <v>0</v>
      </c>
      <c r="M44" s="5">
        <v>0</v>
      </c>
      <c r="N44" s="5">
        <v>1709664.04</v>
      </c>
      <c r="O44" s="5">
        <v>3418049.81</v>
      </c>
      <c r="P44" s="5">
        <v>3418049.81</v>
      </c>
      <c r="Q44" s="5">
        <v>19290335.960000001</v>
      </c>
      <c r="R44" s="5">
        <v>3418049.81</v>
      </c>
      <c r="S44" s="5">
        <v>0</v>
      </c>
    </row>
    <row r="45" spans="1:19" hidden="1" x14ac:dyDescent="0.3">
      <c r="A45" s="1" t="s">
        <v>109</v>
      </c>
      <c r="B45" s="1" t="s">
        <v>60</v>
      </c>
      <c r="C45" s="1" t="s">
        <v>61</v>
      </c>
      <c r="D45" s="1" t="s">
        <v>68</v>
      </c>
      <c r="E45" s="1" t="s">
        <v>69</v>
      </c>
      <c r="F45" s="1" t="s">
        <v>68</v>
      </c>
      <c r="G45" s="1" t="s">
        <v>69</v>
      </c>
      <c r="H45" s="1" t="s">
        <v>110</v>
      </c>
      <c r="I45" s="5">
        <v>0</v>
      </c>
      <c r="J45" s="5">
        <v>10000000</v>
      </c>
      <c r="K45" s="5">
        <v>10000000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10000000</v>
      </c>
      <c r="R45" s="5">
        <v>0</v>
      </c>
      <c r="S45" s="5">
        <v>0</v>
      </c>
    </row>
    <row r="46" spans="1:19" hidden="1" x14ac:dyDescent="0.3">
      <c r="A46" s="1" t="s">
        <v>111</v>
      </c>
      <c r="B46" s="1" t="s">
        <v>60</v>
      </c>
      <c r="C46" s="1" t="s">
        <v>61</v>
      </c>
      <c r="D46" s="1" t="s">
        <v>68</v>
      </c>
      <c r="E46" s="1" t="s">
        <v>69</v>
      </c>
      <c r="F46" s="1" t="s">
        <v>68</v>
      </c>
      <c r="G46" s="1" t="s">
        <v>69</v>
      </c>
      <c r="H46" s="1" t="s">
        <v>112</v>
      </c>
      <c r="I46" s="5">
        <v>0</v>
      </c>
      <c r="J46" s="5">
        <v>45000</v>
      </c>
      <c r="K46" s="5">
        <v>45000</v>
      </c>
      <c r="L46" s="5">
        <v>0</v>
      </c>
      <c r="M46" s="5">
        <v>0</v>
      </c>
      <c r="N46" s="5">
        <v>6796</v>
      </c>
      <c r="O46" s="5">
        <v>6796</v>
      </c>
      <c r="P46" s="5">
        <v>6796</v>
      </c>
      <c r="Q46" s="5">
        <v>38204</v>
      </c>
      <c r="R46" s="5">
        <v>6796</v>
      </c>
      <c r="S46" s="5">
        <v>0</v>
      </c>
    </row>
    <row r="47" spans="1:19" x14ac:dyDescent="0.3">
      <c r="A47" s="1" t="s">
        <v>113</v>
      </c>
      <c r="B47" s="1" t="s">
        <v>60</v>
      </c>
      <c r="C47" s="1" t="s">
        <v>61</v>
      </c>
      <c r="D47" s="1" t="s">
        <v>68</v>
      </c>
      <c r="E47" s="1" t="s">
        <v>69</v>
      </c>
      <c r="F47" s="1" t="s">
        <v>68</v>
      </c>
      <c r="G47" s="1" t="s">
        <v>69</v>
      </c>
      <c r="H47" s="1" t="s">
        <v>114</v>
      </c>
      <c r="I47" s="5">
        <v>0</v>
      </c>
      <c r="J47" s="5">
        <v>2000</v>
      </c>
      <c r="K47" s="5">
        <v>2000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2000</v>
      </c>
      <c r="R47" s="5">
        <v>0</v>
      </c>
      <c r="S47" s="5">
        <v>0</v>
      </c>
    </row>
    <row r="48" spans="1:19" hidden="1" x14ac:dyDescent="0.3">
      <c r="A48" s="1" t="s">
        <v>115</v>
      </c>
      <c r="B48" s="1" t="s">
        <v>60</v>
      </c>
      <c r="C48" s="1" t="s">
        <v>61</v>
      </c>
      <c r="D48" s="1" t="s">
        <v>68</v>
      </c>
      <c r="E48" s="1" t="s">
        <v>69</v>
      </c>
      <c r="F48" s="1" t="s">
        <v>68</v>
      </c>
      <c r="G48" s="1" t="s">
        <v>69</v>
      </c>
      <c r="H48" s="1" t="s">
        <v>116</v>
      </c>
      <c r="I48" s="5">
        <v>0</v>
      </c>
      <c r="J48" s="5">
        <v>2000</v>
      </c>
      <c r="K48" s="5">
        <v>2000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2000</v>
      </c>
      <c r="R48" s="5">
        <v>0</v>
      </c>
      <c r="S48" s="5">
        <v>0</v>
      </c>
    </row>
    <row r="49" spans="1:19" hidden="1" x14ac:dyDescent="0.3">
      <c r="A49" s="1" t="s">
        <v>117</v>
      </c>
      <c r="B49" s="1" t="s">
        <v>60</v>
      </c>
      <c r="C49" s="1" t="s">
        <v>61</v>
      </c>
      <c r="D49" s="1" t="s">
        <v>68</v>
      </c>
      <c r="E49" s="1" t="s">
        <v>69</v>
      </c>
      <c r="F49" s="1" t="s">
        <v>68</v>
      </c>
      <c r="G49" s="1" t="s">
        <v>69</v>
      </c>
      <c r="H49" s="1" t="s">
        <v>66</v>
      </c>
      <c r="I49" s="5">
        <v>500000</v>
      </c>
      <c r="J49" s="5">
        <v>0</v>
      </c>
      <c r="K49" s="5">
        <v>500000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500000</v>
      </c>
      <c r="R49" s="5">
        <v>0</v>
      </c>
      <c r="S49" s="5">
        <v>0</v>
      </c>
    </row>
    <row r="50" spans="1:19" hidden="1" x14ac:dyDescent="0.3">
      <c r="A50" s="1" t="s">
        <v>118</v>
      </c>
      <c r="B50" s="1" t="s">
        <v>60</v>
      </c>
      <c r="C50" s="1" t="s">
        <v>61</v>
      </c>
      <c r="D50" s="1" t="s">
        <v>68</v>
      </c>
      <c r="E50" s="1" t="s">
        <v>69</v>
      </c>
      <c r="F50" s="1" t="s">
        <v>68</v>
      </c>
      <c r="G50" s="1" t="s">
        <v>69</v>
      </c>
      <c r="H50" s="1" t="s">
        <v>119</v>
      </c>
      <c r="I50" s="5">
        <v>50000</v>
      </c>
      <c r="J50" s="5">
        <v>0</v>
      </c>
      <c r="K50" s="5">
        <v>50000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50000</v>
      </c>
      <c r="R50" s="5">
        <v>0</v>
      </c>
      <c r="S50" s="5">
        <v>0</v>
      </c>
    </row>
    <row r="51" spans="1:19" hidden="1" x14ac:dyDescent="0.3">
      <c r="A51" s="1" t="s">
        <v>120</v>
      </c>
      <c r="B51" s="1" t="s">
        <v>60</v>
      </c>
      <c r="C51" s="1" t="s">
        <v>61</v>
      </c>
      <c r="D51" s="1" t="s">
        <v>68</v>
      </c>
      <c r="E51" s="1" t="s">
        <v>69</v>
      </c>
      <c r="F51" s="1" t="s">
        <v>68</v>
      </c>
      <c r="G51" s="1" t="s">
        <v>69</v>
      </c>
      <c r="H51" s="1" t="s">
        <v>121</v>
      </c>
      <c r="I51" s="5">
        <v>200000</v>
      </c>
      <c r="J51" s="5">
        <v>5935240</v>
      </c>
      <c r="K51" s="5">
        <v>6135240</v>
      </c>
      <c r="L51" s="5">
        <v>2862879.98</v>
      </c>
      <c r="M51" s="5">
        <v>0</v>
      </c>
      <c r="N51" s="5">
        <v>0</v>
      </c>
      <c r="O51" s="5">
        <v>0</v>
      </c>
      <c r="P51" s="5">
        <v>0</v>
      </c>
      <c r="Q51" s="5">
        <v>6135240</v>
      </c>
      <c r="R51" s="5">
        <v>0</v>
      </c>
      <c r="S51" s="5">
        <v>0</v>
      </c>
    </row>
    <row r="52" spans="1:19" hidden="1" x14ac:dyDescent="0.3">
      <c r="A52" s="1" t="s">
        <v>122</v>
      </c>
      <c r="B52" s="1" t="s">
        <v>60</v>
      </c>
      <c r="C52" s="1" t="s">
        <v>61</v>
      </c>
      <c r="D52" s="1" t="s">
        <v>68</v>
      </c>
      <c r="E52" s="1" t="s">
        <v>69</v>
      </c>
      <c r="F52" s="1" t="s">
        <v>68</v>
      </c>
      <c r="G52" s="1" t="s">
        <v>69</v>
      </c>
      <c r="H52" s="1" t="s">
        <v>123</v>
      </c>
      <c r="I52" s="5">
        <v>0</v>
      </c>
      <c r="J52" s="5">
        <v>238000</v>
      </c>
      <c r="K52" s="5">
        <v>238000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238000</v>
      </c>
      <c r="R52" s="5">
        <v>0</v>
      </c>
      <c r="S52" s="5">
        <v>0</v>
      </c>
    </row>
    <row r="53" spans="1:19" hidden="1" x14ac:dyDescent="0.3">
      <c r="A53" s="1" t="s">
        <v>124</v>
      </c>
      <c r="B53" s="1" t="s">
        <v>60</v>
      </c>
      <c r="C53" s="1" t="s">
        <v>61</v>
      </c>
      <c r="D53" s="1" t="s">
        <v>68</v>
      </c>
      <c r="E53" s="1" t="s">
        <v>69</v>
      </c>
      <c r="F53" s="1" t="s">
        <v>68</v>
      </c>
      <c r="G53" s="1" t="s">
        <v>69</v>
      </c>
      <c r="H53" s="1" t="s">
        <v>125</v>
      </c>
      <c r="I53" s="5">
        <v>5000000</v>
      </c>
      <c r="J53" s="5">
        <v>0</v>
      </c>
      <c r="K53" s="5">
        <v>5000000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5000000</v>
      </c>
      <c r="R53" s="5">
        <v>0</v>
      </c>
      <c r="S53" s="5">
        <v>0</v>
      </c>
    </row>
    <row r="54" spans="1:19" hidden="1" x14ac:dyDescent="0.3">
      <c r="A54" s="1" t="s">
        <v>126</v>
      </c>
      <c r="B54" s="1" t="s">
        <v>60</v>
      </c>
      <c r="C54" s="1" t="s">
        <v>61</v>
      </c>
      <c r="D54" s="1" t="s">
        <v>68</v>
      </c>
      <c r="E54" s="1" t="s">
        <v>69</v>
      </c>
      <c r="F54" s="1" t="s">
        <v>68</v>
      </c>
      <c r="G54" s="1" t="s">
        <v>69</v>
      </c>
      <c r="H54" s="1" t="s">
        <v>127</v>
      </c>
      <c r="I54" s="5">
        <v>3010000</v>
      </c>
      <c r="J54" s="5">
        <v>0</v>
      </c>
      <c r="K54" s="5">
        <v>3010000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3010000</v>
      </c>
      <c r="R54" s="5">
        <v>0</v>
      </c>
      <c r="S54" s="5">
        <v>0</v>
      </c>
    </row>
    <row r="55" spans="1:19" hidden="1" x14ac:dyDescent="0.3">
      <c r="A55" s="1" t="s">
        <v>128</v>
      </c>
      <c r="B55" s="1" t="s">
        <v>60</v>
      </c>
      <c r="C55" s="1" t="s">
        <v>61</v>
      </c>
      <c r="D55" s="1" t="s">
        <v>68</v>
      </c>
      <c r="E55" s="1" t="s">
        <v>69</v>
      </c>
      <c r="F55" s="1" t="s">
        <v>68</v>
      </c>
      <c r="G55" s="1" t="s">
        <v>69</v>
      </c>
      <c r="H55" s="1" t="s">
        <v>129</v>
      </c>
      <c r="I55" s="5">
        <v>0</v>
      </c>
      <c r="J55" s="5">
        <v>8526</v>
      </c>
      <c r="K55" s="5">
        <v>8526</v>
      </c>
      <c r="L55" s="5">
        <v>0</v>
      </c>
      <c r="M55" s="5">
        <v>0</v>
      </c>
      <c r="N55" s="5">
        <v>8526</v>
      </c>
      <c r="O55" s="5">
        <v>8526</v>
      </c>
      <c r="P55" s="5">
        <v>8526</v>
      </c>
      <c r="Q55" s="5">
        <v>0</v>
      </c>
      <c r="R55" s="5">
        <v>8526</v>
      </c>
      <c r="S55" s="5">
        <v>0</v>
      </c>
    </row>
    <row r="56" spans="1:19" hidden="1" x14ac:dyDescent="0.3">
      <c r="A56" s="1" t="s">
        <v>130</v>
      </c>
      <c r="B56" s="1" t="s">
        <v>60</v>
      </c>
      <c r="C56" s="1" t="s">
        <v>61</v>
      </c>
      <c r="D56" s="1" t="s">
        <v>68</v>
      </c>
      <c r="E56" s="1" t="s">
        <v>69</v>
      </c>
      <c r="F56" s="1" t="s">
        <v>68</v>
      </c>
      <c r="G56" s="1" t="s">
        <v>69</v>
      </c>
      <c r="H56" s="1" t="s">
        <v>131</v>
      </c>
      <c r="I56" s="5">
        <v>95100000</v>
      </c>
      <c r="J56" s="5">
        <v>0</v>
      </c>
      <c r="K56" s="5">
        <v>95100000</v>
      </c>
      <c r="L56" s="5">
        <v>0</v>
      </c>
      <c r="M56" s="5">
        <v>0</v>
      </c>
      <c r="N56" s="5">
        <v>7054293.6900000004</v>
      </c>
      <c r="O56" s="5">
        <v>14103313.02</v>
      </c>
      <c r="P56" s="5">
        <v>14103313.02</v>
      </c>
      <c r="Q56" s="5">
        <v>88045706.310000002</v>
      </c>
      <c r="R56" s="5">
        <v>14103313.02</v>
      </c>
      <c r="S56" s="5">
        <v>0</v>
      </c>
    </row>
    <row r="57" spans="1:19" hidden="1" x14ac:dyDescent="0.3">
      <c r="A57" s="1" t="s">
        <v>132</v>
      </c>
      <c r="B57" s="1" t="s">
        <v>60</v>
      </c>
      <c r="C57" s="1" t="s">
        <v>61</v>
      </c>
      <c r="D57" s="1" t="s">
        <v>68</v>
      </c>
      <c r="E57" s="1" t="s">
        <v>69</v>
      </c>
      <c r="F57" s="1" t="s">
        <v>68</v>
      </c>
      <c r="G57" s="1" t="s">
        <v>69</v>
      </c>
      <c r="H57" s="1" t="s">
        <v>133</v>
      </c>
      <c r="I57" s="5">
        <v>23580360</v>
      </c>
      <c r="J57" s="5">
        <v>0</v>
      </c>
      <c r="K57" s="5">
        <v>23580360</v>
      </c>
      <c r="L57" s="5">
        <v>0</v>
      </c>
      <c r="M57" s="5">
        <v>0</v>
      </c>
      <c r="N57" s="5">
        <v>1965030</v>
      </c>
      <c r="O57" s="5">
        <v>3930060</v>
      </c>
      <c r="P57" s="5">
        <v>3930060</v>
      </c>
      <c r="Q57" s="5">
        <v>21615330</v>
      </c>
      <c r="R57" s="5">
        <v>3930060</v>
      </c>
      <c r="S57" s="5">
        <v>0</v>
      </c>
    </row>
    <row r="58" spans="1:19" hidden="1" x14ac:dyDescent="0.3">
      <c r="A58" s="1" t="s">
        <v>134</v>
      </c>
      <c r="B58" s="1" t="s">
        <v>60</v>
      </c>
      <c r="C58" s="1" t="s">
        <v>61</v>
      </c>
      <c r="D58" s="1" t="s">
        <v>68</v>
      </c>
      <c r="E58" s="1" t="s">
        <v>69</v>
      </c>
      <c r="F58" s="1" t="s">
        <v>68</v>
      </c>
      <c r="G58" s="1" t="s">
        <v>69</v>
      </c>
      <c r="H58" s="1" t="s">
        <v>135</v>
      </c>
      <c r="I58" s="5">
        <v>5000000</v>
      </c>
      <c r="J58" s="5">
        <v>0</v>
      </c>
      <c r="K58" s="5">
        <v>5000000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5000000</v>
      </c>
      <c r="R58" s="5">
        <v>0</v>
      </c>
      <c r="S58" s="5">
        <v>0</v>
      </c>
    </row>
    <row r="59" spans="1:19" hidden="1" x14ac:dyDescent="0.3">
      <c r="A59" s="1" t="s">
        <v>138</v>
      </c>
      <c r="B59" s="1" t="s">
        <v>60</v>
      </c>
      <c r="C59" s="1" t="s">
        <v>61</v>
      </c>
      <c r="D59" s="1" t="s">
        <v>136</v>
      </c>
      <c r="E59" s="1" t="s">
        <v>137</v>
      </c>
      <c r="F59" s="1" t="s">
        <v>136</v>
      </c>
      <c r="G59" s="1" t="s">
        <v>137</v>
      </c>
      <c r="H59" s="1" t="s">
        <v>139</v>
      </c>
      <c r="I59" s="5">
        <v>0</v>
      </c>
      <c r="J59" s="5">
        <v>2644821.2000000002</v>
      </c>
      <c r="K59" s="5">
        <v>2644821.2000000002</v>
      </c>
      <c r="L59" s="5">
        <v>0</v>
      </c>
      <c r="M59" s="5">
        <v>0</v>
      </c>
      <c r="N59" s="5">
        <v>0</v>
      </c>
      <c r="O59" s="5">
        <v>2586008.42</v>
      </c>
      <c r="P59" s="5">
        <v>2586008.42</v>
      </c>
      <c r="Q59" s="5">
        <v>2644821.2000000002</v>
      </c>
      <c r="R59" s="5">
        <v>2586008.42</v>
      </c>
      <c r="S59" s="5">
        <v>0</v>
      </c>
    </row>
    <row r="60" spans="1:19" hidden="1" x14ac:dyDescent="0.3">
      <c r="A60" s="1" t="s">
        <v>140</v>
      </c>
      <c r="B60" s="1" t="s">
        <v>60</v>
      </c>
      <c r="C60" s="1" t="s">
        <v>61</v>
      </c>
      <c r="D60" s="1" t="s">
        <v>136</v>
      </c>
      <c r="E60" s="1" t="s">
        <v>137</v>
      </c>
      <c r="F60" s="1" t="s">
        <v>136</v>
      </c>
      <c r="G60" s="1" t="s">
        <v>137</v>
      </c>
      <c r="H60" s="1" t="s">
        <v>141</v>
      </c>
      <c r="I60" s="5">
        <v>0</v>
      </c>
      <c r="J60" s="5">
        <v>12981.27</v>
      </c>
      <c r="K60" s="5">
        <v>12981.27</v>
      </c>
      <c r="L60" s="5">
        <v>0</v>
      </c>
      <c r="M60" s="5">
        <v>0</v>
      </c>
      <c r="N60" s="5">
        <v>0</v>
      </c>
      <c r="O60" s="5">
        <v>674.53</v>
      </c>
      <c r="P60" s="5">
        <v>674.53</v>
      </c>
      <c r="Q60" s="5">
        <v>12981.27</v>
      </c>
      <c r="R60" s="5">
        <v>674.53</v>
      </c>
      <c r="S60" s="5">
        <v>0</v>
      </c>
    </row>
    <row r="61" spans="1:19" hidden="1" x14ac:dyDescent="0.3">
      <c r="A61" s="1" t="s">
        <v>142</v>
      </c>
      <c r="B61" s="1" t="s">
        <v>60</v>
      </c>
      <c r="C61" s="1" t="s">
        <v>61</v>
      </c>
      <c r="D61" s="1" t="s">
        <v>136</v>
      </c>
      <c r="E61" s="1" t="s">
        <v>137</v>
      </c>
      <c r="F61" s="1" t="s">
        <v>136</v>
      </c>
      <c r="G61" s="1" t="s">
        <v>137</v>
      </c>
      <c r="H61" s="1" t="s">
        <v>143</v>
      </c>
      <c r="I61" s="5">
        <v>0</v>
      </c>
      <c r="J61" s="5">
        <v>5101041.05</v>
      </c>
      <c r="K61" s="5">
        <v>5101041.05</v>
      </c>
      <c r="L61" s="5">
        <v>0</v>
      </c>
      <c r="M61" s="5">
        <v>0</v>
      </c>
      <c r="N61" s="5">
        <v>0</v>
      </c>
      <c r="O61" s="5">
        <v>3412951.5</v>
      </c>
      <c r="P61" s="5">
        <v>3412951.5</v>
      </c>
      <c r="Q61" s="5">
        <v>5101041.05</v>
      </c>
      <c r="R61" s="5">
        <v>3412951.5</v>
      </c>
      <c r="S61" s="5">
        <v>0</v>
      </c>
    </row>
    <row r="62" spans="1:19" hidden="1" x14ac:dyDescent="0.3">
      <c r="A62" s="1" t="s">
        <v>144</v>
      </c>
      <c r="B62" s="1" t="s">
        <v>60</v>
      </c>
      <c r="C62" s="1" t="s">
        <v>61</v>
      </c>
      <c r="D62" s="1" t="s">
        <v>136</v>
      </c>
      <c r="E62" s="1" t="s">
        <v>137</v>
      </c>
      <c r="F62" s="1" t="s">
        <v>136</v>
      </c>
      <c r="G62" s="1" t="s">
        <v>137</v>
      </c>
      <c r="H62" s="1" t="s">
        <v>145</v>
      </c>
      <c r="I62" s="5">
        <v>2500000</v>
      </c>
      <c r="J62" s="5">
        <v>0</v>
      </c>
      <c r="K62" s="5">
        <v>2500000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2500000</v>
      </c>
      <c r="R62" s="5">
        <v>0</v>
      </c>
      <c r="S62" s="5">
        <v>0</v>
      </c>
    </row>
    <row r="63" spans="1:19" hidden="1" x14ac:dyDescent="0.3">
      <c r="A63" s="1" t="s">
        <v>146</v>
      </c>
      <c r="B63" s="1" t="s">
        <v>60</v>
      </c>
      <c r="C63" s="1" t="s">
        <v>61</v>
      </c>
      <c r="D63" s="1" t="s">
        <v>136</v>
      </c>
      <c r="E63" s="1" t="s">
        <v>137</v>
      </c>
      <c r="F63" s="1" t="s">
        <v>136</v>
      </c>
      <c r="G63" s="1" t="s">
        <v>137</v>
      </c>
      <c r="H63" s="1" t="s">
        <v>147</v>
      </c>
      <c r="I63" s="5">
        <v>24999999.989999998</v>
      </c>
      <c r="J63" s="5">
        <v>0</v>
      </c>
      <c r="K63" s="5">
        <v>24999999.989999998</v>
      </c>
      <c r="L63" s="5">
        <v>0</v>
      </c>
      <c r="M63" s="5">
        <v>0</v>
      </c>
      <c r="N63" s="5">
        <v>10195728.67</v>
      </c>
      <c r="O63" s="5">
        <v>10195728.67</v>
      </c>
      <c r="P63" s="5">
        <v>10195728.67</v>
      </c>
      <c r="Q63" s="5">
        <v>14804271.32</v>
      </c>
      <c r="R63" s="5">
        <v>10195728.67</v>
      </c>
      <c r="S63" s="5">
        <v>0</v>
      </c>
    </row>
    <row r="64" spans="1:19" hidden="1" x14ac:dyDescent="0.3">
      <c r="A64" s="1" t="s">
        <v>148</v>
      </c>
      <c r="B64" s="1" t="s">
        <v>60</v>
      </c>
      <c r="C64" s="1" t="s">
        <v>61</v>
      </c>
      <c r="D64" s="1" t="s">
        <v>136</v>
      </c>
      <c r="E64" s="1" t="s">
        <v>137</v>
      </c>
      <c r="F64" s="1" t="s">
        <v>136</v>
      </c>
      <c r="G64" s="1" t="s">
        <v>137</v>
      </c>
      <c r="H64" s="1" t="s">
        <v>149</v>
      </c>
      <c r="I64" s="5">
        <v>0</v>
      </c>
      <c r="J64" s="5">
        <v>20846425</v>
      </c>
      <c r="K64" s="5">
        <v>20846425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20846425</v>
      </c>
      <c r="R64" s="5">
        <v>0</v>
      </c>
      <c r="S64" s="5">
        <v>0</v>
      </c>
    </row>
    <row r="65" spans="1:19" hidden="1" x14ac:dyDescent="0.3">
      <c r="A65" s="1" t="s">
        <v>150</v>
      </c>
      <c r="B65" s="1" t="s">
        <v>60</v>
      </c>
      <c r="C65" s="1" t="s">
        <v>61</v>
      </c>
      <c r="D65" s="1" t="s">
        <v>136</v>
      </c>
      <c r="E65" s="1" t="s">
        <v>137</v>
      </c>
      <c r="F65" s="1" t="s">
        <v>136</v>
      </c>
      <c r="G65" s="1" t="s">
        <v>137</v>
      </c>
      <c r="H65" s="1" t="s">
        <v>149</v>
      </c>
      <c r="I65" s="5">
        <v>24713862.890000001</v>
      </c>
      <c r="J65" s="5">
        <v>-20846425</v>
      </c>
      <c r="K65" s="5">
        <v>3867437.89</v>
      </c>
      <c r="L65" s="5">
        <v>0</v>
      </c>
      <c r="M65" s="5">
        <v>0</v>
      </c>
      <c r="N65" s="5">
        <v>3867437.89</v>
      </c>
      <c r="O65" s="5">
        <v>3867437.89</v>
      </c>
      <c r="P65" s="5">
        <v>3867437.89</v>
      </c>
      <c r="Q65" s="5">
        <v>0</v>
      </c>
      <c r="R65" s="5">
        <v>3867437.89</v>
      </c>
      <c r="S65" s="5">
        <v>0</v>
      </c>
    </row>
    <row r="66" spans="1:19" hidden="1" x14ac:dyDescent="0.3">
      <c r="A66" s="1" t="s">
        <v>151</v>
      </c>
      <c r="B66" s="1" t="s">
        <v>60</v>
      </c>
      <c r="C66" s="1" t="s">
        <v>61</v>
      </c>
      <c r="D66" s="1" t="s">
        <v>136</v>
      </c>
      <c r="E66" s="1" t="s">
        <v>137</v>
      </c>
      <c r="F66" s="1" t="s">
        <v>136</v>
      </c>
      <c r="G66" s="1" t="s">
        <v>137</v>
      </c>
      <c r="H66" s="1" t="s">
        <v>152</v>
      </c>
      <c r="I66" s="5">
        <v>0</v>
      </c>
      <c r="J66" s="5">
        <v>9761086.3900000006</v>
      </c>
      <c r="K66" s="5">
        <v>9761086.3900000006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9761086.3900000006</v>
      </c>
      <c r="R66" s="5">
        <v>0</v>
      </c>
      <c r="S66" s="5">
        <v>0</v>
      </c>
    </row>
    <row r="67" spans="1:19" hidden="1" x14ac:dyDescent="0.3">
      <c r="A67" s="1" t="s">
        <v>153</v>
      </c>
      <c r="B67" s="1" t="s">
        <v>60</v>
      </c>
      <c r="C67" s="1" t="s">
        <v>61</v>
      </c>
      <c r="D67" s="1" t="s">
        <v>136</v>
      </c>
      <c r="E67" s="1" t="s">
        <v>137</v>
      </c>
      <c r="F67" s="1" t="s">
        <v>136</v>
      </c>
      <c r="G67" s="1" t="s">
        <v>137</v>
      </c>
      <c r="H67" s="1" t="s">
        <v>152</v>
      </c>
      <c r="I67" s="5">
        <v>11000000</v>
      </c>
      <c r="J67" s="5">
        <v>-9761086.3900000006</v>
      </c>
      <c r="K67" s="5">
        <v>1238913.6100000001</v>
      </c>
      <c r="L67" s="5">
        <v>0</v>
      </c>
      <c r="M67" s="5">
        <v>0</v>
      </c>
      <c r="N67" s="5">
        <v>1238913.6100000001</v>
      </c>
      <c r="O67" s="5">
        <v>1238913.6100000001</v>
      </c>
      <c r="P67" s="5">
        <v>1238913.6100000001</v>
      </c>
      <c r="Q67" s="5">
        <v>0</v>
      </c>
      <c r="R67" s="5">
        <v>1238913.6100000001</v>
      </c>
      <c r="S67" s="5">
        <v>0</v>
      </c>
    </row>
    <row r="68" spans="1:19" hidden="1" x14ac:dyDescent="0.3">
      <c r="A68" s="1" t="s">
        <v>157</v>
      </c>
      <c r="B68" s="1" t="s">
        <v>68</v>
      </c>
      <c r="C68" s="1" t="s">
        <v>154</v>
      </c>
      <c r="D68" s="1" t="s">
        <v>155</v>
      </c>
      <c r="E68" s="1" t="s">
        <v>156</v>
      </c>
      <c r="F68" s="1" t="s">
        <v>155</v>
      </c>
      <c r="G68" s="1" t="s">
        <v>156</v>
      </c>
      <c r="H68" s="1" t="s">
        <v>36</v>
      </c>
      <c r="I68" s="5">
        <v>2400000</v>
      </c>
      <c r="J68" s="5">
        <v>0</v>
      </c>
      <c r="K68" s="5">
        <v>2400000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2400000</v>
      </c>
      <c r="R68" s="5">
        <v>0</v>
      </c>
      <c r="S68" s="5">
        <v>0</v>
      </c>
    </row>
    <row r="69" spans="1:19" hidden="1" x14ac:dyDescent="0.3">
      <c r="A69" s="1" t="s">
        <v>158</v>
      </c>
      <c r="B69" s="1" t="s">
        <v>68</v>
      </c>
      <c r="C69" s="1" t="s">
        <v>154</v>
      </c>
      <c r="D69" s="1" t="s">
        <v>155</v>
      </c>
      <c r="E69" s="1" t="s">
        <v>156</v>
      </c>
      <c r="F69" s="1" t="s">
        <v>155</v>
      </c>
      <c r="G69" s="1" t="s">
        <v>156</v>
      </c>
      <c r="H69" s="1" t="s">
        <v>74</v>
      </c>
      <c r="I69" s="5">
        <v>650000</v>
      </c>
      <c r="J69" s="5">
        <v>5025</v>
      </c>
      <c r="K69" s="5">
        <v>655025</v>
      </c>
      <c r="L69" s="5">
        <v>649877.59</v>
      </c>
      <c r="M69" s="5">
        <v>0</v>
      </c>
      <c r="N69" s="5">
        <v>0</v>
      </c>
      <c r="O69" s="5">
        <v>0</v>
      </c>
      <c r="P69" s="5">
        <v>0</v>
      </c>
      <c r="Q69" s="5">
        <v>655025</v>
      </c>
      <c r="R69" s="5">
        <v>0</v>
      </c>
      <c r="S69" s="5">
        <v>0</v>
      </c>
    </row>
    <row r="70" spans="1:19" hidden="1" x14ac:dyDescent="0.3">
      <c r="A70" s="1" t="s">
        <v>159</v>
      </c>
      <c r="B70" s="1" t="s">
        <v>68</v>
      </c>
      <c r="C70" s="1" t="s">
        <v>154</v>
      </c>
      <c r="D70" s="1" t="s">
        <v>155</v>
      </c>
      <c r="E70" s="1" t="s">
        <v>156</v>
      </c>
      <c r="F70" s="1" t="s">
        <v>155</v>
      </c>
      <c r="G70" s="1" t="s">
        <v>156</v>
      </c>
      <c r="H70" s="1" t="s">
        <v>38</v>
      </c>
      <c r="I70" s="5">
        <v>500000</v>
      </c>
      <c r="J70" s="5">
        <v>0</v>
      </c>
      <c r="K70" s="5">
        <v>500000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500000</v>
      </c>
      <c r="R70" s="5">
        <v>0</v>
      </c>
      <c r="S70" s="5">
        <v>0</v>
      </c>
    </row>
    <row r="71" spans="1:19" hidden="1" x14ac:dyDescent="0.3">
      <c r="A71" s="1" t="s">
        <v>160</v>
      </c>
      <c r="B71" s="1" t="s">
        <v>68</v>
      </c>
      <c r="C71" s="1" t="s">
        <v>154</v>
      </c>
      <c r="D71" s="1" t="s">
        <v>155</v>
      </c>
      <c r="E71" s="1" t="s">
        <v>156</v>
      </c>
      <c r="F71" s="1" t="s">
        <v>155</v>
      </c>
      <c r="G71" s="1" t="s">
        <v>156</v>
      </c>
      <c r="H71" s="1" t="s">
        <v>161</v>
      </c>
      <c r="I71" s="5">
        <v>20000</v>
      </c>
      <c r="J71" s="5">
        <v>0</v>
      </c>
      <c r="K71" s="5">
        <v>20000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20000</v>
      </c>
      <c r="R71" s="5">
        <v>0</v>
      </c>
      <c r="S71" s="5">
        <v>0</v>
      </c>
    </row>
    <row r="72" spans="1:19" hidden="1" x14ac:dyDescent="0.3">
      <c r="A72" s="1" t="s">
        <v>162</v>
      </c>
      <c r="B72" s="1" t="s">
        <v>68</v>
      </c>
      <c r="C72" s="1" t="s">
        <v>154</v>
      </c>
      <c r="D72" s="1" t="s">
        <v>155</v>
      </c>
      <c r="E72" s="1" t="s">
        <v>156</v>
      </c>
      <c r="F72" s="1" t="s">
        <v>155</v>
      </c>
      <c r="G72" s="1" t="s">
        <v>156</v>
      </c>
      <c r="H72" s="1" t="s">
        <v>163</v>
      </c>
      <c r="I72" s="5">
        <v>80000</v>
      </c>
      <c r="J72" s="5">
        <v>0</v>
      </c>
      <c r="K72" s="5">
        <v>80000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80000</v>
      </c>
      <c r="R72" s="5">
        <v>0</v>
      </c>
      <c r="S72" s="5">
        <v>0</v>
      </c>
    </row>
    <row r="73" spans="1:19" hidden="1" x14ac:dyDescent="0.3">
      <c r="A73" s="1" t="s">
        <v>164</v>
      </c>
      <c r="B73" s="1" t="s">
        <v>68</v>
      </c>
      <c r="C73" s="1" t="s">
        <v>154</v>
      </c>
      <c r="D73" s="1" t="s">
        <v>155</v>
      </c>
      <c r="E73" s="1" t="s">
        <v>156</v>
      </c>
      <c r="F73" s="1" t="s">
        <v>155</v>
      </c>
      <c r="G73" s="1" t="s">
        <v>156</v>
      </c>
      <c r="H73" s="1" t="s">
        <v>165</v>
      </c>
      <c r="I73" s="5">
        <v>25000</v>
      </c>
      <c r="J73" s="5">
        <v>0</v>
      </c>
      <c r="K73" s="5">
        <v>25000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25000</v>
      </c>
      <c r="R73" s="5">
        <v>0</v>
      </c>
      <c r="S73" s="5">
        <v>0</v>
      </c>
    </row>
    <row r="74" spans="1:19" hidden="1" x14ac:dyDescent="0.3">
      <c r="A74" s="1" t="s">
        <v>166</v>
      </c>
      <c r="B74" s="1" t="s">
        <v>68</v>
      </c>
      <c r="C74" s="1" t="s">
        <v>154</v>
      </c>
      <c r="D74" s="1" t="s">
        <v>155</v>
      </c>
      <c r="E74" s="1" t="s">
        <v>156</v>
      </c>
      <c r="F74" s="1" t="s">
        <v>155</v>
      </c>
      <c r="G74" s="1" t="s">
        <v>156</v>
      </c>
      <c r="H74" s="1" t="s">
        <v>80</v>
      </c>
      <c r="I74" s="5">
        <v>3000</v>
      </c>
      <c r="J74" s="5">
        <v>0</v>
      </c>
      <c r="K74" s="5">
        <v>3000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3000</v>
      </c>
      <c r="R74" s="5">
        <v>0</v>
      </c>
      <c r="S74" s="5">
        <v>0</v>
      </c>
    </row>
    <row r="75" spans="1:19" hidden="1" x14ac:dyDescent="0.3">
      <c r="A75" s="1" t="s">
        <v>167</v>
      </c>
      <c r="B75" s="1" t="s">
        <v>68</v>
      </c>
      <c r="C75" s="1" t="s">
        <v>154</v>
      </c>
      <c r="D75" s="1" t="s">
        <v>155</v>
      </c>
      <c r="E75" s="1" t="s">
        <v>156</v>
      </c>
      <c r="F75" s="1" t="s">
        <v>155</v>
      </c>
      <c r="G75" s="1" t="s">
        <v>156</v>
      </c>
      <c r="H75" s="1" t="s">
        <v>82</v>
      </c>
      <c r="I75" s="5">
        <v>150000</v>
      </c>
      <c r="J75" s="5">
        <v>0</v>
      </c>
      <c r="K75" s="5">
        <v>150000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150000</v>
      </c>
      <c r="R75" s="5">
        <v>0</v>
      </c>
      <c r="S75" s="5">
        <v>0</v>
      </c>
    </row>
    <row r="76" spans="1:19" hidden="1" x14ac:dyDescent="0.3">
      <c r="A76" s="1" t="s">
        <v>168</v>
      </c>
      <c r="B76" s="1" t="s">
        <v>68</v>
      </c>
      <c r="C76" s="1" t="s">
        <v>154</v>
      </c>
      <c r="D76" s="1" t="s">
        <v>155</v>
      </c>
      <c r="E76" s="1" t="s">
        <v>156</v>
      </c>
      <c r="F76" s="1" t="s">
        <v>155</v>
      </c>
      <c r="G76" s="1" t="s">
        <v>156</v>
      </c>
      <c r="H76" s="1" t="s">
        <v>169</v>
      </c>
      <c r="I76" s="5">
        <v>500000</v>
      </c>
      <c r="J76" s="5">
        <v>0</v>
      </c>
      <c r="K76" s="5">
        <v>500000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500000</v>
      </c>
      <c r="R76" s="5">
        <v>0</v>
      </c>
      <c r="S76" s="5">
        <v>0</v>
      </c>
    </row>
    <row r="77" spans="1:19" hidden="1" x14ac:dyDescent="0.3">
      <c r="A77" s="1" t="s">
        <v>170</v>
      </c>
      <c r="B77" s="1" t="s">
        <v>68</v>
      </c>
      <c r="C77" s="1" t="s">
        <v>154</v>
      </c>
      <c r="D77" s="1" t="s">
        <v>155</v>
      </c>
      <c r="E77" s="1" t="s">
        <v>156</v>
      </c>
      <c r="F77" s="1" t="s">
        <v>155</v>
      </c>
      <c r="G77" s="1" t="s">
        <v>156</v>
      </c>
      <c r="H77" s="1" t="s">
        <v>171</v>
      </c>
      <c r="I77" s="5">
        <v>40000000</v>
      </c>
      <c r="J77" s="5">
        <v>1600000</v>
      </c>
      <c r="K77" s="5">
        <v>41600000</v>
      </c>
      <c r="L77" s="5">
        <v>2103474.79</v>
      </c>
      <c r="M77" s="5">
        <v>2357646.85</v>
      </c>
      <c r="N77" s="5">
        <v>1973131</v>
      </c>
      <c r="O77" s="5">
        <v>0</v>
      </c>
      <c r="P77" s="5">
        <v>0</v>
      </c>
      <c r="Q77" s="5">
        <v>39626869</v>
      </c>
      <c r="R77" s="5">
        <v>1973131</v>
      </c>
      <c r="S77" s="5">
        <v>0</v>
      </c>
    </row>
    <row r="78" spans="1:19" hidden="1" x14ac:dyDescent="0.3">
      <c r="A78" s="1" t="s">
        <v>172</v>
      </c>
      <c r="B78" s="1" t="s">
        <v>68</v>
      </c>
      <c r="C78" s="1" t="s">
        <v>154</v>
      </c>
      <c r="D78" s="1" t="s">
        <v>155</v>
      </c>
      <c r="E78" s="1" t="s">
        <v>156</v>
      </c>
      <c r="F78" s="1" t="s">
        <v>155</v>
      </c>
      <c r="G78" s="1" t="s">
        <v>156</v>
      </c>
      <c r="H78" s="1" t="s">
        <v>171</v>
      </c>
      <c r="I78" s="5">
        <v>4800000</v>
      </c>
      <c r="J78" s="5">
        <v>0</v>
      </c>
      <c r="K78" s="5">
        <v>4800000</v>
      </c>
      <c r="L78" s="5">
        <v>1085303.77</v>
      </c>
      <c r="M78" s="5">
        <v>315541.71000000002</v>
      </c>
      <c r="N78" s="5">
        <v>272895.34000000003</v>
      </c>
      <c r="O78" s="5">
        <v>0</v>
      </c>
      <c r="P78" s="5">
        <v>0</v>
      </c>
      <c r="Q78" s="5">
        <v>4527104.66</v>
      </c>
      <c r="R78" s="5">
        <v>272895.34000000003</v>
      </c>
      <c r="S78" s="5">
        <v>0</v>
      </c>
    </row>
    <row r="79" spans="1:19" hidden="1" x14ac:dyDescent="0.3">
      <c r="A79" s="1" t="s">
        <v>173</v>
      </c>
      <c r="B79" s="1" t="s">
        <v>68</v>
      </c>
      <c r="C79" s="1" t="s">
        <v>154</v>
      </c>
      <c r="D79" s="1" t="s">
        <v>155</v>
      </c>
      <c r="E79" s="1" t="s">
        <v>156</v>
      </c>
      <c r="F79" s="1" t="s">
        <v>155</v>
      </c>
      <c r="G79" s="1" t="s">
        <v>156</v>
      </c>
      <c r="H79" s="1" t="s">
        <v>174</v>
      </c>
      <c r="I79" s="5">
        <v>20300000</v>
      </c>
      <c r="J79" s="5">
        <v>8400000</v>
      </c>
      <c r="K79" s="5">
        <v>28700000</v>
      </c>
      <c r="L79" s="5">
        <v>2924990.08</v>
      </c>
      <c r="M79" s="5">
        <v>3521832.06</v>
      </c>
      <c r="N79" s="5">
        <v>0</v>
      </c>
      <c r="O79" s="5">
        <v>0</v>
      </c>
      <c r="P79" s="5">
        <v>0</v>
      </c>
      <c r="Q79" s="5">
        <v>28700000</v>
      </c>
      <c r="R79" s="5">
        <v>0</v>
      </c>
      <c r="S79" s="5">
        <v>0</v>
      </c>
    </row>
    <row r="80" spans="1:19" hidden="1" x14ac:dyDescent="0.3">
      <c r="A80" s="1" t="s">
        <v>175</v>
      </c>
      <c r="B80" s="1" t="s">
        <v>68</v>
      </c>
      <c r="C80" s="1" t="s">
        <v>154</v>
      </c>
      <c r="D80" s="1" t="s">
        <v>155</v>
      </c>
      <c r="E80" s="1" t="s">
        <v>156</v>
      </c>
      <c r="F80" s="1" t="s">
        <v>155</v>
      </c>
      <c r="G80" s="1" t="s">
        <v>156</v>
      </c>
      <c r="H80" s="1" t="s">
        <v>86</v>
      </c>
      <c r="I80" s="5">
        <v>100000</v>
      </c>
      <c r="J80" s="5">
        <v>-5025</v>
      </c>
      <c r="K80" s="5">
        <v>94975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94975</v>
      </c>
      <c r="R80" s="5">
        <v>0</v>
      </c>
      <c r="S80" s="5">
        <v>0</v>
      </c>
    </row>
    <row r="81" spans="1:19" hidden="1" x14ac:dyDescent="0.3">
      <c r="A81" s="1" t="s">
        <v>176</v>
      </c>
      <c r="B81" s="1" t="s">
        <v>68</v>
      </c>
      <c r="C81" s="1" t="s">
        <v>154</v>
      </c>
      <c r="D81" s="1" t="s">
        <v>155</v>
      </c>
      <c r="E81" s="1" t="s">
        <v>156</v>
      </c>
      <c r="F81" s="1" t="s">
        <v>155</v>
      </c>
      <c r="G81" s="1" t="s">
        <v>156</v>
      </c>
      <c r="H81" s="1" t="s">
        <v>88</v>
      </c>
      <c r="I81" s="5">
        <v>120000</v>
      </c>
      <c r="J81" s="5">
        <v>0</v>
      </c>
      <c r="K81" s="5">
        <v>120000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120000</v>
      </c>
      <c r="R81" s="5">
        <v>0</v>
      </c>
      <c r="S81" s="5">
        <v>0</v>
      </c>
    </row>
    <row r="82" spans="1:19" hidden="1" x14ac:dyDescent="0.3">
      <c r="A82" s="1" t="s">
        <v>177</v>
      </c>
      <c r="B82" s="1" t="s">
        <v>68</v>
      </c>
      <c r="C82" s="1" t="s">
        <v>154</v>
      </c>
      <c r="D82" s="1" t="s">
        <v>155</v>
      </c>
      <c r="E82" s="1" t="s">
        <v>156</v>
      </c>
      <c r="F82" s="1" t="s">
        <v>155</v>
      </c>
      <c r="G82" s="1" t="s">
        <v>156</v>
      </c>
      <c r="H82" s="1" t="s">
        <v>92</v>
      </c>
      <c r="I82" s="5">
        <v>1900000</v>
      </c>
      <c r="J82" s="5">
        <v>0</v>
      </c>
      <c r="K82" s="5">
        <v>1900000</v>
      </c>
      <c r="L82" s="5">
        <v>219038.3</v>
      </c>
      <c r="M82" s="5">
        <v>142061.85</v>
      </c>
      <c r="N82" s="5">
        <v>0</v>
      </c>
      <c r="O82" s="5">
        <v>0</v>
      </c>
      <c r="P82" s="5">
        <v>0</v>
      </c>
      <c r="Q82" s="5">
        <v>1900000</v>
      </c>
      <c r="R82" s="5">
        <v>0</v>
      </c>
      <c r="S82" s="5">
        <v>0</v>
      </c>
    </row>
    <row r="83" spans="1:19" hidden="1" x14ac:dyDescent="0.3">
      <c r="A83" s="1" t="s">
        <v>178</v>
      </c>
      <c r="B83" s="1" t="s">
        <v>68</v>
      </c>
      <c r="C83" s="1" t="s">
        <v>154</v>
      </c>
      <c r="D83" s="1" t="s">
        <v>155</v>
      </c>
      <c r="E83" s="1" t="s">
        <v>156</v>
      </c>
      <c r="F83" s="1" t="s">
        <v>155</v>
      </c>
      <c r="G83" s="1" t="s">
        <v>156</v>
      </c>
      <c r="H83" s="1" t="s">
        <v>179</v>
      </c>
      <c r="I83" s="5">
        <v>500000</v>
      </c>
      <c r="J83" s="5">
        <v>0</v>
      </c>
      <c r="K83" s="5">
        <v>500000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500000</v>
      </c>
      <c r="R83" s="5">
        <v>0</v>
      </c>
      <c r="S83" s="5">
        <v>0</v>
      </c>
    </row>
    <row r="84" spans="1:19" hidden="1" x14ac:dyDescent="0.3">
      <c r="A84" s="1" t="s">
        <v>180</v>
      </c>
      <c r="B84" s="1" t="s">
        <v>68</v>
      </c>
      <c r="C84" s="1" t="s">
        <v>154</v>
      </c>
      <c r="D84" s="1" t="s">
        <v>155</v>
      </c>
      <c r="E84" s="1" t="s">
        <v>156</v>
      </c>
      <c r="F84" s="1" t="s">
        <v>155</v>
      </c>
      <c r="G84" s="1" t="s">
        <v>156</v>
      </c>
      <c r="H84" s="1" t="s">
        <v>181</v>
      </c>
      <c r="I84" s="5">
        <v>9000000</v>
      </c>
      <c r="J84" s="5">
        <v>0</v>
      </c>
      <c r="K84" s="5">
        <v>9000000</v>
      </c>
      <c r="L84" s="5">
        <v>-56003.99</v>
      </c>
      <c r="M84" s="5">
        <v>1177902.99</v>
      </c>
      <c r="N84" s="5">
        <v>768984</v>
      </c>
      <c r="O84" s="5">
        <v>144443</v>
      </c>
      <c r="P84" s="5">
        <v>144443</v>
      </c>
      <c r="Q84" s="5">
        <v>8231016</v>
      </c>
      <c r="R84" s="5">
        <v>768984</v>
      </c>
      <c r="S84" s="5">
        <v>0</v>
      </c>
    </row>
    <row r="85" spans="1:19" hidden="1" x14ac:dyDescent="0.3">
      <c r="A85" s="1" t="s">
        <v>182</v>
      </c>
      <c r="B85" s="1" t="s">
        <v>68</v>
      </c>
      <c r="C85" s="1" t="s">
        <v>154</v>
      </c>
      <c r="D85" s="1" t="s">
        <v>155</v>
      </c>
      <c r="E85" s="1" t="s">
        <v>156</v>
      </c>
      <c r="F85" s="1" t="s">
        <v>155</v>
      </c>
      <c r="G85" s="1" t="s">
        <v>156</v>
      </c>
      <c r="H85" s="1" t="s">
        <v>183</v>
      </c>
      <c r="I85" s="5">
        <v>700000</v>
      </c>
      <c r="J85" s="5">
        <v>0</v>
      </c>
      <c r="K85" s="5">
        <v>700000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700000</v>
      </c>
      <c r="R85" s="5">
        <v>0</v>
      </c>
      <c r="S85" s="5">
        <v>0</v>
      </c>
    </row>
    <row r="86" spans="1:19" hidden="1" x14ac:dyDescent="0.3">
      <c r="A86" s="1" t="s">
        <v>184</v>
      </c>
      <c r="B86" s="1" t="s">
        <v>68</v>
      </c>
      <c r="C86" s="1" t="s">
        <v>154</v>
      </c>
      <c r="D86" s="1" t="s">
        <v>155</v>
      </c>
      <c r="E86" s="1" t="s">
        <v>156</v>
      </c>
      <c r="F86" s="1" t="s">
        <v>155</v>
      </c>
      <c r="G86" s="1" t="s">
        <v>156</v>
      </c>
      <c r="H86" s="1" t="s">
        <v>185</v>
      </c>
      <c r="I86" s="5">
        <v>2800000</v>
      </c>
      <c r="J86" s="5">
        <v>81314.740000000005</v>
      </c>
      <c r="K86" s="5">
        <v>2881314.74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2881314.74</v>
      </c>
      <c r="R86" s="5">
        <v>0</v>
      </c>
      <c r="S86" s="5">
        <v>0</v>
      </c>
    </row>
    <row r="87" spans="1:19" hidden="1" x14ac:dyDescent="0.3">
      <c r="A87" s="1" t="s">
        <v>186</v>
      </c>
      <c r="B87" s="1" t="s">
        <v>68</v>
      </c>
      <c r="C87" s="1" t="s">
        <v>154</v>
      </c>
      <c r="D87" s="1" t="s">
        <v>155</v>
      </c>
      <c r="E87" s="1" t="s">
        <v>156</v>
      </c>
      <c r="F87" s="1" t="s">
        <v>155</v>
      </c>
      <c r="G87" s="1" t="s">
        <v>156</v>
      </c>
      <c r="H87" s="1" t="s">
        <v>187</v>
      </c>
      <c r="I87" s="5">
        <v>5820000</v>
      </c>
      <c r="J87" s="5">
        <v>700000</v>
      </c>
      <c r="K87" s="5">
        <v>6520000</v>
      </c>
      <c r="L87" s="5">
        <v>-270328.82</v>
      </c>
      <c r="M87" s="5">
        <v>0</v>
      </c>
      <c r="N87" s="5">
        <v>0</v>
      </c>
      <c r="O87" s="5">
        <v>0</v>
      </c>
      <c r="P87" s="5">
        <v>0</v>
      </c>
      <c r="Q87" s="5">
        <v>6520000</v>
      </c>
      <c r="R87" s="5">
        <v>0</v>
      </c>
      <c r="S87" s="5">
        <v>0</v>
      </c>
    </row>
    <row r="88" spans="1:19" hidden="1" x14ac:dyDescent="0.3">
      <c r="A88" s="1" t="s">
        <v>188</v>
      </c>
      <c r="B88" s="1" t="s">
        <v>68</v>
      </c>
      <c r="C88" s="1" t="s">
        <v>154</v>
      </c>
      <c r="D88" s="1" t="s">
        <v>155</v>
      </c>
      <c r="E88" s="1" t="s">
        <v>156</v>
      </c>
      <c r="F88" s="1" t="s">
        <v>155</v>
      </c>
      <c r="G88" s="1" t="s">
        <v>156</v>
      </c>
      <c r="H88" s="1" t="s">
        <v>189</v>
      </c>
      <c r="I88" s="5">
        <v>44329640</v>
      </c>
      <c r="J88" s="5">
        <v>7150771.9199999999</v>
      </c>
      <c r="K88" s="5">
        <v>51480411.920000002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51480411.920000002</v>
      </c>
      <c r="R88" s="5">
        <v>0</v>
      </c>
      <c r="S88" s="5">
        <v>0</v>
      </c>
    </row>
    <row r="89" spans="1:19" hidden="1" x14ac:dyDescent="0.3">
      <c r="A89" s="1" t="s">
        <v>190</v>
      </c>
      <c r="B89" s="1" t="s">
        <v>68</v>
      </c>
      <c r="C89" s="1" t="s">
        <v>154</v>
      </c>
      <c r="D89" s="1" t="s">
        <v>155</v>
      </c>
      <c r="E89" s="1" t="s">
        <v>156</v>
      </c>
      <c r="F89" s="1" t="s">
        <v>155</v>
      </c>
      <c r="G89" s="1" t="s">
        <v>156</v>
      </c>
      <c r="H89" s="1" t="s">
        <v>189</v>
      </c>
      <c r="I89" s="5">
        <v>68958396.959999993</v>
      </c>
      <c r="J89" s="5">
        <v>0</v>
      </c>
      <c r="K89" s="5">
        <v>68958396.959999993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68958396.959999993</v>
      </c>
      <c r="R89" s="5">
        <v>0</v>
      </c>
      <c r="S89" s="5">
        <v>0</v>
      </c>
    </row>
    <row r="90" spans="1:19" hidden="1" x14ac:dyDescent="0.3">
      <c r="A90" s="1" t="s">
        <v>191</v>
      </c>
      <c r="B90" s="1" t="s">
        <v>68</v>
      </c>
      <c r="C90" s="1" t="s">
        <v>154</v>
      </c>
      <c r="D90" s="1" t="s">
        <v>155</v>
      </c>
      <c r="E90" s="1" t="s">
        <v>156</v>
      </c>
      <c r="F90" s="1" t="s">
        <v>155</v>
      </c>
      <c r="G90" s="1" t="s">
        <v>156</v>
      </c>
      <c r="H90" s="1" t="s">
        <v>192</v>
      </c>
      <c r="I90" s="5">
        <v>109386058.3</v>
      </c>
      <c r="J90" s="5">
        <v>12000000</v>
      </c>
      <c r="K90" s="5">
        <v>121386058.3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121386058.3</v>
      </c>
      <c r="R90" s="5">
        <v>0</v>
      </c>
      <c r="S90" s="5">
        <v>0</v>
      </c>
    </row>
    <row r="91" spans="1:19" hidden="1" x14ac:dyDescent="0.3">
      <c r="A91" s="1" t="s">
        <v>193</v>
      </c>
      <c r="B91" s="1" t="s">
        <v>68</v>
      </c>
      <c r="C91" s="1" t="s">
        <v>154</v>
      </c>
      <c r="D91" s="1" t="s">
        <v>155</v>
      </c>
      <c r="E91" s="1" t="s">
        <v>156</v>
      </c>
      <c r="F91" s="1" t="s">
        <v>155</v>
      </c>
      <c r="G91" s="1" t="s">
        <v>156</v>
      </c>
      <c r="H91" s="1" t="s">
        <v>194</v>
      </c>
      <c r="I91" s="5">
        <v>25000</v>
      </c>
      <c r="J91" s="5">
        <v>0</v>
      </c>
      <c r="K91" s="5">
        <v>25000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25000</v>
      </c>
      <c r="R91" s="5">
        <v>0</v>
      </c>
      <c r="S91" s="5">
        <v>0</v>
      </c>
    </row>
    <row r="92" spans="1:19" hidden="1" x14ac:dyDescent="0.3">
      <c r="A92" s="1" t="s">
        <v>195</v>
      </c>
      <c r="B92" s="1" t="s">
        <v>68</v>
      </c>
      <c r="C92" s="1" t="s">
        <v>154</v>
      </c>
      <c r="D92" s="1" t="s">
        <v>155</v>
      </c>
      <c r="E92" s="1" t="s">
        <v>156</v>
      </c>
      <c r="F92" s="1" t="s">
        <v>155</v>
      </c>
      <c r="G92" s="1" t="s">
        <v>156</v>
      </c>
      <c r="H92" s="1" t="s">
        <v>40</v>
      </c>
      <c r="I92" s="5">
        <v>1800000</v>
      </c>
      <c r="J92" s="5">
        <v>0</v>
      </c>
      <c r="K92" s="5">
        <v>1800000</v>
      </c>
      <c r="L92" s="5">
        <v>284200</v>
      </c>
      <c r="M92" s="5">
        <v>0</v>
      </c>
      <c r="N92" s="5">
        <v>0</v>
      </c>
      <c r="O92" s="5">
        <v>0</v>
      </c>
      <c r="P92" s="5">
        <v>0</v>
      </c>
      <c r="Q92" s="5">
        <v>1800000</v>
      </c>
      <c r="R92" s="5">
        <v>0</v>
      </c>
      <c r="S92" s="5">
        <v>0</v>
      </c>
    </row>
    <row r="93" spans="1:19" hidden="1" x14ac:dyDescent="0.3">
      <c r="A93" s="1" t="s">
        <v>196</v>
      </c>
      <c r="B93" s="1" t="s">
        <v>68</v>
      </c>
      <c r="C93" s="1" t="s">
        <v>154</v>
      </c>
      <c r="D93" s="1" t="s">
        <v>155</v>
      </c>
      <c r="E93" s="1" t="s">
        <v>156</v>
      </c>
      <c r="F93" s="1" t="s">
        <v>155</v>
      </c>
      <c r="G93" s="1" t="s">
        <v>156</v>
      </c>
      <c r="H93" s="1" t="s">
        <v>97</v>
      </c>
      <c r="I93" s="5">
        <v>950000</v>
      </c>
      <c r="J93" s="5">
        <v>0</v>
      </c>
      <c r="K93" s="5">
        <v>950000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950000</v>
      </c>
      <c r="R93" s="5">
        <v>0</v>
      </c>
      <c r="S93" s="5">
        <v>0</v>
      </c>
    </row>
    <row r="94" spans="1:19" hidden="1" x14ac:dyDescent="0.3">
      <c r="A94" s="1" t="s">
        <v>197</v>
      </c>
      <c r="B94" s="1" t="s">
        <v>68</v>
      </c>
      <c r="C94" s="1" t="s">
        <v>154</v>
      </c>
      <c r="D94" s="1" t="s">
        <v>155</v>
      </c>
      <c r="E94" s="1" t="s">
        <v>156</v>
      </c>
      <c r="F94" s="1" t="s">
        <v>155</v>
      </c>
      <c r="G94" s="1" t="s">
        <v>156</v>
      </c>
      <c r="H94" s="1" t="s">
        <v>198</v>
      </c>
      <c r="I94" s="5">
        <v>1600000</v>
      </c>
      <c r="J94" s="5">
        <v>2200000</v>
      </c>
      <c r="K94" s="5">
        <v>3800000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3800000</v>
      </c>
      <c r="R94" s="5">
        <v>0</v>
      </c>
      <c r="S94" s="5">
        <v>0</v>
      </c>
    </row>
    <row r="95" spans="1:19" hidden="1" x14ac:dyDescent="0.3">
      <c r="A95" s="1" t="s">
        <v>199</v>
      </c>
      <c r="B95" s="1" t="s">
        <v>68</v>
      </c>
      <c r="C95" s="1" t="s">
        <v>154</v>
      </c>
      <c r="D95" s="1" t="s">
        <v>155</v>
      </c>
      <c r="E95" s="1" t="s">
        <v>156</v>
      </c>
      <c r="F95" s="1" t="s">
        <v>155</v>
      </c>
      <c r="G95" s="1" t="s">
        <v>156</v>
      </c>
      <c r="H95" s="1" t="s">
        <v>200</v>
      </c>
      <c r="I95" s="5">
        <v>77442266.879999995</v>
      </c>
      <c r="J95" s="5">
        <v>0</v>
      </c>
      <c r="K95" s="5">
        <v>77442266.879999995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77442266.879999995</v>
      </c>
      <c r="R95" s="5">
        <v>0</v>
      </c>
      <c r="S95" s="5">
        <v>0</v>
      </c>
    </row>
    <row r="96" spans="1:19" hidden="1" x14ac:dyDescent="0.3">
      <c r="A96" s="1" t="s">
        <v>201</v>
      </c>
      <c r="B96" s="1" t="s">
        <v>68</v>
      </c>
      <c r="C96" s="1" t="s">
        <v>154</v>
      </c>
      <c r="D96" s="1" t="s">
        <v>155</v>
      </c>
      <c r="E96" s="1" t="s">
        <v>156</v>
      </c>
      <c r="F96" s="1" t="s">
        <v>155</v>
      </c>
      <c r="G96" s="1" t="s">
        <v>156</v>
      </c>
      <c r="H96" s="1" t="s">
        <v>59</v>
      </c>
      <c r="I96" s="5">
        <v>300000</v>
      </c>
      <c r="J96" s="5">
        <v>0</v>
      </c>
      <c r="K96" s="5">
        <v>300000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300000</v>
      </c>
      <c r="R96" s="5">
        <v>0</v>
      </c>
      <c r="S96" s="5">
        <v>0</v>
      </c>
    </row>
    <row r="97" spans="1:19" hidden="1" x14ac:dyDescent="0.3">
      <c r="A97" s="1" t="s">
        <v>202</v>
      </c>
      <c r="B97" s="1" t="s">
        <v>68</v>
      </c>
      <c r="C97" s="1" t="s">
        <v>154</v>
      </c>
      <c r="D97" s="1" t="s">
        <v>155</v>
      </c>
      <c r="E97" s="1" t="s">
        <v>156</v>
      </c>
      <c r="F97" s="1" t="s">
        <v>155</v>
      </c>
      <c r="G97" s="1" t="s">
        <v>156</v>
      </c>
      <c r="H97" s="1" t="s">
        <v>203</v>
      </c>
      <c r="I97" s="5">
        <v>8732945.1600000001</v>
      </c>
      <c r="J97" s="5">
        <v>0</v>
      </c>
      <c r="K97" s="5">
        <v>8732945.1600000001</v>
      </c>
      <c r="L97" s="5">
        <v>8732945.1600000001</v>
      </c>
      <c r="M97" s="5">
        <v>0</v>
      </c>
      <c r="N97" s="5">
        <v>0</v>
      </c>
      <c r="O97" s="5">
        <v>0</v>
      </c>
      <c r="P97" s="5">
        <v>0</v>
      </c>
      <c r="Q97" s="5">
        <v>8732945.1600000001</v>
      </c>
      <c r="R97" s="5">
        <v>0</v>
      </c>
      <c r="S97" s="5">
        <v>0</v>
      </c>
    </row>
    <row r="98" spans="1:19" hidden="1" x14ac:dyDescent="0.3">
      <c r="A98" s="1" t="s">
        <v>204</v>
      </c>
      <c r="B98" s="1" t="s">
        <v>68</v>
      </c>
      <c r="C98" s="1" t="s">
        <v>154</v>
      </c>
      <c r="D98" s="1" t="s">
        <v>155</v>
      </c>
      <c r="E98" s="1" t="s">
        <v>156</v>
      </c>
      <c r="F98" s="1" t="s">
        <v>155</v>
      </c>
      <c r="G98" s="1" t="s">
        <v>156</v>
      </c>
      <c r="H98" s="1" t="s">
        <v>205</v>
      </c>
      <c r="I98" s="5">
        <v>350000</v>
      </c>
      <c r="J98" s="5">
        <v>0</v>
      </c>
      <c r="K98" s="5">
        <v>350000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350000</v>
      </c>
      <c r="R98" s="5">
        <v>0</v>
      </c>
      <c r="S98" s="5">
        <v>0</v>
      </c>
    </row>
    <row r="99" spans="1:19" hidden="1" x14ac:dyDescent="0.3">
      <c r="A99" s="1" t="s">
        <v>206</v>
      </c>
      <c r="B99" s="1" t="s">
        <v>68</v>
      </c>
      <c r="C99" s="1" t="s">
        <v>154</v>
      </c>
      <c r="D99" s="1" t="s">
        <v>155</v>
      </c>
      <c r="E99" s="1" t="s">
        <v>156</v>
      </c>
      <c r="F99" s="1" t="s">
        <v>155</v>
      </c>
      <c r="G99" s="1" t="s">
        <v>156</v>
      </c>
      <c r="H99" s="1" t="s">
        <v>207</v>
      </c>
      <c r="I99" s="5">
        <v>8250000</v>
      </c>
      <c r="J99" s="5">
        <v>-6835000</v>
      </c>
      <c r="K99" s="5">
        <v>1415000</v>
      </c>
      <c r="L99" s="5">
        <v>-10971.23</v>
      </c>
      <c r="M99" s="5">
        <v>0</v>
      </c>
      <c r="N99" s="5">
        <v>0</v>
      </c>
      <c r="O99" s="5">
        <v>0</v>
      </c>
      <c r="P99" s="5">
        <v>0</v>
      </c>
      <c r="Q99" s="5">
        <v>1415000</v>
      </c>
      <c r="R99" s="5">
        <v>0</v>
      </c>
      <c r="S99" s="5">
        <v>0</v>
      </c>
    </row>
    <row r="100" spans="1:19" hidden="1" x14ac:dyDescent="0.3">
      <c r="A100" s="1" t="s">
        <v>208</v>
      </c>
      <c r="B100" s="1" t="s">
        <v>68</v>
      </c>
      <c r="C100" s="1" t="s">
        <v>154</v>
      </c>
      <c r="D100" s="1" t="s">
        <v>155</v>
      </c>
      <c r="E100" s="1" t="s">
        <v>156</v>
      </c>
      <c r="F100" s="1" t="s">
        <v>155</v>
      </c>
      <c r="G100" s="1" t="s">
        <v>156</v>
      </c>
      <c r="H100" s="1" t="s">
        <v>209</v>
      </c>
      <c r="I100" s="5">
        <v>40000</v>
      </c>
      <c r="J100" s="5">
        <v>0</v>
      </c>
      <c r="K100" s="5">
        <v>40000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40000</v>
      </c>
      <c r="R100" s="5">
        <v>0</v>
      </c>
      <c r="S100" s="5">
        <v>0</v>
      </c>
    </row>
    <row r="101" spans="1:19" hidden="1" x14ac:dyDescent="0.3">
      <c r="A101" s="1" t="s">
        <v>210</v>
      </c>
      <c r="B101" s="1" t="s">
        <v>68</v>
      </c>
      <c r="C101" s="1" t="s">
        <v>154</v>
      </c>
      <c r="D101" s="1" t="s">
        <v>155</v>
      </c>
      <c r="E101" s="1" t="s">
        <v>156</v>
      </c>
      <c r="F101" s="1" t="s">
        <v>155</v>
      </c>
      <c r="G101" s="1" t="s">
        <v>156</v>
      </c>
      <c r="H101" s="1" t="s">
        <v>211</v>
      </c>
      <c r="I101" s="5">
        <v>20000000</v>
      </c>
      <c r="J101" s="5">
        <v>2000000</v>
      </c>
      <c r="K101" s="5">
        <v>22000000</v>
      </c>
      <c r="L101" s="5">
        <v>246292.7</v>
      </c>
      <c r="M101" s="5">
        <v>46824.18</v>
      </c>
      <c r="N101" s="5">
        <v>0</v>
      </c>
      <c r="O101" s="5">
        <v>0</v>
      </c>
      <c r="P101" s="5">
        <v>0</v>
      </c>
      <c r="Q101" s="5">
        <v>22000000</v>
      </c>
      <c r="R101" s="5">
        <v>0</v>
      </c>
      <c r="S101" s="5">
        <v>0</v>
      </c>
    </row>
    <row r="102" spans="1:19" hidden="1" x14ac:dyDescent="0.3">
      <c r="A102" s="1" t="s">
        <v>212</v>
      </c>
      <c r="B102" s="1" t="s">
        <v>68</v>
      </c>
      <c r="C102" s="1" t="s">
        <v>154</v>
      </c>
      <c r="D102" s="1" t="s">
        <v>155</v>
      </c>
      <c r="E102" s="1" t="s">
        <v>156</v>
      </c>
      <c r="F102" s="1" t="s">
        <v>155</v>
      </c>
      <c r="G102" s="1" t="s">
        <v>156</v>
      </c>
      <c r="H102" s="1" t="s">
        <v>213</v>
      </c>
      <c r="I102" s="5">
        <v>20000000</v>
      </c>
      <c r="J102" s="5">
        <v>2000000</v>
      </c>
      <c r="K102" s="5">
        <v>22000000</v>
      </c>
      <c r="L102" s="5">
        <v>2207103.69</v>
      </c>
      <c r="M102" s="5">
        <v>0</v>
      </c>
      <c r="N102" s="5">
        <v>0</v>
      </c>
      <c r="O102" s="5">
        <v>0</v>
      </c>
      <c r="P102" s="5">
        <v>0</v>
      </c>
      <c r="Q102" s="5">
        <v>22000000</v>
      </c>
      <c r="R102" s="5">
        <v>0</v>
      </c>
      <c r="S102" s="5">
        <v>0</v>
      </c>
    </row>
    <row r="103" spans="1:19" hidden="1" x14ac:dyDescent="0.3">
      <c r="A103" s="1" t="s">
        <v>214</v>
      </c>
      <c r="B103" s="1" t="s">
        <v>68</v>
      </c>
      <c r="C103" s="1" t="s">
        <v>154</v>
      </c>
      <c r="D103" s="1" t="s">
        <v>155</v>
      </c>
      <c r="E103" s="1" t="s">
        <v>156</v>
      </c>
      <c r="F103" s="1" t="s">
        <v>155</v>
      </c>
      <c r="G103" s="1" t="s">
        <v>156</v>
      </c>
      <c r="H103" s="1" t="s">
        <v>215</v>
      </c>
      <c r="I103" s="5">
        <v>0</v>
      </c>
      <c r="J103" s="5">
        <v>6835000</v>
      </c>
      <c r="K103" s="5">
        <v>6835000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6835000</v>
      </c>
      <c r="R103" s="5">
        <v>0</v>
      </c>
      <c r="S103" s="5">
        <v>0</v>
      </c>
    </row>
    <row r="104" spans="1:19" hidden="1" x14ac:dyDescent="0.3">
      <c r="A104" s="1" t="s">
        <v>216</v>
      </c>
      <c r="B104" s="1" t="s">
        <v>68</v>
      </c>
      <c r="C104" s="1" t="s">
        <v>154</v>
      </c>
      <c r="D104" s="1" t="s">
        <v>155</v>
      </c>
      <c r="E104" s="1" t="s">
        <v>156</v>
      </c>
      <c r="F104" s="1" t="s">
        <v>155</v>
      </c>
      <c r="G104" s="1" t="s">
        <v>156</v>
      </c>
      <c r="H104" s="1" t="s">
        <v>217</v>
      </c>
      <c r="I104" s="5">
        <v>1000000</v>
      </c>
      <c r="J104" s="5">
        <v>0</v>
      </c>
      <c r="K104" s="5">
        <v>1000000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1000000</v>
      </c>
      <c r="R104" s="5">
        <v>0</v>
      </c>
      <c r="S104" s="5">
        <v>0</v>
      </c>
    </row>
    <row r="105" spans="1:19" hidden="1" x14ac:dyDescent="0.3">
      <c r="A105" s="1" t="s">
        <v>218</v>
      </c>
      <c r="B105" s="1" t="s">
        <v>68</v>
      </c>
      <c r="C105" s="1" t="s">
        <v>154</v>
      </c>
      <c r="D105" s="1" t="s">
        <v>155</v>
      </c>
      <c r="E105" s="1" t="s">
        <v>156</v>
      </c>
      <c r="F105" s="1" t="s">
        <v>155</v>
      </c>
      <c r="G105" s="1" t="s">
        <v>156</v>
      </c>
      <c r="H105" s="1" t="s">
        <v>219</v>
      </c>
      <c r="I105" s="5">
        <v>500000</v>
      </c>
      <c r="J105" s="5">
        <v>100000</v>
      </c>
      <c r="K105" s="5">
        <v>600000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600000</v>
      </c>
      <c r="R105" s="5">
        <v>0</v>
      </c>
      <c r="S105" s="5">
        <v>0</v>
      </c>
    </row>
    <row r="106" spans="1:19" hidden="1" x14ac:dyDescent="0.3">
      <c r="A106" s="1" t="s">
        <v>220</v>
      </c>
      <c r="B106" s="1" t="s">
        <v>68</v>
      </c>
      <c r="C106" s="1" t="s">
        <v>154</v>
      </c>
      <c r="D106" s="1" t="s">
        <v>155</v>
      </c>
      <c r="E106" s="1" t="s">
        <v>156</v>
      </c>
      <c r="F106" s="1" t="s">
        <v>155</v>
      </c>
      <c r="G106" s="1" t="s">
        <v>156</v>
      </c>
      <c r="H106" s="1" t="s">
        <v>119</v>
      </c>
      <c r="I106" s="5">
        <v>25000</v>
      </c>
      <c r="J106" s="5">
        <v>0</v>
      </c>
      <c r="K106" s="5">
        <v>25000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25000</v>
      </c>
      <c r="R106" s="5">
        <v>0</v>
      </c>
      <c r="S106" s="5">
        <v>0</v>
      </c>
    </row>
    <row r="107" spans="1:19" hidden="1" x14ac:dyDescent="0.3">
      <c r="A107" s="1" t="s">
        <v>221</v>
      </c>
      <c r="B107" s="1" t="s">
        <v>68</v>
      </c>
      <c r="C107" s="1" t="s">
        <v>154</v>
      </c>
      <c r="D107" s="1" t="s">
        <v>155</v>
      </c>
      <c r="E107" s="1" t="s">
        <v>156</v>
      </c>
      <c r="F107" s="1" t="s">
        <v>155</v>
      </c>
      <c r="G107" s="1" t="s">
        <v>156</v>
      </c>
      <c r="H107" s="1" t="s">
        <v>222</v>
      </c>
      <c r="I107" s="5">
        <v>40000000</v>
      </c>
      <c r="J107" s="5">
        <v>-8121178.75</v>
      </c>
      <c r="K107" s="5">
        <v>31878821.25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31878821.25</v>
      </c>
      <c r="R107" s="5">
        <v>0</v>
      </c>
      <c r="S107" s="5">
        <v>0</v>
      </c>
    </row>
    <row r="108" spans="1:19" hidden="1" x14ac:dyDescent="0.3">
      <c r="A108" s="1" t="s">
        <v>223</v>
      </c>
      <c r="B108" s="1" t="s">
        <v>68</v>
      </c>
      <c r="C108" s="1" t="s">
        <v>154</v>
      </c>
      <c r="D108" s="1" t="s">
        <v>155</v>
      </c>
      <c r="E108" s="1" t="s">
        <v>156</v>
      </c>
      <c r="F108" s="1" t="s">
        <v>155</v>
      </c>
      <c r="G108" s="1" t="s">
        <v>156</v>
      </c>
      <c r="H108" s="1" t="s">
        <v>224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</row>
    <row r="109" spans="1:19" hidden="1" x14ac:dyDescent="0.3">
      <c r="A109" s="1" t="s">
        <v>225</v>
      </c>
      <c r="B109" s="1" t="s">
        <v>68</v>
      </c>
      <c r="C109" s="1" t="s">
        <v>154</v>
      </c>
      <c r="D109" s="1" t="s">
        <v>155</v>
      </c>
      <c r="E109" s="1" t="s">
        <v>156</v>
      </c>
      <c r="F109" s="1" t="s">
        <v>155</v>
      </c>
      <c r="G109" s="1" t="s">
        <v>156</v>
      </c>
      <c r="H109" s="1" t="s">
        <v>226</v>
      </c>
      <c r="I109" s="5">
        <v>0</v>
      </c>
      <c r="J109" s="5">
        <v>828438.75</v>
      </c>
      <c r="K109" s="5">
        <v>828438.75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828438.75</v>
      </c>
      <c r="R109" s="5">
        <v>0</v>
      </c>
      <c r="S109" s="5">
        <v>0</v>
      </c>
    </row>
    <row r="110" spans="1:19" hidden="1" x14ac:dyDescent="0.3">
      <c r="A110" s="1" t="s">
        <v>227</v>
      </c>
      <c r="B110" s="1" t="s">
        <v>68</v>
      </c>
      <c r="C110" s="1" t="s">
        <v>154</v>
      </c>
      <c r="D110" s="1" t="s">
        <v>155</v>
      </c>
      <c r="E110" s="1" t="s">
        <v>156</v>
      </c>
      <c r="F110" s="1" t="s">
        <v>155</v>
      </c>
      <c r="G110" s="1" t="s">
        <v>156</v>
      </c>
      <c r="H110" s="1" t="s">
        <v>123</v>
      </c>
      <c r="I110" s="5">
        <v>5000</v>
      </c>
      <c r="J110" s="5">
        <v>292740</v>
      </c>
      <c r="K110" s="5">
        <v>297740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297740</v>
      </c>
      <c r="R110" s="5">
        <v>0</v>
      </c>
      <c r="S110" s="5">
        <v>0</v>
      </c>
    </row>
    <row r="111" spans="1:19" hidden="1" x14ac:dyDescent="0.3">
      <c r="A111" s="1" t="s">
        <v>228</v>
      </c>
      <c r="B111" s="1" t="s">
        <v>68</v>
      </c>
      <c r="C111" s="1" t="s">
        <v>154</v>
      </c>
      <c r="D111" s="1" t="s">
        <v>155</v>
      </c>
      <c r="E111" s="1" t="s">
        <v>156</v>
      </c>
      <c r="F111" s="1" t="s">
        <v>155</v>
      </c>
      <c r="G111" s="1" t="s">
        <v>156</v>
      </c>
      <c r="H111" s="1" t="s">
        <v>229</v>
      </c>
      <c r="I111" s="5">
        <v>0</v>
      </c>
      <c r="J111" s="5">
        <v>1700000</v>
      </c>
      <c r="K111" s="5">
        <v>1700000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1700000</v>
      </c>
      <c r="R111" s="5">
        <v>0</v>
      </c>
      <c r="S111" s="5">
        <v>0</v>
      </c>
    </row>
    <row r="112" spans="1:19" hidden="1" x14ac:dyDescent="0.3">
      <c r="A112" s="1" t="s">
        <v>230</v>
      </c>
      <c r="B112" s="1" t="s">
        <v>68</v>
      </c>
      <c r="C112" s="1" t="s">
        <v>154</v>
      </c>
      <c r="D112" s="1" t="s">
        <v>155</v>
      </c>
      <c r="E112" s="1" t="s">
        <v>156</v>
      </c>
      <c r="F112" s="1" t="s">
        <v>155</v>
      </c>
      <c r="G112" s="1" t="s">
        <v>156</v>
      </c>
      <c r="H112" s="1" t="s">
        <v>231</v>
      </c>
      <c r="I112" s="5">
        <v>0</v>
      </c>
      <c r="J112" s="5">
        <v>30000000</v>
      </c>
      <c r="K112" s="5">
        <v>30000000</v>
      </c>
      <c r="L112" s="5">
        <v>29977846.07</v>
      </c>
      <c r="M112" s="5">
        <v>0</v>
      </c>
      <c r="N112" s="5">
        <v>0</v>
      </c>
      <c r="O112" s="5">
        <v>0</v>
      </c>
      <c r="P112" s="5">
        <v>0</v>
      </c>
      <c r="Q112" s="5">
        <v>30000000</v>
      </c>
      <c r="R112" s="5">
        <v>0</v>
      </c>
      <c r="S112" s="5">
        <v>0</v>
      </c>
    </row>
    <row r="113" spans="1:19" hidden="1" x14ac:dyDescent="0.3">
      <c r="A113" s="1" t="s">
        <v>232</v>
      </c>
      <c r="B113" s="1" t="s">
        <v>68</v>
      </c>
      <c r="C113" s="1" t="s">
        <v>154</v>
      </c>
      <c r="D113" s="1" t="s">
        <v>155</v>
      </c>
      <c r="E113" s="1" t="s">
        <v>156</v>
      </c>
      <c r="F113" s="1" t="s">
        <v>155</v>
      </c>
      <c r="G113" s="1" t="s">
        <v>156</v>
      </c>
      <c r="H113" s="1" t="s">
        <v>233</v>
      </c>
      <c r="I113" s="5">
        <v>250000</v>
      </c>
      <c r="J113" s="5">
        <v>3500000</v>
      </c>
      <c r="K113" s="5">
        <v>3750000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3750000</v>
      </c>
      <c r="R113" s="5">
        <v>0</v>
      </c>
      <c r="S113" s="5">
        <v>0</v>
      </c>
    </row>
    <row r="114" spans="1:19" hidden="1" x14ac:dyDescent="0.3">
      <c r="A114" s="1" t="s">
        <v>234</v>
      </c>
      <c r="B114" s="1" t="s">
        <v>68</v>
      </c>
      <c r="C114" s="1" t="s">
        <v>154</v>
      </c>
      <c r="D114" s="1" t="s">
        <v>155</v>
      </c>
      <c r="E114" s="1" t="s">
        <v>156</v>
      </c>
      <c r="F114" s="1" t="s">
        <v>155</v>
      </c>
      <c r="G114" s="1" t="s">
        <v>156</v>
      </c>
      <c r="H114" s="1" t="s">
        <v>235</v>
      </c>
      <c r="I114" s="5">
        <v>5000000</v>
      </c>
      <c r="J114" s="5">
        <v>0</v>
      </c>
      <c r="K114" s="5">
        <v>5000000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5000000</v>
      </c>
      <c r="R114" s="5">
        <v>0</v>
      </c>
      <c r="S114" s="5">
        <v>0</v>
      </c>
    </row>
    <row r="115" spans="1:19" hidden="1" x14ac:dyDescent="0.3">
      <c r="A115" s="1" t="s">
        <v>238</v>
      </c>
      <c r="B115" s="1" t="s">
        <v>68</v>
      </c>
      <c r="C115" s="1" t="s">
        <v>154</v>
      </c>
      <c r="D115" s="1" t="s">
        <v>236</v>
      </c>
      <c r="E115" s="1" t="s">
        <v>237</v>
      </c>
      <c r="F115" s="1" t="s">
        <v>236</v>
      </c>
      <c r="G115" s="1" t="s">
        <v>237</v>
      </c>
      <c r="H115" s="1" t="s">
        <v>239</v>
      </c>
      <c r="I115" s="5">
        <v>14346960</v>
      </c>
      <c r="J115" s="5">
        <v>0</v>
      </c>
      <c r="K115" s="5">
        <v>14346960</v>
      </c>
      <c r="L115" s="5">
        <v>0</v>
      </c>
      <c r="M115" s="5">
        <v>0</v>
      </c>
      <c r="N115" s="5">
        <v>6541809.1500000004</v>
      </c>
      <c r="O115" s="5">
        <v>6541809.1500000004</v>
      </c>
      <c r="P115" s="5">
        <v>6541809.1500000004</v>
      </c>
      <c r="Q115" s="5">
        <v>7805150.8499999996</v>
      </c>
      <c r="R115" s="5">
        <v>6541809.1500000004</v>
      </c>
      <c r="S115" s="5">
        <v>0</v>
      </c>
    </row>
    <row r="116" spans="1:19" hidden="1" x14ac:dyDescent="0.3">
      <c r="A116" s="1" t="s">
        <v>240</v>
      </c>
      <c r="B116" s="1" t="s">
        <v>68</v>
      </c>
      <c r="C116" s="1" t="s">
        <v>154</v>
      </c>
      <c r="D116" s="1" t="s">
        <v>236</v>
      </c>
      <c r="E116" s="1" t="s">
        <v>237</v>
      </c>
      <c r="F116" s="1" t="s">
        <v>236</v>
      </c>
      <c r="G116" s="1" t="s">
        <v>237</v>
      </c>
      <c r="H116" s="1" t="s">
        <v>241</v>
      </c>
      <c r="I116" s="5">
        <v>705161521.26999998</v>
      </c>
      <c r="J116" s="5">
        <v>12236535.789999999</v>
      </c>
      <c r="K116" s="5">
        <v>717398057.05999994</v>
      </c>
      <c r="L116" s="5">
        <v>0</v>
      </c>
      <c r="M116" s="5">
        <v>0</v>
      </c>
      <c r="N116" s="5">
        <v>314381924.81999999</v>
      </c>
      <c r="O116" s="5">
        <v>314381924.81999999</v>
      </c>
      <c r="P116" s="5">
        <v>314381924.81999999</v>
      </c>
      <c r="Q116" s="5">
        <v>403016132.24000001</v>
      </c>
      <c r="R116" s="5">
        <v>314381924.81999999</v>
      </c>
      <c r="S116" s="5">
        <v>0</v>
      </c>
    </row>
    <row r="117" spans="1:19" hidden="1" x14ac:dyDescent="0.3">
      <c r="A117" s="1" t="s">
        <v>242</v>
      </c>
      <c r="B117" s="1" t="s">
        <v>68</v>
      </c>
      <c r="C117" s="1" t="s">
        <v>154</v>
      </c>
      <c r="D117" s="1" t="s">
        <v>236</v>
      </c>
      <c r="E117" s="1" t="s">
        <v>237</v>
      </c>
      <c r="F117" s="1" t="s">
        <v>236</v>
      </c>
      <c r="G117" s="1" t="s">
        <v>237</v>
      </c>
      <c r="H117" s="1" t="s">
        <v>243</v>
      </c>
      <c r="I117" s="5">
        <v>212353767.59999999</v>
      </c>
      <c r="J117" s="5">
        <v>-5083887.5999999996</v>
      </c>
      <c r="K117" s="5">
        <v>207269880</v>
      </c>
      <c r="L117" s="5">
        <v>0</v>
      </c>
      <c r="M117" s="5">
        <v>0</v>
      </c>
      <c r="N117" s="5">
        <v>85577373.090000004</v>
      </c>
      <c r="O117" s="5">
        <v>85577373.090000004</v>
      </c>
      <c r="P117" s="5">
        <v>85577373.090000004</v>
      </c>
      <c r="Q117" s="5">
        <v>121692506.91</v>
      </c>
      <c r="R117" s="5">
        <v>85577373.090000004</v>
      </c>
      <c r="S117" s="5">
        <v>0</v>
      </c>
    </row>
    <row r="118" spans="1:19" hidden="1" x14ac:dyDescent="0.3">
      <c r="A118" s="1" t="s">
        <v>244</v>
      </c>
      <c r="B118" s="1" t="s">
        <v>68</v>
      </c>
      <c r="C118" s="1" t="s">
        <v>154</v>
      </c>
      <c r="D118" s="1" t="s">
        <v>236</v>
      </c>
      <c r="E118" s="1" t="s">
        <v>237</v>
      </c>
      <c r="F118" s="1" t="s">
        <v>236</v>
      </c>
      <c r="G118" s="1" t="s">
        <v>237</v>
      </c>
      <c r="H118" s="1" t="s">
        <v>245</v>
      </c>
      <c r="I118" s="5">
        <v>10000000</v>
      </c>
      <c r="J118" s="5">
        <v>0</v>
      </c>
      <c r="K118" s="5">
        <v>10000000</v>
      </c>
      <c r="L118" s="5">
        <v>0</v>
      </c>
      <c r="M118" s="5">
        <v>0</v>
      </c>
      <c r="N118" s="5">
        <v>1574926.62</v>
      </c>
      <c r="O118" s="5">
        <v>1574926.62</v>
      </c>
      <c r="P118" s="5">
        <v>1574926.62</v>
      </c>
      <c r="Q118" s="5">
        <v>8425073.3800000008</v>
      </c>
      <c r="R118" s="5">
        <v>1574926.62</v>
      </c>
      <c r="S118" s="5">
        <v>0</v>
      </c>
    </row>
    <row r="119" spans="1:19" hidden="1" x14ac:dyDescent="0.3">
      <c r="A119" s="1" t="s">
        <v>246</v>
      </c>
      <c r="B119" s="1" t="s">
        <v>68</v>
      </c>
      <c r="C119" s="1" t="s">
        <v>154</v>
      </c>
      <c r="D119" s="1" t="s">
        <v>236</v>
      </c>
      <c r="E119" s="1" t="s">
        <v>237</v>
      </c>
      <c r="F119" s="1" t="s">
        <v>236</v>
      </c>
      <c r="G119" s="1" t="s">
        <v>237</v>
      </c>
      <c r="H119" s="1" t="s">
        <v>247</v>
      </c>
      <c r="I119" s="5">
        <v>76813145.879999995</v>
      </c>
      <c r="J119" s="5">
        <v>20798755</v>
      </c>
      <c r="K119" s="5">
        <v>97611900.879999995</v>
      </c>
      <c r="L119" s="5">
        <v>0</v>
      </c>
      <c r="M119" s="5">
        <v>0</v>
      </c>
      <c r="N119" s="5">
        <v>39024420.479999997</v>
      </c>
      <c r="O119" s="5">
        <v>39024420.479999997</v>
      </c>
      <c r="P119" s="5">
        <v>39024420.479999997</v>
      </c>
      <c r="Q119" s="5">
        <v>58587480.399999999</v>
      </c>
      <c r="R119" s="5">
        <v>39024420.479999997</v>
      </c>
      <c r="S119" s="5">
        <v>0</v>
      </c>
    </row>
    <row r="120" spans="1:19" hidden="1" x14ac:dyDescent="0.3">
      <c r="A120" s="1" t="s">
        <v>248</v>
      </c>
      <c r="B120" s="1" t="s">
        <v>68</v>
      </c>
      <c r="C120" s="1" t="s">
        <v>154</v>
      </c>
      <c r="D120" s="1" t="s">
        <v>236</v>
      </c>
      <c r="E120" s="1" t="s">
        <v>237</v>
      </c>
      <c r="F120" s="1" t="s">
        <v>236</v>
      </c>
      <c r="G120" s="1" t="s">
        <v>237</v>
      </c>
      <c r="H120" s="1" t="s">
        <v>249</v>
      </c>
      <c r="I120" s="5">
        <v>26400</v>
      </c>
      <c r="J120" s="5">
        <v>0</v>
      </c>
      <c r="K120" s="5">
        <v>26400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26400</v>
      </c>
      <c r="R120" s="5">
        <v>0</v>
      </c>
      <c r="S120" s="5">
        <v>0</v>
      </c>
    </row>
    <row r="121" spans="1:19" hidden="1" x14ac:dyDescent="0.3">
      <c r="A121" s="1" t="s">
        <v>250</v>
      </c>
      <c r="B121" s="1" t="s">
        <v>68</v>
      </c>
      <c r="C121" s="1" t="s">
        <v>154</v>
      </c>
      <c r="D121" s="1" t="s">
        <v>236</v>
      </c>
      <c r="E121" s="1" t="s">
        <v>237</v>
      </c>
      <c r="F121" s="1" t="s">
        <v>236</v>
      </c>
      <c r="G121" s="1" t="s">
        <v>237</v>
      </c>
      <c r="H121" s="1" t="s">
        <v>251</v>
      </c>
      <c r="I121" s="5">
        <v>9993173.3499999996</v>
      </c>
      <c r="J121" s="5">
        <v>169951.89</v>
      </c>
      <c r="K121" s="5">
        <v>10163125.24</v>
      </c>
      <c r="L121" s="5">
        <v>0</v>
      </c>
      <c r="M121" s="5">
        <v>0</v>
      </c>
      <c r="N121" s="5">
        <v>9197098.0700000003</v>
      </c>
      <c r="O121" s="5">
        <v>9197098.0700000003</v>
      </c>
      <c r="P121" s="5">
        <v>9197098.0700000003</v>
      </c>
      <c r="Q121" s="5">
        <v>966027.17</v>
      </c>
      <c r="R121" s="5">
        <v>9197098.0700000003</v>
      </c>
      <c r="S121" s="5">
        <v>0</v>
      </c>
    </row>
    <row r="122" spans="1:19" hidden="1" x14ac:dyDescent="0.3">
      <c r="A122" s="1" t="s">
        <v>252</v>
      </c>
      <c r="B122" s="1" t="s">
        <v>68</v>
      </c>
      <c r="C122" s="1" t="s">
        <v>154</v>
      </c>
      <c r="D122" s="1" t="s">
        <v>236</v>
      </c>
      <c r="E122" s="1" t="s">
        <v>237</v>
      </c>
      <c r="F122" s="1" t="s">
        <v>236</v>
      </c>
      <c r="G122" s="1" t="s">
        <v>237</v>
      </c>
      <c r="H122" s="1" t="s">
        <v>253</v>
      </c>
      <c r="I122" s="5">
        <v>1066849.25</v>
      </c>
      <c r="J122" s="5">
        <v>101308.86</v>
      </c>
      <c r="K122" s="5">
        <v>1168158.1100000001</v>
      </c>
      <c r="L122" s="5">
        <v>0</v>
      </c>
      <c r="M122" s="5">
        <v>0</v>
      </c>
      <c r="N122" s="5">
        <v>964085.09</v>
      </c>
      <c r="O122" s="5">
        <v>964085.09</v>
      </c>
      <c r="P122" s="5">
        <v>964085.09</v>
      </c>
      <c r="Q122" s="5">
        <v>204073.02</v>
      </c>
      <c r="R122" s="5">
        <v>964085.09</v>
      </c>
      <c r="S122" s="5">
        <v>0</v>
      </c>
    </row>
    <row r="123" spans="1:19" hidden="1" x14ac:dyDescent="0.3">
      <c r="A123" s="1" t="s">
        <v>254</v>
      </c>
      <c r="B123" s="1" t="s">
        <v>68</v>
      </c>
      <c r="C123" s="1" t="s">
        <v>154</v>
      </c>
      <c r="D123" s="1" t="s">
        <v>236</v>
      </c>
      <c r="E123" s="1" t="s">
        <v>237</v>
      </c>
      <c r="F123" s="1" t="s">
        <v>236</v>
      </c>
      <c r="G123" s="1" t="s">
        <v>237</v>
      </c>
      <c r="H123" s="1" t="s">
        <v>255</v>
      </c>
      <c r="I123" s="5">
        <v>2949357.88</v>
      </c>
      <c r="J123" s="5">
        <v>-70609.55</v>
      </c>
      <c r="K123" s="5">
        <v>2878748.33</v>
      </c>
      <c r="L123" s="5">
        <v>0</v>
      </c>
      <c r="M123" s="5">
        <v>0</v>
      </c>
      <c r="N123" s="5">
        <v>2455948.4500000002</v>
      </c>
      <c r="O123" s="5">
        <v>2455948.4500000002</v>
      </c>
      <c r="P123" s="5">
        <v>2455948.4500000002</v>
      </c>
      <c r="Q123" s="5">
        <v>422799.88</v>
      </c>
      <c r="R123" s="5">
        <v>2455948.4500000002</v>
      </c>
      <c r="S123" s="5">
        <v>0</v>
      </c>
    </row>
    <row r="124" spans="1:19" hidden="1" x14ac:dyDescent="0.3">
      <c r="A124" s="1" t="s">
        <v>256</v>
      </c>
      <c r="B124" s="1" t="s">
        <v>68</v>
      </c>
      <c r="C124" s="1" t="s">
        <v>154</v>
      </c>
      <c r="D124" s="1" t="s">
        <v>236</v>
      </c>
      <c r="E124" s="1" t="s">
        <v>237</v>
      </c>
      <c r="F124" s="1" t="s">
        <v>236</v>
      </c>
      <c r="G124" s="1" t="s">
        <v>237</v>
      </c>
      <c r="H124" s="1" t="s">
        <v>251</v>
      </c>
      <c r="I124" s="5">
        <v>99931733.510000005</v>
      </c>
      <c r="J124" s="5">
        <v>1699518.86</v>
      </c>
      <c r="K124" s="5">
        <v>101631252.37</v>
      </c>
      <c r="L124" s="5">
        <v>0</v>
      </c>
      <c r="M124" s="5">
        <v>0</v>
      </c>
      <c r="N124" s="5">
        <v>57015.5</v>
      </c>
      <c r="O124" s="5">
        <v>57015.5</v>
      </c>
      <c r="P124" s="5">
        <v>57015.5</v>
      </c>
      <c r="Q124" s="5">
        <v>101574236.87</v>
      </c>
      <c r="R124" s="5">
        <v>57015.5</v>
      </c>
      <c r="S124" s="5">
        <v>0</v>
      </c>
    </row>
    <row r="125" spans="1:19" hidden="1" x14ac:dyDescent="0.3">
      <c r="A125" s="1" t="s">
        <v>257</v>
      </c>
      <c r="B125" s="1" t="s">
        <v>68</v>
      </c>
      <c r="C125" s="1" t="s">
        <v>154</v>
      </c>
      <c r="D125" s="1" t="s">
        <v>236</v>
      </c>
      <c r="E125" s="1" t="s">
        <v>237</v>
      </c>
      <c r="F125" s="1" t="s">
        <v>236</v>
      </c>
      <c r="G125" s="1" t="s">
        <v>237</v>
      </c>
      <c r="H125" s="1" t="s">
        <v>258</v>
      </c>
      <c r="I125" s="5">
        <v>8130775.4900000002</v>
      </c>
      <c r="J125" s="5">
        <v>-8130775.4800000004</v>
      </c>
      <c r="K125" s="5">
        <v>0.01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0.01</v>
      </c>
      <c r="R125" s="5">
        <v>0</v>
      </c>
      <c r="S125" s="5">
        <v>0</v>
      </c>
    </row>
    <row r="126" spans="1:19" hidden="1" x14ac:dyDescent="0.3">
      <c r="A126" s="1" t="s">
        <v>259</v>
      </c>
      <c r="B126" s="1" t="s">
        <v>68</v>
      </c>
      <c r="C126" s="1" t="s">
        <v>154</v>
      </c>
      <c r="D126" s="1" t="s">
        <v>236</v>
      </c>
      <c r="E126" s="1" t="s">
        <v>237</v>
      </c>
      <c r="F126" s="1" t="s">
        <v>236</v>
      </c>
      <c r="G126" s="1" t="s">
        <v>237</v>
      </c>
      <c r="H126" s="1" t="s">
        <v>253</v>
      </c>
      <c r="I126" s="5">
        <v>2537717</v>
      </c>
      <c r="J126" s="5">
        <v>9143864.1400000006</v>
      </c>
      <c r="K126" s="5">
        <v>11681581.140000001</v>
      </c>
      <c r="L126" s="5">
        <v>0</v>
      </c>
      <c r="M126" s="5">
        <v>0</v>
      </c>
      <c r="N126" s="5">
        <v>56808.49</v>
      </c>
      <c r="O126" s="5">
        <v>56808.49</v>
      </c>
      <c r="P126" s="5">
        <v>56808.49</v>
      </c>
      <c r="Q126" s="5">
        <v>11624772.65</v>
      </c>
      <c r="R126" s="5">
        <v>56808.49</v>
      </c>
      <c r="S126" s="5">
        <v>0</v>
      </c>
    </row>
    <row r="127" spans="1:19" hidden="1" x14ac:dyDescent="0.3">
      <c r="A127" s="1" t="s">
        <v>260</v>
      </c>
      <c r="B127" s="1" t="s">
        <v>68</v>
      </c>
      <c r="C127" s="1" t="s">
        <v>154</v>
      </c>
      <c r="D127" s="1" t="s">
        <v>236</v>
      </c>
      <c r="E127" s="1" t="s">
        <v>237</v>
      </c>
      <c r="F127" s="1" t="s">
        <v>236</v>
      </c>
      <c r="G127" s="1" t="s">
        <v>237</v>
      </c>
      <c r="H127" s="1" t="s">
        <v>255</v>
      </c>
      <c r="I127" s="5">
        <v>29493578.829999998</v>
      </c>
      <c r="J127" s="5">
        <v>-706095.5</v>
      </c>
      <c r="K127" s="5">
        <v>28787483.329999998</v>
      </c>
      <c r="L127" s="5">
        <v>0</v>
      </c>
      <c r="M127" s="5">
        <v>0</v>
      </c>
      <c r="N127" s="5">
        <v>40413.730000000003</v>
      </c>
      <c r="O127" s="5">
        <v>40413.730000000003</v>
      </c>
      <c r="P127" s="5">
        <v>40413.730000000003</v>
      </c>
      <c r="Q127" s="5">
        <v>28747069.600000001</v>
      </c>
      <c r="R127" s="5">
        <v>40413.730000000003</v>
      </c>
      <c r="S127" s="5">
        <v>0</v>
      </c>
    </row>
    <row r="128" spans="1:19" hidden="1" x14ac:dyDescent="0.3">
      <c r="A128" s="1" t="s">
        <v>261</v>
      </c>
      <c r="B128" s="1" t="s">
        <v>68</v>
      </c>
      <c r="C128" s="1" t="s">
        <v>154</v>
      </c>
      <c r="D128" s="1" t="s">
        <v>236</v>
      </c>
      <c r="E128" s="1" t="s">
        <v>237</v>
      </c>
      <c r="F128" s="1" t="s">
        <v>236</v>
      </c>
      <c r="G128" s="1" t="s">
        <v>237</v>
      </c>
      <c r="H128" s="1" t="s">
        <v>262</v>
      </c>
      <c r="I128" s="5">
        <v>730000</v>
      </c>
      <c r="J128" s="5">
        <v>0</v>
      </c>
      <c r="K128" s="5">
        <v>730000</v>
      </c>
      <c r="L128" s="5">
        <v>0</v>
      </c>
      <c r="M128" s="5">
        <v>0</v>
      </c>
      <c r="N128" s="5">
        <v>289094.73</v>
      </c>
      <c r="O128" s="5">
        <v>289094.73</v>
      </c>
      <c r="P128" s="5">
        <v>289094.73</v>
      </c>
      <c r="Q128" s="5">
        <v>440905.27</v>
      </c>
      <c r="R128" s="5">
        <v>289094.73</v>
      </c>
      <c r="S128" s="5">
        <v>0</v>
      </c>
    </row>
    <row r="129" spans="1:19" hidden="1" x14ac:dyDescent="0.3">
      <c r="A129" s="1" t="s">
        <v>263</v>
      </c>
      <c r="B129" s="1" t="s">
        <v>68</v>
      </c>
      <c r="C129" s="1" t="s">
        <v>154</v>
      </c>
      <c r="D129" s="1" t="s">
        <v>236</v>
      </c>
      <c r="E129" s="1" t="s">
        <v>237</v>
      </c>
      <c r="F129" s="1" t="s">
        <v>236</v>
      </c>
      <c r="G129" s="1" t="s">
        <v>237</v>
      </c>
      <c r="H129" s="1" t="s">
        <v>264</v>
      </c>
      <c r="I129" s="5">
        <v>1500000</v>
      </c>
      <c r="J129" s="5">
        <v>0</v>
      </c>
      <c r="K129" s="5">
        <v>1500000</v>
      </c>
      <c r="L129" s="5">
        <v>0</v>
      </c>
      <c r="M129" s="5">
        <v>0</v>
      </c>
      <c r="N129" s="5">
        <v>212572.6</v>
      </c>
      <c r="O129" s="5">
        <v>212572.6</v>
      </c>
      <c r="P129" s="5">
        <v>212572.6</v>
      </c>
      <c r="Q129" s="5">
        <v>1287427.3999999999</v>
      </c>
      <c r="R129" s="5">
        <v>212572.6</v>
      </c>
      <c r="S129" s="5">
        <v>0</v>
      </c>
    </row>
    <row r="130" spans="1:19" hidden="1" x14ac:dyDescent="0.3">
      <c r="A130" s="1" t="s">
        <v>265</v>
      </c>
      <c r="B130" s="1" t="s">
        <v>68</v>
      </c>
      <c r="C130" s="1" t="s">
        <v>154</v>
      </c>
      <c r="D130" s="1" t="s">
        <v>236</v>
      </c>
      <c r="E130" s="1" t="s">
        <v>237</v>
      </c>
      <c r="F130" s="1" t="s">
        <v>236</v>
      </c>
      <c r="G130" s="1" t="s">
        <v>237</v>
      </c>
      <c r="H130" s="1" t="s">
        <v>266</v>
      </c>
      <c r="I130" s="5">
        <v>43170508.880000003</v>
      </c>
      <c r="J130" s="5">
        <v>734192.14</v>
      </c>
      <c r="K130" s="5">
        <v>43904701.020000003</v>
      </c>
      <c r="L130" s="5">
        <v>0</v>
      </c>
      <c r="M130" s="5">
        <v>0</v>
      </c>
      <c r="N130" s="5">
        <v>4245469</v>
      </c>
      <c r="O130" s="5">
        <v>8488462.6699999999</v>
      </c>
      <c r="P130" s="5">
        <v>8488462.6699999999</v>
      </c>
      <c r="Q130" s="5">
        <v>39659232.020000003</v>
      </c>
      <c r="R130" s="5">
        <v>8488462.6699999999</v>
      </c>
      <c r="S130" s="5">
        <v>0</v>
      </c>
    </row>
    <row r="131" spans="1:19" hidden="1" x14ac:dyDescent="0.3">
      <c r="A131" s="1" t="s">
        <v>267</v>
      </c>
      <c r="B131" s="1" t="s">
        <v>68</v>
      </c>
      <c r="C131" s="1" t="s">
        <v>154</v>
      </c>
      <c r="D131" s="1" t="s">
        <v>236</v>
      </c>
      <c r="E131" s="1" t="s">
        <v>237</v>
      </c>
      <c r="F131" s="1" t="s">
        <v>236</v>
      </c>
      <c r="G131" s="1" t="s">
        <v>237</v>
      </c>
      <c r="H131" s="1" t="s">
        <v>268</v>
      </c>
      <c r="I131" s="5">
        <v>4608788.75</v>
      </c>
      <c r="J131" s="5">
        <v>347454.84</v>
      </c>
      <c r="K131" s="5">
        <v>4956243.59</v>
      </c>
      <c r="L131" s="5">
        <v>0</v>
      </c>
      <c r="M131" s="5">
        <v>0</v>
      </c>
      <c r="N131" s="5">
        <v>391708.06</v>
      </c>
      <c r="O131" s="5">
        <v>897563.68</v>
      </c>
      <c r="P131" s="5">
        <v>897563.68</v>
      </c>
      <c r="Q131" s="5">
        <v>4564535.53</v>
      </c>
      <c r="R131" s="5">
        <v>897563.68</v>
      </c>
      <c r="S131" s="5">
        <v>0</v>
      </c>
    </row>
    <row r="132" spans="1:19" hidden="1" x14ac:dyDescent="0.3">
      <c r="A132" s="1" t="s">
        <v>269</v>
      </c>
      <c r="B132" s="1" t="s">
        <v>68</v>
      </c>
      <c r="C132" s="1" t="s">
        <v>154</v>
      </c>
      <c r="D132" s="1" t="s">
        <v>236</v>
      </c>
      <c r="E132" s="1" t="s">
        <v>237</v>
      </c>
      <c r="F132" s="1" t="s">
        <v>236</v>
      </c>
      <c r="G132" s="1" t="s">
        <v>237</v>
      </c>
      <c r="H132" s="1" t="s">
        <v>270</v>
      </c>
      <c r="I132" s="5">
        <v>12741226.060000001</v>
      </c>
      <c r="J132" s="5">
        <v>-305033.26</v>
      </c>
      <c r="K132" s="5">
        <v>12436192.800000001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12436192.800000001</v>
      </c>
      <c r="R132" s="5">
        <v>0</v>
      </c>
      <c r="S132" s="5">
        <v>0</v>
      </c>
    </row>
    <row r="133" spans="1:19" hidden="1" x14ac:dyDescent="0.3">
      <c r="A133" s="1" t="s">
        <v>271</v>
      </c>
      <c r="B133" s="1" t="s">
        <v>68</v>
      </c>
      <c r="C133" s="1" t="s">
        <v>154</v>
      </c>
      <c r="D133" s="1" t="s">
        <v>236</v>
      </c>
      <c r="E133" s="1" t="s">
        <v>237</v>
      </c>
      <c r="F133" s="1" t="s">
        <v>236</v>
      </c>
      <c r="G133" s="1" t="s">
        <v>237</v>
      </c>
      <c r="H133" s="1" t="s">
        <v>272</v>
      </c>
      <c r="I133" s="5">
        <v>21585254.440000001</v>
      </c>
      <c r="J133" s="5">
        <v>367096.07</v>
      </c>
      <c r="K133" s="5">
        <v>21952350.510000002</v>
      </c>
      <c r="L133" s="5">
        <v>0</v>
      </c>
      <c r="M133" s="5">
        <v>0</v>
      </c>
      <c r="N133" s="5">
        <v>9632118.7200000007</v>
      </c>
      <c r="O133" s="5">
        <v>9632118.7200000007</v>
      </c>
      <c r="P133" s="5">
        <v>9632118.7200000007</v>
      </c>
      <c r="Q133" s="5">
        <v>12320231.789999999</v>
      </c>
      <c r="R133" s="5">
        <v>9632118.7200000007</v>
      </c>
      <c r="S133" s="5">
        <v>0</v>
      </c>
    </row>
    <row r="134" spans="1:19" hidden="1" x14ac:dyDescent="0.3">
      <c r="A134" s="1" t="s">
        <v>273</v>
      </c>
      <c r="B134" s="1" t="s">
        <v>68</v>
      </c>
      <c r="C134" s="1" t="s">
        <v>154</v>
      </c>
      <c r="D134" s="1" t="s">
        <v>236</v>
      </c>
      <c r="E134" s="1" t="s">
        <v>237</v>
      </c>
      <c r="F134" s="1" t="s">
        <v>236</v>
      </c>
      <c r="G134" s="1" t="s">
        <v>237</v>
      </c>
      <c r="H134" s="1" t="s">
        <v>274</v>
      </c>
      <c r="I134" s="5">
        <v>2304394.38</v>
      </c>
      <c r="J134" s="5">
        <v>173727.42</v>
      </c>
      <c r="K134" s="5">
        <v>2478121.7999999998</v>
      </c>
      <c r="L134" s="5">
        <v>0</v>
      </c>
      <c r="M134" s="5">
        <v>0</v>
      </c>
      <c r="N134" s="5">
        <v>1171093.29</v>
      </c>
      <c r="O134" s="5">
        <v>1171093.29</v>
      </c>
      <c r="P134" s="5">
        <v>1171093.29</v>
      </c>
      <c r="Q134" s="5">
        <v>1307028.51</v>
      </c>
      <c r="R134" s="5">
        <v>1171093.29</v>
      </c>
      <c r="S134" s="5">
        <v>0</v>
      </c>
    </row>
    <row r="135" spans="1:19" hidden="1" x14ac:dyDescent="0.3">
      <c r="A135" s="1" t="s">
        <v>275</v>
      </c>
      <c r="B135" s="1" t="s">
        <v>68</v>
      </c>
      <c r="C135" s="1" t="s">
        <v>154</v>
      </c>
      <c r="D135" s="1" t="s">
        <v>236</v>
      </c>
      <c r="E135" s="1" t="s">
        <v>237</v>
      </c>
      <c r="F135" s="1" t="s">
        <v>236</v>
      </c>
      <c r="G135" s="1" t="s">
        <v>237</v>
      </c>
      <c r="H135" s="1" t="s">
        <v>276</v>
      </c>
      <c r="I135" s="5">
        <v>6370613.0199999996</v>
      </c>
      <c r="J135" s="5">
        <v>-598689.11</v>
      </c>
      <c r="K135" s="5">
        <v>5771923.9100000001</v>
      </c>
      <c r="L135" s="5">
        <v>0</v>
      </c>
      <c r="M135" s="5">
        <v>0</v>
      </c>
      <c r="N135" s="5">
        <v>2577579.83</v>
      </c>
      <c r="O135" s="5">
        <v>2577579.83</v>
      </c>
      <c r="P135" s="5">
        <v>2577579.83</v>
      </c>
      <c r="Q135" s="5">
        <v>3194344.08</v>
      </c>
      <c r="R135" s="5">
        <v>2577579.83</v>
      </c>
      <c r="S135" s="5">
        <v>0</v>
      </c>
    </row>
    <row r="136" spans="1:19" hidden="1" x14ac:dyDescent="0.3">
      <c r="A136" s="1" t="s">
        <v>277</v>
      </c>
      <c r="B136" s="1" t="s">
        <v>68</v>
      </c>
      <c r="C136" s="1" t="s">
        <v>154</v>
      </c>
      <c r="D136" s="1" t="s">
        <v>236</v>
      </c>
      <c r="E136" s="1" t="s">
        <v>237</v>
      </c>
      <c r="F136" s="1" t="s">
        <v>236</v>
      </c>
      <c r="G136" s="1" t="s">
        <v>237</v>
      </c>
      <c r="H136" s="1" t="s">
        <v>278</v>
      </c>
      <c r="I136" s="5">
        <v>14390169.630000001</v>
      </c>
      <c r="J136" s="5">
        <v>244730.71</v>
      </c>
      <c r="K136" s="5">
        <v>14634900.34</v>
      </c>
      <c r="L136" s="5">
        <v>0</v>
      </c>
      <c r="M136" s="5">
        <v>0</v>
      </c>
      <c r="N136" s="5">
        <v>6421715.0300000003</v>
      </c>
      <c r="O136" s="5">
        <v>6421715.0300000003</v>
      </c>
      <c r="P136" s="5">
        <v>6421715.0300000003</v>
      </c>
      <c r="Q136" s="5">
        <v>8213185.3099999996</v>
      </c>
      <c r="R136" s="5">
        <v>6421715.0300000003</v>
      </c>
      <c r="S136" s="5">
        <v>0</v>
      </c>
    </row>
    <row r="137" spans="1:19" hidden="1" x14ac:dyDescent="0.3">
      <c r="A137" s="1" t="s">
        <v>279</v>
      </c>
      <c r="B137" s="1" t="s">
        <v>68</v>
      </c>
      <c r="C137" s="1" t="s">
        <v>154</v>
      </c>
      <c r="D137" s="1" t="s">
        <v>236</v>
      </c>
      <c r="E137" s="1" t="s">
        <v>237</v>
      </c>
      <c r="F137" s="1" t="s">
        <v>236</v>
      </c>
      <c r="G137" s="1" t="s">
        <v>237</v>
      </c>
      <c r="H137" s="1" t="s">
        <v>280</v>
      </c>
      <c r="I137" s="5">
        <v>1536262.92</v>
      </c>
      <c r="J137" s="5">
        <v>115818.28</v>
      </c>
      <c r="K137" s="5">
        <v>1652081.2</v>
      </c>
      <c r="L137" s="5">
        <v>0</v>
      </c>
      <c r="M137" s="5">
        <v>0</v>
      </c>
      <c r="N137" s="5">
        <v>780728.67</v>
      </c>
      <c r="O137" s="5">
        <v>780728.67</v>
      </c>
      <c r="P137" s="5">
        <v>780728.67</v>
      </c>
      <c r="Q137" s="5">
        <v>871352.53</v>
      </c>
      <c r="R137" s="5">
        <v>780728.67</v>
      </c>
      <c r="S137" s="5">
        <v>0</v>
      </c>
    </row>
    <row r="138" spans="1:19" hidden="1" x14ac:dyDescent="0.3">
      <c r="A138" s="1" t="s">
        <v>281</v>
      </c>
      <c r="B138" s="1" t="s">
        <v>68</v>
      </c>
      <c r="C138" s="1" t="s">
        <v>154</v>
      </c>
      <c r="D138" s="1" t="s">
        <v>236</v>
      </c>
      <c r="E138" s="1" t="s">
        <v>237</v>
      </c>
      <c r="F138" s="1" t="s">
        <v>236</v>
      </c>
      <c r="G138" s="1" t="s">
        <v>237</v>
      </c>
      <c r="H138" s="1" t="s">
        <v>282</v>
      </c>
      <c r="I138" s="5">
        <v>4247075.3499999996</v>
      </c>
      <c r="J138" s="5">
        <v>-386732.39</v>
      </c>
      <c r="K138" s="5">
        <v>3860342.96</v>
      </c>
      <c r="L138" s="5">
        <v>0</v>
      </c>
      <c r="M138" s="5">
        <v>0</v>
      </c>
      <c r="N138" s="5">
        <v>1718418.23</v>
      </c>
      <c r="O138" s="5">
        <v>1718418.23</v>
      </c>
      <c r="P138" s="5">
        <v>1718418.23</v>
      </c>
      <c r="Q138" s="5">
        <v>2141924.73</v>
      </c>
      <c r="R138" s="5">
        <v>1718418.23</v>
      </c>
      <c r="S138" s="5">
        <v>0</v>
      </c>
    </row>
    <row r="139" spans="1:19" hidden="1" x14ac:dyDescent="0.3">
      <c r="A139" s="1" t="s">
        <v>283</v>
      </c>
      <c r="B139" s="1" t="s">
        <v>68</v>
      </c>
      <c r="C139" s="1" t="s">
        <v>154</v>
      </c>
      <c r="D139" s="1" t="s">
        <v>236</v>
      </c>
      <c r="E139" s="1" t="s">
        <v>237</v>
      </c>
      <c r="F139" s="1" t="s">
        <v>236</v>
      </c>
      <c r="G139" s="1" t="s">
        <v>237</v>
      </c>
      <c r="H139" s="1" t="s">
        <v>278</v>
      </c>
      <c r="I139" s="5">
        <v>125913984.22</v>
      </c>
      <c r="J139" s="5">
        <v>2141393.77</v>
      </c>
      <c r="K139" s="5">
        <v>128055377.98999999</v>
      </c>
      <c r="L139" s="5">
        <v>0</v>
      </c>
      <c r="M139" s="5">
        <v>0</v>
      </c>
      <c r="N139" s="5">
        <v>56187378.799999997</v>
      </c>
      <c r="O139" s="5">
        <v>56187378.799999997</v>
      </c>
      <c r="P139" s="5">
        <v>56187378.799999997</v>
      </c>
      <c r="Q139" s="5">
        <v>71867999.189999998</v>
      </c>
      <c r="R139" s="5">
        <v>56187378.799999997</v>
      </c>
      <c r="S139" s="5">
        <v>0</v>
      </c>
    </row>
    <row r="140" spans="1:19" hidden="1" x14ac:dyDescent="0.3">
      <c r="A140" s="1" t="s">
        <v>284</v>
      </c>
      <c r="B140" s="1" t="s">
        <v>68</v>
      </c>
      <c r="C140" s="1" t="s">
        <v>154</v>
      </c>
      <c r="D140" s="1" t="s">
        <v>236</v>
      </c>
      <c r="E140" s="1" t="s">
        <v>237</v>
      </c>
      <c r="F140" s="1" t="s">
        <v>236</v>
      </c>
      <c r="G140" s="1" t="s">
        <v>237</v>
      </c>
      <c r="H140" s="1" t="s">
        <v>280</v>
      </c>
      <c r="I140" s="5">
        <v>13442300.529999999</v>
      </c>
      <c r="J140" s="5">
        <v>1013409.95</v>
      </c>
      <c r="K140" s="5">
        <v>14455710.48</v>
      </c>
      <c r="L140" s="5">
        <v>0</v>
      </c>
      <c r="M140" s="5">
        <v>0</v>
      </c>
      <c r="N140" s="5">
        <v>6831428.9199999999</v>
      </c>
      <c r="O140" s="5">
        <v>6831428.9199999999</v>
      </c>
      <c r="P140" s="5">
        <v>6831428.9199999999</v>
      </c>
      <c r="Q140" s="5">
        <v>7624281.5599999996</v>
      </c>
      <c r="R140" s="5">
        <v>6831428.9199999999</v>
      </c>
      <c r="S140" s="5">
        <v>0</v>
      </c>
    </row>
    <row r="141" spans="1:19" hidden="1" x14ac:dyDescent="0.3">
      <c r="A141" s="1" t="s">
        <v>285</v>
      </c>
      <c r="B141" s="1" t="s">
        <v>68</v>
      </c>
      <c r="C141" s="1" t="s">
        <v>154</v>
      </c>
      <c r="D141" s="1" t="s">
        <v>236</v>
      </c>
      <c r="E141" s="1" t="s">
        <v>237</v>
      </c>
      <c r="F141" s="1" t="s">
        <v>236</v>
      </c>
      <c r="G141" s="1" t="s">
        <v>237</v>
      </c>
      <c r="H141" s="1" t="s">
        <v>282</v>
      </c>
      <c r="I141" s="5">
        <v>37161909.329999998</v>
      </c>
      <c r="J141" s="5">
        <v>-3492353.13</v>
      </c>
      <c r="K141" s="5">
        <v>33669556.200000003</v>
      </c>
      <c r="L141" s="5">
        <v>0</v>
      </c>
      <c r="M141" s="5">
        <v>0</v>
      </c>
      <c r="N141" s="5">
        <v>15035996.390000001</v>
      </c>
      <c r="O141" s="5">
        <v>15035996.390000001</v>
      </c>
      <c r="P141" s="5">
        <v>15035996.390000001</v>
      </c>
      <c r="Q141" s="5">
        <v>18633559.809999999</v>
      </c>
      <c r="R141" s="5">
        <v>15035996.390000001</v>
      </c>
      <c r="S141" s="5">
        <v>0</v>
      </c>
    </row>
    <row r="142" spans="1:19" hidden="1" x14ac:dyDescent="0.3">
      <c r="A142" s="1" t="s">
        <v>286</v>
      </c>
      <c r="B142" s="1" t="s">
        <v>68</v>
      </c>
      <c r="C142" s="1" t="s">
        <v>154</v>
      </c>
      <c r="D142" s="1" t="s">
        <v>236</v>
      </c>
      <c r="E142" s="1" t="s">
        <v>237</v>
      </c>
      <c r="F142" s="1" t="s">
        <v>236</v>
      </c>
      <c r="G142" s="1" t="s">
        <v>237</v>
      </c>
      <c r="H142" s="1" t="s">
        <v>287</v>
      </c>
      <c r="I142" s="5">
        <v>15000000</v>
      </c>
      <c r="J142" s="5">
        <v>0</v>
      </c>
      <c r="K142" s="5">
        <v>15000000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15000000</v>
      </c>
      <c r="R142" s="5">
        <v>0</v>
      </c>
      <c r="S142" s="5">
        <v>0</v>
      </c>
    </row>
    <row r="143" spans="1:19" hidden="1" x14ac:dyDescent="0.3">
      <c r="A143" s="1" t="s">
        <v>288</v>
      </c>
      <c r="B143" s="1" t="s">
        <v>68</v>
      </c>
      <c r="C143" s="1" t="s">
        <v>154</v>
      </c>
      <c r="D143" s="1" t="s">
        <v>236</v>
      </c>
      <c r="E143" s="1" t="s">
        <v>237</v>
      </c>
      <c r="F143" s="1" t="s">
        <v>236</v>
      </c>
      <c r="G143" s="1" t="s">
        <v>237</v>
      </c>
      <c r="H143" s="1" t="s">
        <v>287</v>
      </c>
      <c r="I143" s="5">
        <v>9500000</v>
      </c>
      <c r="J143" s="5">
        <v>0</v>
      </c>
      <c r="K143" s="5">
        <v>9500000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9500000</v>
      </c>
      <c r="R143" s="5">
        <v>0</v>
      </c>
      <c r="S143" s="5">
        <v>0</v>
      </c>
    </row>
    <row r="144" spans="1:19" hidden="1" x14ac:dyDescent="0.3">
      <c r="A144" s="1" t="s">
        <v>289</v>
      </c>
      <c r="B144" s="1" t="s">
        <v>68</v>
      </c>
      <c r="C144" s="1" t="s">
        <v>154</v>
      </c>
      <c r="D144" s="1" t="s">
        <v>236</v>
      </c>
      <c r="E144" s="1" t="s">
        <v>237</v>
      </c>
      <c r="F144" s="1" t="s">
        <v>236</v>
      </c>
      <c r="G144" s="1" t="s">
        <v>237</v>
      </c>
      <c r="H144" s="1" t="s">
        <v>290</v>
      </c>
      <c r="I144" s="5">
        <v>1000000</v>
      </c>
      <c r="J144" s="5">
        <v>0</v>
      </c>
      <c r="K144" s="5">
        <v>1000000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1000000</v>
      </c>
      <c r="R144" s="5">
        <v>0</v>
      </c>
      <c r="S144" s="5">
        <v>0</v>
      </c>
    </row>
    <row r="145" spans="1:19" hidden="1" x14ac:dyDescent="0.3">
      <c r="A145" s="1" t="s">
        <v>291</v>
      </c>
      <c r="B145" s="1" t="s">
        <v>68</v>
      </c>
      <c r="C145" s="1" t="s">
        <v>154</v>
      </c>
      <c r="D145" s="1" t="s">
        <v>236</v>
      </c>
      <c r="E145" s="1" t="s">
        <v>237</v>
      </c>
      <c r="F145" s="1" t="s">
        <v>236</v>
      </c>
      <c r="G145" s="1" t="s">
        <v>237</v>
      </c>
      <c r="H145" s="1" t="s">
        <v>292</v>
      </c>
      <c r="I145" s="5">
        <v>3554427.79</v>
      </c>
      <c r="J145" s="5">
        <v>-748429.12</v>
      </c>
      <c r="K145" s="5">
        <v>2805998.67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2805998.67</v>
      </c>
      <c r="R145" s="5">
        <v>0</v>
      </c>
      <c r="S145" s="5">
        <v>0</v>
      </c>
    </row>
    <row r="146" spans="1:19" hidden="1" x14ac:dyDescent="0.3">
      <c r="A146" s="1" t="s">
        <v>293</v>
      </c>
      <c r="B146" s="1" t="s">
        <v>68</v>
      </c>
      <c r="C146" s="1" t="s">
        <v>154</v>
      </c>
      <c r="D146" s="1" t="s">
        <v>236</v>
      </c>
      <c r="E146" s="1" t="s">
        <v>237</v>
      </c>
      <c r="F146" s="1" t="s">
        <v>236</v>
      </c>
      <c r="G146" s="1" t="s">
        <v>237</v>
      </c>
      <c r="H146" s="1" t="s">
        <v>294</v>
      </c>
      <c r="I146" s="5">
        <v>0</v>
      </c>
      <c r="J146" s="5">
        <v>724564.47999999998</v>
      </c>
      <c r="K146" s="5">
        <v>724564.47999999998</v>
      </c>
      <c r="L146" s="5">
        <v>0</v>
      </c>
      <c r="M146" s="5">
        <v>0</v>
      </c>
      <c r="N146" s="5">
        <v>2981365.31</v>
      </c>
      <c r="O146" s="5">
        <v>2981365.31</v>
      </c>
      <c r="P146" s="5">
        <v>2981365.31</v>
      </c>
      <c r="Q146" s="5">
        <v>-2256800.83</v>
      </c>
      <c r="R146" s="5">
        <v>2981365.31</v>
      </c>
      <c r="S146" s="5">
        <v>0</v>
      </c>
    </row>
    <row r="147" spans="1:19" hidden="1" x14ac:dyDescent="0.3">
      <c r="A147" s="1" t="s">
        <v>295</v>
      </c>
      <c r="B147" s="1" t="s">
        <v>68</v>
      </c>
      <c r="C147" s="1" t="s">
        <v>154</v>
      </c>
      <c r="D147" s="1" t="s">
        <v>236</v>
      </c>
      <c r="E147" s="1" t="s">
        <v>237</v>
      </c>
      <c r="F147" s="1" t="s">
        <v>236</v>
      </c>
      <c r="G147" s="1" t="s">
        <v>237</v>
      </c>
      <c r="H147" s="1" t="s">
        <v>296</v>
      </c>
      <c r="I147" s="5">
        <v>96017961.159999996</v>
      </c>
      <c r="J147" s="5">
        <v>-657211.64</v>
      </c>
      <c r="K147" s="5">
        <v>95360749.519999996</v>
      </c>
      <c r="L147" s="5">
        <v>0</v>
      </c>
      <c r="M147" s="5">
        <v>6617003.3399999999</v>
      </c>
      <c r="N147" s="5">
        <v>323297.21000000002</v>
      </c>
      <c r="O147" s="5">
        <v>323297.21000000002</v>
      </c>
      <c r="P147" s="5">
        <v>323297.21000000002</v>
      </c>
      <c r="Q147" s="5">
        <v>95037452.310000002</v>
      </c>
      <c r="R147" s="5">
        <v>323297.21000000002</v>
      </c>
      <c r="S147" s="5">
        <v>0</v>
      </c>
    </row>
    <row r="148" spans="1:19" hidden="1" x14ac:dyDescent="0.3">
      <c r="A148" s="1" t="s">
        <v>297</v>
      </c>
      <c r="B148" s="1" t="s">
        <v>68</v>
      </c>
      <c r="C148" s="1" t="s">
        <v>154</v>
      </c>
      <c r="D148" s="1" t="s">
        <v>236</v>
      </c>
      <c r="E148" s="1" t="s">
        <v>237</v>
      </c>
      <c r="F148" s="1" t="s">
        <v>236</v>
      </c>
      <c r="G148" s="1" t="s">
        <v>237</v>
      </c>
      <c r="H148" s="1" t="s">
        <v>298</v>
      </c>
      <c r="I148" s="5">
        <v>0</v>
      </c>
      <c r="J148" s="5">
        <v>7473563.8399999999</v>
      </c>
      <c r="K148" s="5">
        <v>7473563.8399999999</v>
      </c>
      <c r="L148" s="5">
        <v>0</v>
      </c>
      <c r="M148" s="5">
        <v>0</v>
      </c>
      <c r="N148" s="5">
        <v>9319559.6500000004</v>
      </c>
      <c r="O148" s="5">
        <v>9319559.6500000004</v>
      </c>
      <c r="P148" s="5">
        <v>9319559.6500000004</v>
      </c>
      <c r="Q148" s="5">
        <v>-1845995.81</v>
      </c>
      <c r="R148" s="5">
        <v>9319559.6500000004</v>
      </c>
      <c r="S148" s="5">
        <v>0</v>
      </c>
    </row>
    <row r="149" spans="1:19" hidden="1" x14ac:dyDescent="0.3">
      <c r="A149" s="1" t="s">
        <v>299</v>
      </c>
      <c r="B149" s="1" t="s">
        <v>68</v>
      </c>
      <c r="C149" s="1" t="s">
        <v>154</v>
      </c>
      <c r="D149" s="1" t="s">
        <v>236</v>
      </c>
      <c r="E149" s="1" t="s">
        <v>237</v>
      </c>
      <c r="F149" s="1" t="s">
        <v>236</v>
      </c>
      <c r="G149" s="1" t="s">
        <v>237</v>
      </c>
      <c r="H149" s="1" t="s">
        <v>300</v>
      </c>
      <c r="I149" s="5">
        <v>26077752.859999999</v>
      </c>
      <c r="J149" s="5">
        <v>-7473563.8399999999</v>
      </c>
      <c r="K149" s="5">
        <v>18604189.02</v>
      </c>
      <c r="L149" s="5">
        <v>0</v>
      </c>
      <c r="M149" s="5">
        <v>0</v>
      </c>
      <c r="N149" s="5">
        <v>492100</v>
      </c>
      <c r="O149" s="5">
        <v>492100</v>
      </c>
      <c r="P149" s="5">
        <v>492100</v>
      </c>
      <c r="Q149" s="5">
        <v>18112089.02</v>
      </c>
      <c r="R149" s="5">
        <v>492100</v>
      </c>
      <c r="S149" s="5">
        <v>0</v>
      </c>
    </row>
    <row r="150" spans="1:19" hidden="1" x14ac:dyDescent="0.3">
      <c r="A150" s="1" t="s">
        <v>301</v>
      </c>
      <c r="B150" s="1" t="s">
        <v>68</v>
      </c>
      <c r="C150" s="1" t="s">
        <v>154</v>
      </c>
      <c r="D150" s="1" t="s">
        <v>236</v>
      </c>
      <c r="E150" s="1" t="s">
        <v>237</v>
      </c>
      <c r="F150" s="1" t="s">
        <v>236</v>
      </c>
      <c r="G150" s="1" t="s">
        <v>237</v>
      </c>
      <c r="H150" s="1" t="s">
        <v>302</v>
      </c>
      <c r="I150" s="5">
        <v>23638562.140000001</v>
      </c>
      <c r="J150" s="5">
        <v>-23638562.140000001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</row>
    <row r="151" spans="1:19" hidden="1" x14ac:dyDescent="0.3">
      <c r="A151" s="1" t="s">
        <v>303</v>
      </c>
      <c r="B151" s="1" t="s">
        <v>68</v>
      </c>
      <c r="C151" s="1" t="s">
        <v>154</v>
      </c>
      <c r="D151" s="1" t="s">
        <v>236</v>
      </c>
      <c r="E151" s="1" t="s">
        <v>237</v>
      </c>
      <c r="F151" s="1" t="s">
        <v>236</v>
      </c>
      <c r="G151" s="1" t="s">
        <v>237</v>
      </c>
      <c r="H151" s="1" t="s">
        <v>304</v>
      </c>
      <c r="I151" s="5">
        <v>6193943.2800000003</v>
      </c>
      <c r="J151" s="5">
        <v>-6193943.2800000003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</row>
    <row r="152" spans="1:19" hidden="1" x14ac:dyDescent="0.3">
      <c r="A152" s="1" t="s">
        <v>305</v>
      </c>
      <c r="B152" s="1" t="s">
        <v>68</v>
      </c>
      <c r="C152" s="1" t="s">
        <v>154</v>
      </c>
      <c r="D152" s="1" t="s">
        <v>236</v>
      </c>
      <c r="E152" s="1" t="s">
        <v>237</v>
      </c>
      <c r="F152" s="1" t="s">
        <v>236</v>
      </c>
      <c r="G152" s="1" t="s">
        <v>237</v>
      </c>
      <c r="H152" s="1" t="s">
        <v>306</v>
      </c>
      <c r="I152" s="5">
        <v>0</v>
      </c>
      <c r="J152" s="5">
        <v>23000000</v>
      </c>
      <c r="K152" s="5">
        <v>23000000</v>
      </c>
      <c r="L152" s="5">
        <v>0</v>
      </c>
      <c r="M152" s="5">
        <v>0</v>
      </c>
      <c r="N152" s="5">
        <v>8558463.7599999998</v>
      </c>
      <c r="O152" s="5">
        <v>8558463.7599999998</v>
      </c>
      <c r="P152" s="5">
        <v>8558463.7599999998</v>
      </c>
      <c r="Q152" s="5">
        <v>14441536.24</v>
      </c>
      <c r="R152" s="5">
        <v>8558463.7599999998</v>
      </c>
      <c r="S152" s="5">
        <v>0</v>
      </c>
    </row>
    <row r="153" spans="1:19" hidden="1" x14ac:dyDescent="0.3">
      <c r="A153" s="1" t="s">
        <v>307</v>
      </c>
      <c r="B153" s="1" t="s">
        <v>68</v>
      </c>
      <c r="C153" s="1" t="s">
        <v>154</v>
      </c>
      <c r="D153" s="1" t="s">
        <v>236</v>
      </c>
      <c r="E153" s="1" t="s">
        <v>237</v>
      </c>
      <c r="F153" s="1" t="s">
        <v>236</v>
      </c>
      <c r="G153" s="1" t="s">
        <v>237</v>
      </c>
      <c r="H153" s="1" t="s">
        <v>308</v>
      </c>
      <c r="I153" s="5">
        <v>0</v>
      </c>
      <c r="J153" s="5">
        <v>2688400</v>
      </c>
      <c r="K153" s="5">
        <v>2688400</v>
      </c>
      <c r="L153" s="5">
        <v>0</v>
      </c>
      <c r="M153" s="5">
        <v>0</v>
      </c>
      <c r="N153" s="5">
        <v>929500</v>
      </c>
      <c r="O153" s="5">
        <v>929500</v>
      </c>
      <c r="P153" s="5">
        <v>929500</v>
      </c>
      <c r="Q153" s="5">
        <v>1758900</v>
      </c>
      <c r="R153" s="5">
        <v>929500</v>
      </c>
      <c r="S153" s="5">
        <v>0</v>
      </c>
    </row>
    <row r="154" spans="1:19" hidden="1" x14ac:dyDescent="0.3">
      <c r="A154" s="1" t="s">
        <v>309</v>
      </c>
      <c r="B154" s="1" t="s">
        <v>68</v>
      </c>
      <c r="C154" s="1" t="s">
        <v>154</v>
      </c>
      <c r="D154" s="1" t="s">
        <v>236</v>
      </c>
      <c r="E154" s="1" t="s">
        <v>237</v>
      </c>
      <c r="F154" s="1" t="s">
        <v>236</v>
      </c>
      <c r="G154" s="1" t="s">
        <v>237</v>
      </c>
      <c r="H154" s="1" t="s">
        <v>101</v>
      </c>
      <c r="I154" s="5">
        <v>0</v>
      </c>
      <c r="J154" s="5">
        <v>10000000</v>
      </c>
      <c r="K154" s="5">
        <v>10000000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10000000</v>
      </c>
      <c r="R154" s="5">
        <v>0</v>
      </c>
      <c r="S154" s="5">
        <v>0</v>
      </c>
    </row>
    <row r="155" spans="1:19" hidden="1" x14ac:dyDescent="0.3">
      <c r="A155" s="1" t="s">
        <v>310</v>
      </c>
      <c r="B155" s="1" t="s">
        <v>68</v>
      </c>
      <c r="C155" s="1" t="s">
        <v>154</v>
      </c>
      <c r="D155" s="1" t="s">
        <v>236</v>
      </c>
      <c r="E155" s="1" t="s">
        <v>237</v>
      </c>
      <c r="F155" s="1" t="s">
        <v>236</v>
      </c>
      <c r="G155" s="1" t="s">
        <v>237</v>
      </c>
      <c r="H155" s="1" t="s">
        <v>311</v>
      </c>
      <c r="I155" s="5">
        <v>500000</v>
      </c>
      <c r="J155" s="5">
        <v>0</v>
      </c>
      <c r="K155" s="5">
        <v>500000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500000</v>
      </c>
      <c r="R155" s="5">
        <v>0</v>
      </c>
      <c r="S155" s="5">
        <v>0</v>
      </c>
    </row>
    <row r="156" spans="1:19" hidden="1" x14ac:dyDescent="0.3">
      <c r="A156" s="1" t="s">
        <v>312</v>
      </c>
      <c r="B156" s="1" t="s">
        <v>68</v>
      </c>
      <c r="C156" s="1" t="s">
        <v>154</v>
      </c>
      <c r="D156" s="1" t="s">
        <v>236</v>
      </c>
      <c r="E156" s="1" t="s">
        <v>237</v>
      </c>
      <c r="F156" s="1" t="s">
        <v>236</v>
      </c>
      <c r="G156" s="1" t="s">
        <v>237</v>
      </c>
      <c r="H156" s="1" t="s">
        <v>66</v>
      </c>
      <c r="I156" s="5">
        <v>20000000</v>
      </c>
      <c r="J156" s="5">
        <v>-10000000</v>
      </c>
      <c r="K156" s="5">
        <v>10000000</v>
      </c>
      <c r="L156" s="5">
        <v>0</v>
      </c>
      <c r="M156" s="5">
        <v>0</v>
      </c>
      <c r="N156" s="5">
        <v>1187662.3999999999</v>
      </c>
      <c r="O156" s="5">
        <v>1274728.55</v>
      </c>
      <c r="P156" s="5">
        <v>593831.19999999995</v>
      </c>
      <c r="Q156" s="5">
        <v>8812337.5999999996</v>
      </c>
      <c r="R156" s="5">
        <v>1868559.75</v>
      </c>
      <c r="S156" s="5">
        <v>0</v>
      </c>
    </row>
    <row r="157" spans="1:19" hidden="1" x14ac:dyDescent="0.3">
      <c r="A157" s="1" t="s">
        <v>316</v>
      </c>
      <c r="B157" s="1" t="s">
        <v>136</v>
      </c>
      <c r="C157" s="1" t="s">
        <v>313</v>
      </c>
      <c r="D157" s="1" t="s">
        <v>314</v>
      </c>
      <c r="E157" s="1" t="s">
        <v>315</v>
      </c>
      <c r="F157" s="1" t="s">
        <v>314</v>
      </c>
      <c r="G157" s="1" t="s">
        <v>315</v>
      </c>
      <c r="H157" s="1" t="s">
        <v>38</v>
      </c>
      <c r="I157" s="5">
        <v>150000</v>
      </c>
      <c r="J157" s="5">
        <v>0</v>
      </c>
      <c r="K157" s="5">
        <v>150000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150000</v>
      </c>
      <c r="R157" s="5">
        <v>0</v>
      </c>
      <c r="S157" s="5">
        <v>0</v>
      </c>
    </row>
    <row r="158" spans="1:19" hidden="1" x14ac:dyDescent="0.3">
      <c r="A158" s="1" t="s">
        <v>317</v>
      </c>
      <c r="B158" s="1" t="s">
        <v>136</v>
      </c>
      <c r="C158" s="1" t="s">
        <v>313</v>
      </c>
      <c r="D158" s="1" t="s">
        <v>314</v>
      </c>
      <c r="E158" s="1" t="s">
        <v>315</v>
      </c>
      <c r="F158" s="1" t="s">
        <v>314</v>
      </c>
      <c r="G158" s="1" t="s">
        <v>315</v>
      </c>
      <c r="H158" s="1" t="s">
        <v>80</v>
      </c>
      <c r="I158" s="5">
        <v>5000</v>
      </c>
      <c r="J158" s="5">
        <v>0</v>
      </c>
      <c r="K158" s="5">
        <v>5000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5000</v>
      </c>
      <c r="R158" s="5">
        <v>0</v>
      </c>
      <c r="S158" s="5">
        <v>0</v>
      </c>
    </row>
    <row r="159" spans="1:19" hidden="1" x14ac:dyDescent="0.3">
      <c r="A159" s="1" t="s">
        <v>320</v>
      </c>
      <c r="B159" s="1" t="s">
        <v>136</v>
      </c>
      <c r="C159" s="1" t="s">
        <v>313</v>
      </c>
      <c r="D159" s="1" t="s">
        <v>318</v>
      </c>
      <c r="E159" s="1" t="s">
        <v>319</v>
      </c>
      <c r="F159" s="1" t="s">
        <v>318</v>
      </c>
      <c r="G159" s="1" t="s">
        <v>319</v>
      </c>
      <c r="H159" s="1" t="s">
        <v>321</v>
      </c>
      <c r="I159" s="5">
        <v>3000</v>
      </c>
      <c r="J159" s="5">
        <v>0</v>
      </c>
      <c r="K159" s="5">
        <v>3000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3000</v>
      </c>
      <c r="R159" s="5">
        <v>0</v>
      </c>
      <c r="S159" s="5">
        <v>0</v>
      </c>
    </row>
    <row r="160" spans="1:19" hidden="1" x14ac:dyDescent="0.3">
      <c r="A160" s="1" t="s">
        <v>322</v>
      </c>
      <c r="B160" s="1" t="s">
        <v>136</v>
      </c>
      <c r="C160" s="1" t="s">
        <v>313</v>
      </c>
      <c r="D160" s="1" t="s">
        <v>318</v>
      </c>
      <c r="E160" s="1" t="s">
        <v>319</v>
      </c>
      <c r="F160" s="1" t="s">
        <v>318</v>
      </c>
      <c r="G160" s="1" t="s">
        <v>319</v>
      </c>
      <c r="H160" s="1" t="s">
        <v>323</v>
      </c>
      <c r="I160" s="5">
        <v>2700000</v>
      </c>
      <c r="J160" s="5">
        <v>0</v>
      </c>
      <c r="K160" s="5">
        <v>2700000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2700000</v>
      </c>
      <c r="R160" s="5">
        <v>0</v>
      </c>
      <c r="S160" s="5">
        <v>0</v>
      </c>
    </row>
    <row r="161" spans="1:19" hidden="1" x14ac:dyDescent="0.3">
      <c r="A161" s="1" t="s">
        <v>324</v>
      </c>
      <c r="B161" s="1" t="s">
        <v>136</v>
      </c>
      <c r="C161" s="1" t="s">
        <v>313</v>
      </c>
      <c r="D161" s="1" t="s">
        <v>318</v>
      </c>
      <c r="E161" s="1" t="s">
        <v>319</v>
      </c>
      <c r="F161" s="1" t="s">
        <v>318</v>
      </c>
      <c r="G161" s="1" t="s">
        <v>319</v>
      </c>
      <c r="H161" s="1" t="s">
        <v>325</v>
      </c>
      <c r="I161" s="5">
        <v>1500000</v>
      </c>
      <c r="J161" s="5">
        <v>5800000</v>
      </c>
      <c r="K161" s="5">
        <v>7300000</v>
      </c>
      <c r="L161" s="5">
        <v>-0.01</v>
      </c>
      <c r="M161" s="5">
        <v>0.02</v>
      </c>
      <c r="N161" s="5">
        <v>0</v>
      </c>
      <c r="O161" s="5">
        <v>0</v>
      </c>
      <c r="P161" s="5">
        <v>0</v>
      </c>
      <c r="Q161" s="5">
        <v>7300000</v>
      </c>
      <c r="R161" s="5">
        <v>0</v>
      </c>
      <c r="S161" s="5">
        <v>0</v>
      </c>
    </row>
    <row r="162" spans="1:19" hidden="1" x14ac:dyDescent="0.3">
      <c r="A162" s="1" t="s">
        <v>326</v>
      </c>
      <c r="B162" s="1" t="s">
        <v>136</v>
      </c>
      <c r="C162" s="1" t="s">
        <v>313</v>
      </c>
      <c r="D162" s="1" t="s">
        <v>318</v>
      </c>
      <c r="E162" s="1" t="s">
        <v>319</v>
      </c>
      <c r="F162" s="1" t="s">
        <v>318</v>
      </c>
      <c r="G162" s="1" t="s">
        <v>319</v>
      </c>
      <c r="H162" s="1" t="s">
        <v>327</v>
      </c>
      <c r="I162" s="5">
        <v>1500000</v>
      </c>
      <c r="J162" s="5">
        <v>0</v>
      </c>
      <c r="K162" s="5">
        <v>1500000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1500000</v>
      </c>
      <c r="R162" s="5">
        <v>0</v>
      </c>
      <c r="S162" s="5">
        <v>0</v>
      </c>
    </row>
    <row r="163" spans="1:19" hidden="1" x14ac:dyDescent="0.3">
      <c r="A163" s="1" t="s">
        <v>328</v>
      </c>
      <c r="B163" s="1" t="s">
        <v>136</v>
      </c>
      <c r="C163" s="1" t="s">
        <v>313</v>
      </c>
      <c r="D163" s="1" t="s">
        <v>318</v>
      </c>
      <c r="E163" s="1" t="s">
        <v>319</v>
      </c>
      <c r="F163" s="1" t="s">
        <v>318</v>
      </c>
      <c r="G163" s="1" t="s">
        <v>319</v>
      </c>
      <c r="H163" s="1" t="s">
        <v>329</v>
      </c>
      <c r="I163" s="5">
        <v>1000000</v>
      </c>
      <c r="J163" s="5">
        <v>0</v>
      </c>
      <c r="K163" s="5">
        <v>1000000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1000000</v>
      </c>
      <c r="R163" s="5">
        <v>0</v>
      </c>
      <c r="S163" s="5">
        <v>0</v>
      </c>
    </row>
    <row r="164" spans="1:19" hidden="1" x14ac:dyDescent="0.3">
      <c r="A164" s="1" t="s">
        <v>332</v>
      </c>
      <c r="B164" s="1" t="s">
        <v>136</v>
      </c>
      <c r="C164" s="1" t="s">
        <v>313</v>
      </c>
      <c r="D164" s="1" t="s">
        <v>330</v>
      </c>
      <c r="E164" s="1" t="s">
        <v>331</v>
      </c>
      <c r="F164" s="1" t="s">
        <v>330</v>
      </c>
      <c r="G164" s="1" t="s">
        <v>331</v>
      </c>
      <c r="H164" s="1" t="s">
        <v>101</v>
      </c>
      <c r="I164" s="5">
        <v>3985000</v>
      </c>
      <c r="J164" s="5">
        <v>3300000</v>
      </c>
      <c r="K164" s="5">
        <v>7285000</v>
      </c>
      <c r="L164" s="5">
        <v>0</v>
      </c>
      <c r="M164" s="5">
        <v>5149096.3899999997</v>
      </c>
      <c r="N164" s="5">
        <v>0</v>
      </c>
      <c r="O164" s="5">
        <v>0</v>
      </c>
      <c r="P164" s="5">
        <v>0</v>
      </c>
      <c r="Q164" s="5">
        <v>7285000</v>
      </c>
      <c r="R164" s="5">
        <v>0</v>
      </c>
      <c r="S164" s="5">
        <v>0</v>
      </c>
    </row>
    <row r="165" spans="1:19" hidden="1" x14ac:dyDescent="0.3">
      <c r="A165" s="1" t="s">
        <v>335</v>
      </c>
      <c r="B165" s="1" t="s">
        <v>136</v>
      </c>
      <c r="C165" s="1" t="s">
        <v>313</v>
      </c>
      <c r="D165" s="1" t="s">
        <v>333</v>
      </c>
      <c r="E165" s="1" t="s">
        <v>334</v>
      </c>
      <c r="F165" s="1" t="s">
        <v>333</v>
      </c>
      <c r="G165" s="1" t="s">
        <v>334</v>
      </c>
      <c r="H165" s="1" t="s">
        <v>336</v>
      </c>
      <c r="I165" s="5">
        <v>1000000</v>
      </c>
      <c r="J165" s="5">
        <v>0</v>
      </c>
      <c r="K165" s="5">
        <v>1000000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1000000</v>
      </c>
      <c r="R165" s="5">
        <v>0</v>
      </c>
      <c r="S165" s="5">
        <v>0</v>
      </c>
    </row>
    <row r="166" spans="1:19" hidden="1" x14ac:dyDescent="0.3">
      <c r="A166" s="1" t="s">
        <v>337</v>
      </c>
      <c r="B166" s="1" t="s">
        <v>136</v>
      </c>
      <c r="C166" s="1" t="s">
        <v>313</v>
      </c>
      <c r="D166" s="1" t="s">
        <v>333</v>
      </c>
      <c r="E166" s="1" t="s">
        <v>334</v>
      </c>
      <c r="F166" s="1" t="s">
        <v>333</v>
      </c>
      <c r="G166" s="1" t="s">
        <v>334</v>
      </c>
      <c r="H166" s="1" t="s">
        <v>99</v>
      </c>
      <c r="I166" s="5">
        <v>10000000</v>
      </c>
      <c r="J166" s="5">
        <v>0</v>
      </c>
      <c r="K166" s="5">
        <v>10000000</v>
      </c>
      <c r="L166" s="5">
        <v>680983.8</v>
      </c>
      <c r="M166" s="5">
        <v>0</v>
      </c>
      <c r="N166" s="5">
        <v>0</v>
      </c>
      <c r="O166" s="5">
        <v>0</v>
      </c>
      <c r="P166" s="5">
        <v>0</v>
      </c>
      <c r="Q166" s="5">
        <v>10000000</v>
      </c>
      <c r="R166" s="5">
        <v>0</v>
      </c>
      <c r="S166" s="5">
        <v>0</v>
      </c>
    </row>
    <row r="167" spans="1:19" hidden="1" x14ac:dyDescent="0.3">
      <c r="A167" s="1" t="s">
        <v>338</v>
      </c>
      <c r="B167" s="1" t="s">
        <v>136</v>
      </c>
      <c r="C167" s="1" t="s">
        <v>313</v>
      </c>
      <c r="D167" s="1" t="s">
        <v>333</v>
      </c>
      <c r="E167" s="1" t="s">
        <v>334</v>
      </c>
      <c r="F167" s="1" t="s">
        <v>333</v>
      </c>
      <c r="G167" s="1" t="s">
        <v>334</v>
      </c>
      <c r="H167" s="1" t="s">
        <v>112</v>
      </c>
      <c r="I167" s="5">
        <v>30000</v>
      </c>
      <c r="J167" s="5">
        <v>0</v>
      </c>
      <c r="K167" s="5">
        <v>30000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30000</v>
      </c>
      <c r="R167" s="5">
        <v>0</v>
      </c>
      <c r="S167" s="5">
        <v>0</v>
      </c>
    </row>
    <row r="168" spans="1:19" hidden="1" x14ac:dyDescent="0.3">
      <c r="A168" s="1" t="s">
        <v>339</v>
      </c>
      <c r="B168" s="1" t="s">
        <v>136</v>
      </c>
      <c r="C168" s="1" t="s">
        <v>313</v>
      </c>
      <c r="D168" s="1" t="s">
        <v>333</v>
      </c>
      <c r="E168" s="1" t="s">
        <v>334</v>
      </c>
      <c r="F168" s="1" t="s">
        <v>333</v>
      </c>
      <c r="G168" s="1" t="s">
        <v>334</v>
      </c>
      <c r="H168" s="1" t="s">
        <v>116</v>
      </c>
      <c r="I168" s="5">
        <v>50000</v>
      </c>
      <c r="J168" s="5">
        <v>0</v>
      </c>
      <c r="K168" s="5">
        <v>50000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50000</v>
      </c>
      <c r="R168" s="5">
        <v>0</v>
      </c>
      <c r="S168" s="5">
        <v>0</v>
      </c>
    </row>
    <row r="169" spans="1:19" hidden="1" x14ac:dyDescent="0.3">
      <c r="A169" s="1" t="s">
        <v>340</v>
      </c>
      <c r="B169" s="1" t="s">
        <v>136</v>
      </c>
      <c r="C169" s="1" t="s">
        <v>313</v>
      </c>
      <c r="D169" s="1" t="s">
        <v>333</v>
      </c>
      <c r="E169" s="1" t="s">
        <v>334</v>
      </c>
      <c r="F169" s="1" t="s">
        <v>333</v>
      </c>
      <c r="G169" s="1" t="s">
        <v>334</v>
      </c>
      <c r="H169" s="1" t="s">
        <v>341</v>
      </c>
      <c r="I169" s="5">
        <v>500000</v>
      </c>
      <c r="J169" s="5">
        <v>0</v>
      </c>
      <c r="K169" s="5">
        <v>500000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500000</v>
      </c>
      <c r="R169" s="5">
        <v>0</v>
      </c>
      <c r="S169" s="5">
        <v>0</v>
      </c>
    </row>
    <row r="170" spans="1:19" hidden="1" x14ac:dyDescent="0.3">
      <c r="A170" s="1" t="s">
        <v>344</v>
      </c>
      <c r="B170" s="1" t="s">
        <v>136</v>
      </c>
      <c r="C170" s="1" t="s">
        <v>313</v>
      </c>
      <c r="D170" s="1" t="s">
        <v>342</v>
      </c>
      <c r="E170" s="1" t="s">
        <v>343</v>
      </c>
      <c r="F170" s="1" t="s">
        <v>342</v>
      </c>
      <c r="G170" s="1" t="s">
        <v>343</v>
      </c>
      <c r="H170" s="1" t="s">
        <v>345</v>
      </c>
      <c r="I170" s="5">
        <v>0</v>
      </c>
      <c r="J170" s="5">
        <v>835200</v>
      </c>
      <c r="K170" s="5">
        <v>835200</v>
      </c>
      <c r="L170" s="5">
        <v>835199.93</v>
      </c>
      <c r="M170" s="5">
        <v>0</v>
      </c>
      <c r="N170" s="5">
        <v>0</v>
      </c>
      <c r="O170" s="5">
        <v>0</v>
      </c>
      <c r="P170" s="5">
        <v>0</v>
      </c>
      <c r="Q170" s="5">
        <v>835200</v>
      </c>
      <c r="R170" s="5">
        <v>0</v>
      </c>
      <c r="S170" s="5">
        <v>0</v>
      </c>
    </row>
    <row r="171" spans="1:19" hidden="1" x14ac:dyDescent="0.3">
      <c r="A171" s="1" t="s">
        <v>346</v>
      </c>
      <c r="B171" s="1" t="s">
        <v>136</v>
      </c>
      <c r="C171" s="1" t="s">
        <v>313</v>
      </c>
      <c r="D171" s="1" t="s">
        <v>342</v>
      </c>
      <c r="E171" s="1" t="s">
        <v>343</v>
      </c>
      <c r="F171" s="1" t="s">
        <v>342</v>
      </c>
      <c r="G171" s="1" t="s">
        <v>343</v>
      </c>
      <c r="H171" s="1" t="s">
        <v>347</v>
      </c>
      <c r="I171" s="5">
        <v>32506735.879999999</v>
      </c>
      <c r="J171" s="5">
        <v>-2320560.7599999998</v>
      </c>
      <c r="K171" s="5">
        <v>30186175.120000001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30186175.120000001</v>
      </c>
      <c r="R171" s="5">
        <v>0</v>
      </c>
      <c r="S171" s="5">
        <v>0</v>
      </c>
    </row>
    <row r="172" spans="1:19" hidden="1" x14ac:dyDescent="0.3">
      <c r="A172" s="1" t="s">
        <v>348</v>
      </c>
      <c r="B172" s="1" t="s">
        <v>136</v>
      </c>
      <c r="C172" s="1" t="s">
        <v>313</v>
      </c>
      <c r="D172" s="1" t="s">
        <v>342</v>
      </c>
      <c r="E172" s="1" t="s">
        <v>343</v>
      </c>
      <c r="F172" s="1" t="s">
        <v>342</v>
      </c>
      <c r="G172" s="1" t="s">
        <v>343</v>
      </c>
      <c r="H172" s="1" t="s">
        <v>349</v>
      </c>
      <c r="I172" s="5">
        <v>6600000</v>
      </c>
      <c r="J172" s="5">
        <v>860000</v>
      </c>
      <c r="K172" s="5">
        <v>7460000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7460000</v>
      </c>
      <c r="R172" s="5">
        <v>0</v>
      </c>
      <c r="S172" s="5">
        <v>0</v>
      </c>
    </row>
    <row r="173" spans="1:19" hidden="1" x14ac:dyDescent="0.3">
      <c r="A173" s="1" t="s">
        <v>350</v>
      </c>
      <c r="B173" s="1" t="s">
        <v>136</v>
      </c>
      <c r="C173" s="1" t="s">
        <v>313</v>
      </c>
      <c r="D173" s="1" t="s">
        <v>342</v>
      </c>
      <c r="E173" s="1" t="s">
        <v>343</v>
      </c>
      <c r="F173" s="1" t="s">
        <v>342</v>
      </c>
      <c r="G173" s="1" t="s">
        <v>343</v>
      </c>
      <c r="H173" s="1" t="s">
        <v>351</v>
      </c>
      <c r="I173" s="5">
        <v>4200000</v>
      </c>
      <c r="J173" s="5">
        <v>564196.36</v>
      </c>
      <c r="K173" s="5">
        <v>4764196.3600000003</v>
      </c>
      <c r="L173" s="5">
        <v>753136.01</v>
      </c>
      <c r="M173" s="5">
        <v>0</v>
      </c>
      <c r="N173" s="5">
        <v>0</v>
      </c>
      <c r="O173" s="5">
        <v>0</v>
      </c>
      <c r="P173" s="5">
        <v>0</v>
      </c>
      <c r="Q173" s="5">
        <v>4764196.3600000003</v>
      </c>
      <c r="R173" s="5">
        <v>0</v>
      </c>
      <c r="S173" s="5">
        <v>0</v>
      </c>
    </row>
    <row r="174" spans="1:19" hidden="1" x14ac:dyDescent="0.3">
      <c r="A174" s="1" t="s">
        <v>352</v>
      </c>
      <c r="B174" s="1" t="s">
        <v>136</v>
      </c>
      <c r="C174" s="1" t="s">
        <v>313</v>
      </c>
      <c r="D174" s="1" t="s">
        <v>342</v>
      </c>
      <c r="E174" s="1" t="s">
        <v>343</v>
      </c>
      <c r="F174" s="1" t="s">
        <v>342</v>
      </c>
      <c r="G174" s="1" t="s">
        <v>343</v>
      </c>
      <c r="H174" s="1" t="s">
        <v>353</v>
      </c>
      <c r="I174" s="5">
        <v>6223395</v>
      </c>
      <c r="J174" s="5">
        <v>61164.4</v>
      </c>
      <c r="K174" s="5">
        <v>6284559.4000000004</v>
      </c>
      <c r="L174" s="5">
        <v>916532.01</v>
      </c>
      <c r="M174" s="5">
        <v>0</v>
      </c>
      <c r="N174" s="5">
        <v>0</v>
      </c>
      <c r="O174" s="5">
        <v>0</v>
      </c>
      <c r="P174" s="5">
        <v>0</v>
      </c>
      <c r="Q174" s="5">
        <v>6284559.4000000004</v>
      </c>
      <c r="R174" s="5">
        <v>0</v>
      </c>
      <c r="S174" s="5">
        <v>0</v>
      </c>
    </row>
    <row r="175" spans="1:19" hidden="1" x14ac:dyDescent="0.3">
      <c r="A175" s="1" t="s">
        <v>356</v>
      </c>
      <c r="B175" s="1" t="s">
        <v>136</v>
      </c>
      <c r="C175" s="1" t="s">
        <v>313</v>
      </c>
      <c r="D175" s="1" t="s">
        <v>354</v>
      </c>
      <c r="E175" s="1" t="s">
        <v>355</v>
      </c>
      <c r="F175" s="1" t="s">
        <v>354</v>
      </c>
      <c r="G175" s="1" t="s">
        <v>355</v>
      </c>
      <c r="H175" s="1" t="s">
        <v>357</v>
      </c>
      <c r="I175" s="5">
        <v>4000000</v>
      </c>
      <c r="J175" s="5">
        <v>0</v>
      </c>
      <c r="K175" s="5">
        <v>4000000</v>
      </c>
      <c r="L175" s="5">
        <v>3997279.38</v>
      </c>
      <c r="M175" s="5">
        <v>3819300</v>
      </c>
      <c r="N175" s="5">
        <v>0</v>
      </c>
      <c r="O175" s="5">
        <v>0</v>
      </c>
      <c r="P175" s="5">
        <v>0</v>
      </c>
      <c r="Q175" s="5">
        <v>4000000</v>
      </c>
      <c r="R175" s="5">
        <v>0</v>
      </c>
      <c r="S175" s="5">
        <v>0</v>
      </c>
    </row>
    <row r="176" spans="1:19" hidden="1" x14ac:dyDescent="0.3">
      <c r="A176" s="1" t="s">
        <v>358</v>
      </c>
      <c r="B176" s="1" t="s">
        <v>136</v>
      </c>
      <c r="C176" s="1" t="s">
        <v>313</v>
      </c>
      <c r="D176" s="1" t="s">
        <v>354</v>
      </c>
      <c r="E176" s="1" t="s">
        <v>355</v>
      </c>
      <c r="F176" s="1" t="s">
        <v>354</v>
      </c>
      <c r="G176" s="1" t="s">
        <v>355</v>
      </c>
      <c r="H176" s="1" t="s">
        <v>336</v>
      </c>
      <c r="I176" s="5">
        <v>100000</v>
      </c>
      <c r="J176" s="5">
        <v>0</v>
      </c>
      <c r="K176" s="5">
        <v>100000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100000</v>
      </c>
      <c r="R176" s="5">
        <v>0</v>
      </c>
      <c r="S176" s="5">
        <v>0</v>
      </c>
    </row>
    <row r="177" spans="1:19" hidden="1" x14ac:dyDescent="0.3">
      <c r="A177" s="1" t="s">
        <v>359</v>
      </c>
      <c r="B177" s="1" t="s">
        <v>136</v>
      </c>
      <c r="C177" s="1" t="s">
        <v>313</v>
      </c>
      <c r="D177" s="1" t="s">
        <v>354</v>
      </c>
      <c r="E177" s="1" t="s">
        <v>355</v>
      </c>
      <c r="F177" s="1" t="s">
        <v>354</v>
      </c>
      <c r="G177" s="1" t="s">
        <v>355</v>
      </c>
      <c r="H177" s="1" t="s">
        <v>86</v>
      </c>
      <c r="I177" s="5">
        <v>300000</v>
      </c>
      <c r="J177" s="5">
        <v>0</v>
      </c>
      <c r="K177" s="5">
        <v>300000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300000</v>
      </c>
      <c r="R177" s="5">
        <v>0</v>
      </c>
      <c r="S177" s="5">
        <v>0</v>
      </c>
    </row>
    <row r="178" spans="1:19" hidden="1" x14ac:dyDescent="0.3">
      <c r="A178" s="1" t="s">
        <v>360</v>
      </c>
      <c r="B178" s="1" t="s">
        <v>136</v>
      </c>
      <c r="C178" s="1" t="s">
        <v>313</v>
      </c>
      <c r="D178" s="1" t="s">
        <v>354</v>
      </c>
      <c r="E178" s="1" t="s">
        <v>355</v>
      </c>
      <c r="F178" s="1" t="s">
        <v>354</v>
      </c>
      <c r="G178" s="1" t="s">
        <v>355</v>
      </c>
      <c r="H178" s="1" t="s">
        <v>361</v>
      </c>
      <c r="I178" s="5">
        <v>500000</v>
      </c>
      <c r="J178" s="5">
        <v>0</v>
      </c>
      <c r="K178" s="5">
        <v>500000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500000</v>
      </c>
      <c r="R178" s="5">
        <v>0</v>
      </c>
      <c r="S178" s="5">
        <v>0</v>
      </c>
    </row>
    <row r="179" spans="1:19" hidden="1" x14ac:dyDescent="0.3">
      <c r="A179" s="1" t="s">
        <v>362</v>
      </c>
      <c r="B179" s="1" t="s">
        <v>136</v>
      </c>
      <c r="C179" s="1" t="s">
        <v>313</v>
      </c>
      <c r="D179" s="1" t="s">
        <v>354</v>
      </c>
      <c r="E179" s="1" t="s">
        <v>355</v>
      </c>
      <c r="F179" s="1" t="s">
        <v>354</v>
      </c>
      <c r="G179" s="1" t="s">
        <v>355</v>
      </c>
      <c r="H179" s="1" t="s">
        <v>363</v>
      </c>
      <c r="I179" s="5">
        <v>200000</v>
      </c>
      <c r="J179" s="5">
        <v>0</v>
      </c>
      <c r="K179" s="5">
        <v>200000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200000</v>
      </c>
      <c r="R179" s="5">
        <v>0</v>
      </c>
      <c r="S179" s="5">
        <v>0</v>
      </c>
    </row>
    <row r="180" spans="1:19" hidden="1" x14ac:dyDescent="0.3">
      <c r="A180" s="1" t="s">
        <v>367</v>
      </c>
      <c r="B180" s="1" t="s">
        <v>155</v>
      </c>
      <c r="C180" s="1" t="s">
        <v>364</v>
      </c>
      <c r="D180" s="1" t="s">
        <v>365</v>
      </c>
      <c r="E180" s="1" t="s">
        <v>366</v>
      </c>
      <c r="F180" s="1" t="s">
        <v>365</v>
      </c>
      <c r="G180" s="1" t="s">
        <v>366</v>
      </c>
      <c r="H180" s="1" t="s">
        <v>64</v>
      </c>
      <c r="I180" s="5">
        <v>50000</v>
      </c>
      <c r="J180" s="5">
        <v>0</v>
      </c>
      <c r="K180" s="5">
        <v>50000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50000</v>
      </c>
      <c r="R180" s="5">
        <v>0</v>
      </c>
      <c r="S180" s="5">
        <v>0</v>
      </c>
    </row>
    <row r="181" spans="1:19" hidden="1" x14ac:dyDescent="0.3">
      <c r="A181" s="1" t="s">
        <v>368</v>
      </c>
      <c r="B181" s="1" t="s">
        <v>155</v>
      </c>
      <c r="C181" s="1" t="s">
        <v>364</v>
      </c>
      <c r="D181" s="1" t="s">
        <v>365</v>
      </c>
      <c r="E181" s="1" t="s">
        <v>366</v>
      </c>
      <c r="F181" s="1" t="s">
        <v>365</v>
      </c>
      <c r="G181" s="1" t="s">
        <v>366</v>
      </c>
      <c r="H181" s="1" t="s">
        <v>38</v>
      </c>
      <c r="I181" s="5">
        <v>0</v>
      </c>
      <c r="J181" s="5">
        <v>1200000</v>
      </c>
      <c r="K181" s="5">
        <v>1200000</v>
      </c>
      <c r="L181" s="5">
        <v>0</v>
      </c>
      <c r="M181" s="5">
        <v>920750</v>
      </c>
      <c r="N181" s="5">
        <v>0</v>
      </c>
      <c r="O181" s="5">
        <v>0</v>
      </c>
      <c r="P181" s="5">
        <v>0</v>
      </c>
      <c r="Q181" s="5">
        <v>1200000</v>
      </c>
      <c r="R181" s="5">
        <v>0</v>
      </c>
      <c r="S181" s="5">
        <v>0</v>
      </c>
    </row>
    <row r="182" spans="1:19" hidden="1" x14ac:dyDescent="0.3">
      <c r="A182" s="1" t="s">
        <v>369</v>
      </c>
      <c r="B182" s="1" t="s">
        <v>155</v>
      </c>
      <c r="C182" s="1" t="s">
        <v>364</v>
      </c>
      <c r="D182" s="1" t="s">
        <v>365</v>
      </c>
      <c r="E182" s="1" t="s">
        <v>366</v>
      </c>
      <c r="F182" s="1" t="s">
        <v>365</v>
      </c>
      <c r="G182" s="1" t="s">
        <v>366</v>
      </c>
      <c r="H182" s="1" t="s">
        <v>336</v>
      </c>
      <c r="I182" s="5">
        <v>1200000</v>
      </c>
      <c r="J182" s="5">
        <v>0</v>
      </c>
      <c r="K182" s="5">
        <v>1200000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1200000</v>
      </c>
      <c r="R182" s="5">
        <v>0</v>
      </c>
      <c r="S182" s="5">
        <v>0</v>
      </c>
    </row>
    <row r="183" spans="1:19" hidden="1" x14ac:dyDescent="0.3">
      <c r="A183" s="1" t="s">
        <v>370</v>
      </c>
      <c r="B183" s="1" t="s">
        <v>155</v>
      </c>
      <c r="C183" s="1" t="s">
        <v>364</v>
      </c>
      <c r="D183" s="1" t="s">
        <v>365</v>
      </c>
      <c r="E183" s="1" t="s">
        <v>366</v>
      </c>
      <c r="F183" s="1" t="s">
        <v>365</v>
      </c>
      <c r="G183" s="1" t="s">
        <v>366</v>
      </c>
      <c r="H183" s="1" t="s">
        <v>371</v>
      </c>
      <c r="I183" s="5">
        <v>500000</v>
      </c>
      <c r="J183" s="5">
        <v>0</v>
      </c>
      <c r="K183" s="5">
        <v>500000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500000</v>
      </c>
      <c r="R183" s="5">
        <v>0</v>
      </c>
      <c r="S183" s="5">
        <v>0</v>
      </c>
    </row>
    <row r="184" spans="1:19" hidden="1" x14ac:dyDescent="0.3">
      <c r="A184" s="1" t="s">
        <v>372</v>
      </c>
      <c r="B184" s="1" t="s">
        <v>155</v>
      </c>
      <c r="C184" s="1" t="s">
        <v>364</v>
      </c>
      <c r="D184" s="1" t="s">
        <v>365</v>
      </c>
      <c r="E184" s="1" t="s">
        <v>366</v>
      </c>
      <c r="F184" s="1" t="s">
        <v>365</v>
      </c>
      <c r="G184" s="1" t="s">
        <v>366</v>
      </c>
      <c r="H184" s="1" t="s">
        <v>373</v>
      </c>
      <c r="I184" s="5">
        <v>7200000</v>
      </c>
      <c r="J184" s="5">
        <v>5170884.4400000004</v>
      </c>
      <c r="K184" s="5">
        <v>12370884.439999999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12370884.439999999</v>
      </c>
      <c r="R184" s="5">
        <v>0</v>
      </c>
      <c r="S184" s="5">
        <v>0</v>
      </c>
    </row>
    <row r="185" spans="1:19" hidden="1" x14ac:dyDescent="0.3">
      <c r="A185" s="1" t="s">
        <v>374</v>
      </c>
      <c r="B185" s="1" t="s">
        <v>155</v>
      </c>
      <c r="C185" s="1" t="s">
        <v>364</v>
      </c>
      <c r="D185" s="1" t="s">
        <v>365</v>
      </c>
      <c r="E185" s="1" t="s">
        <v>366</v>
      </c>
      <c r="F185" s="1" t="s">
        <v>365</v>
      </c>
      <c r="G185" s="1" t="s">
        <v>366</v>
      </c>
      <c r="H185" s="1" t="s">
        <v>185</v>
      </c>
      <c r="I185" s="5">
        <v>591000</v>
      </c>
      <c r="J185" s="5">
        <v>0</v>
      </c>
      <c r="K185" s="5">
        <v>591000</v>
      </c>
      <c r="L185" s="5">
        <v>-590208</v>
      </c>
      <c r="M185" s="5">
        <v>590208</v>
      </c>
      <c r="N185" s="5">
        <v>0</v>
      </c>
      <c r="O185" s="5">
        <v>0</v>
      </c>
      <c r="P185" s="5">
        <v>0</v>
      </c>
      <c r="Q185" s="5">
        <v>591000</v>
      </c>
      <c r="R185" s="5">
        <v>0</v>
      </c>
      <c r="S185" s="5">
        <v>0</v>
      </c>
    </row>
    <row r="186" spans="1:19" hidden="1" x14ac:dyDescent="0.3">
      <c r="A186" s="1" t="s">
        <v>375</v>
      </c>
      <c r="B186" s="1" t="s">
        <v>155</v>
      </c>
      <c r="C186" s="1" t="s">
        <v>364</v>
      </c>
      <c r="D186" s="1" t="s">
        <v>365</v>
      </c>
      <c r="E186" s="1" t="s">
        <v>366</v>
      </c>
      <c r="F186" s="1" t="s">
        <v>365</v>
      </c>
      <c r="G186" s="1" t="s">
        <v>366</v>
      </c>
      <c r="H186" s="1" t="s">
        <v>376</v>
      </c>
      <c r="I186" s="5">
        <v>3000000</v>
      </c>
      <c r="J186" s="5">
        <v>0</v>
      </c>
      <c r="K186" s="5">
        <v>3000000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3000000</v>
      </c>
      <c r="R186" s="5">
        <v>0</v>
      </c>
      <c r="S186" s="5">
        <v>0</v>
      </c>
    </row>
    <row r="187" spans="1:19" hidden="1" x14ac:dyDescent="0.3">
      <c r="A187" s="1" t="s">
        <v>377</v>
      </c>
      <c r="B187" s="1" t="s">
        <v>155</v>
      </c>
      <c r="C187" s="1" t="s">
        <v>364</v>
      </c>
      <c r="D187" s="1" t="s">
        <v>365</v>
      </c>
      <c r="E187" s="1" t="s">
        <v>366</v>
      </c>
      <c r="F187" s="1" t="s">
        <v>365</v>
      </c>
      <c r="G187" s="1" t="s">
        <v>366</v>
      </c>
      <c r="H187" s="1" t="s">
        <v>378</v>
      </c>
      <c r="I187" s="5">
        <v>1050000</v>
      </c>
      <c r="J187" s="5">
        <v>0</v>
      </c>
      <c r="K187" s="5">
        <v>1050000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1050000</v>
      </c>
      <c r="R187" s="5">
        <v>0</v>
      </c>
      <c r="S187" s="5">
        <v>0</v>
      </c>
    </row>
    <row r="188" spans="1:19" hidden="1" x14ac:dyDescent="0.3">
      <c r="A188" s="1" t="s">
        <v>379</v>
      </c>
      <c r="B188" s="1" t="s">
        <v>155</v>
      </c>
      <c r="C188" s="1" t="s">
        <v>364</v>
      </c>
      <c r="D188" s="1" t="s">
        <v>365</v>
      </c>
      <c r="E188" s="1" t="s">
        <v>366</v>
      </c>
      <c r="F188" s="1" t="s">
        <v>365</v>
      </c>
      <c r="G188" s="1" t="s">
        <v>366</v>
      </c>
      <c r="H188" s="1" t="s">
        <v>101</v>
      </c>
      <c r="I188" s="5">
        <v>2300000</v>
      </c>
      <c r="J188" s="5">
        <v>-80000</v>
      </c>
      <c r="K188" s="5">
        <v>2220000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2220000</v>
      </c>
      <c r="R188" s="5">
        <v>0</v>
      </c>
      <c r="S188" s="5">
        <v>0</v>
      </c>
    </row>
    <row r="189" spans="1:19" hidden="1" x14ac:dyDescent="0.3">
      <c r="A189" s="1" t="s">
        <v>380</v>
      </c>
      <c r="B189" s="1" t="s">
        <v>155</v>
      </c>
      <c r="C189" s="1" t="s">
        <v>364</v>
      </c>
      <c r="D189" s="1" t="s">
        <v>365</v>
      </c>
      <c r="E189" s="1" t="s">
        <v>366</v>
      </c>
      <c r="F189" s="1" t="s">
        <v>365</v>
      </c>
      <c r="G189" s="1" t="s">
        <v>366</v>
      </c>
      <c r="H189" s="1" t="s">
        <v>66</v>
      </c>
      <c r="I189" s="5">
        <v>70000</v>
      </c>
      <c r="J189" s="5">
        <v>0</v>
      </c>
      <c r="K189" s="5">
        <v>70000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70000</v>
      </c>
      <c r="R189" s="5">
        <v>0</v>
      </c>
      <c r="S189" s="5">
        <v>0</v>
      </c>
    </row>
    <row r="190" spans="1:19" hidden="1" x14ac:dyDescent="0.3">
      <c r="A190" s="1" t="s">
        <v>381</v>
      </c>
      <c r="B190" s="1" t="s">
        <v>155</v>
      </c>
      <c r="C190" s="1" t="s">
        <v>364</v>
      </c>
      <c r="D190" s="1" t="s">
        <v>365</v>
      </c>
      <c r="E190" s="1" t="s">
        <v>366</v>
      </c>
      <c r="F190" s="1" t="s">
        <v>365</v>
      </c>
      <c r="G190" s="1" t="s">
        <v>366</v>
      </c>
      <c r="H190" s="1" t="s">
        <v>119</v>
      </c>
      <c r="I190" s="5">
        <v>50000</v>
      </c>
      <c r="J190" s="5">
        <v>80000</v>
      </c>
      <c r="K190" s="5">
        <v>130000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130000</v>
      </c>
      <c r="R190" s="5">
        <v>0</v>
      </c>
      <c r="S190" s="5">
        <v>0</v>
      </c>
    </row>
    <row r="191" spans="1:19" hidden="1" x14ac:dyDescent="0.3">
      <c r="A191" s="1" t="s">
        <v>382</v>
      </c>
      <c r="B191" s="1" t="s">
        <v>155</v>
      </c>
      <c r="C191" s="1" t="s">
        <v>364</v>
      </c>
      <c r="D191" s="1" t="s">
        <v>365</v>
      </c>
      <c r="E191" s="1" t="s">
        <v>366</v>
      </c>
      <c r="F191" s="1" t="s">
        <v>365</v>
      </c>
      <c r="G191" s="1" t="s">
        <v>366</v>
      </c>
      <c r="H191" s="1" t="s">
        <v>383</v>
      </c>
      <c r="I191" s="5">
        <v>3000000</v>
      </c>
      <c r="J191" s="5">
        <v>0</v>
      </c>
      <c r="K191" s="5">
        <v>3000000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3000000</v>
      </c>
      <c r="R191" s="5">
        <v>0</v>
      </c>
      <c r="S191" s="5">
        <v>0</v>
      </c>
    </row>
    <row r="192" spans="1:19" hidden="1" x14ac:dyDescent="0.3">
      <c r="A192" s="1" t="s">
        <v>386</v>
      </c>
      <c r="B192" s="1" t="s">
        <v>155</v>
      </c>
      <c r="C192" s="1" t="s">
        <v>364</v>
      </c>
      <c r="D192" s="1" t="s">
        <v>384</v>
      </c>
      <c r="E192" s="1" t="s">
        <v>385</v>
      </c>
      <c r="F192" s="1" t="s">
        <v>384</v>
      </c>
      <c r="G192" s="1" t="s">
        <v>385</v>
      </c>
      <c r="H192" s="1" t="s">
        <v>38</v>
      </c>
      <c r="I192" s="5">
        <v>1551260</v>
      </c>
      <c r="J192" s="5">
        <v>-1551260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</row>
    <row r="193" spans="1:19" hidden="1" x14ac:dyDescent="0.3">
      <c r="A193" s="1" t="s">
        <v>389</v>
      </c>
      <c r="B193" s="1" t="s">
        <v>155</v>
      </c>
      <c r="C193" s="1" t="s">
        <v>364</v>
      </c>
      <c r="D193" s="1" t="s">
        <v>387</v>
      </c>
      <c r="E193" s="1" t="s">
        <v>388</v>
      </c>
      <c r="F193" s="1" t="s">
        <v>387</v>
      </c>
      <c r="G193" s="1" t="s">
        <v>388</v>
      </c>
      <c r="H193" s="1" t="s">
        <v>390</v>
      </c>
      <c r="I193" s="5">
        <v>0</v>
      </c>
      <c r="J193" s="5">
        <v>400000</v>
      </c>
      <c r="K193" s="5">
        <v>400000</v>
      </c>
      <c r="L193" s="5">
        <v>-396720</v>
      </c>
      <c r="M193" s="5">
        <v>396720</v>
      </c>
      <c r="N193" s="5">
        <v>0</v>
      </c>
      <c r="O193" s="5">
        <v>0</v>
      </c>
      <c r="P193" s="5">
        <v>0</v>
      </c>
      <c r="Q193" s="5">
        <v>400000</v>
      </c>
      <c r="R193" s="5">
        <v>0</v>
      </c>
      <c r="S193" s="5">
        <v>0</v>
      </c>
    </row>
    <row r="194" spans="1:19" hidden="1" x14ac:dyDescent="0.3">
      <c r="A194" s="1" t="s">
        <v>391</v>
      </c>
      <c r="B194" s="1" t="s">
        <v>155</v>
      </c>
      <c r="C194" s="1" t="s">
        <v>364</v>
      </c>
      <c r="D194" s="1" t="s">
        <v>387</v>
      </c>
      <c r="E194" s="1" t="s">
        <v>388</v>
      </c>
      <c r="F194" s="1" t="s">
        <v>387</v>
      </c>
      <c r="G194" s="1" t="s">
        <v>388</v>
      </c>
      <c r="H194" s="1" t="s">
        <v>392</v>
      </c>
      <c r="I194" s="5">
        <v>5000</v>
      </c>
      <c r="J194" s="5">
        <v>0</v>
      </c>
      <c r="K194" s="5">
        <v>5000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5000</v>
      </c>
      <c r="R194" s="5">
        <v>0</v>
      </c>
      <c r="S194" s="5">
        <v>0</v>
      </c>
    </row>
    <row r="195" spans="1:19" hidden="1" x14ac:dyDescent="0.3">
      <c r="A195" s="1" t="s">
        <v>393</v>
      </c>
      <c r="B195" s="1" t="s">
        <v>155</v>
      </c>
      <c r="C195" s="1" t="s">
        <v>364</v>
      </c>
      <c r="D195" s="1" t="s">
        <v>387</v>
      </c>
      <c r="E195" s="1" t="s">
        <v>388</v>
      </c>
      <c r="F195" s="1" t="s">
        <v>387</v>
      </c>
      <c r="G195" s="1" t="s">
        <v>388</v>
      </c>
      <c r="H195" s="1" t="s">
        <v>394</v>
      </c>
      <c r="I195" s="5">
        <v>40000</v>
      </c>
      <c r="J195" s="5">
        <v>0</v>
      </c>
      <c r="K195" s="5">
        <v>40000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40000</v>
      </c>
      <c r="R195" s="5">
        <v>0</v>
      </c>
      <c r="S195" s="5">
        <v>0</v>
      </c>
    </row>
    <row r="196" spans="1:19" hidden="1" x14ac:dyDescent="0.3">
      <c r="A196" s="1" t="s">
        <v>395</v>
      </c>
      <c r="B196" s="1" t="s">
        <v>155</v>
      </c>
      <c r="C196" s="1" t="s">
        <v>364</v>
      </c>
      <c r="D196" s="1" t="s">
        <v>387</v>
      </c>
      <c r="E196" s="1" t="s">
        <v>388</v>
      </c>
      <c r="F196" s="1" t="s">
        <v>387</v>
      </c>
      <c r="G196" s="1" t="s">
        <v>388</v>
      </c>
      <c r="H196" s="1" t="s">
        <v>396</v>
      </c>
      <c r="I196" s="5">
        <v>40000</v>
      </c>
      <c r="J196" s="5">
        <v>0</v>
      </c>
      <c r="K196" s="5">
        <v>40000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40000</v>
      </c>
      <c r="R196" s="5">
        <v>0</v>
      </c>
      <c r="S196" s="5">
        <v>0</v>
      </c>
    </row>
    <row r="197" spans="1:19" hidden="1" x14ac:dyDescent="0.3">
      <c r="A197" s="1" t="s">
        <v>397</v>
      </c>
      <c r="B197" s="1" t="s">
        <v>155</v>
      </c>
      <c r="C197" s="1" t="s">
        <v>364</v>
      </c>
      <c r="D197" s="1" t="s">
        <v>387</v>
      </c>
      <c r="E197" s="1" t="s">
        <v>388</v>
      </c>
      <c r="F197" s="1" t="s">
        <v>387</v>
      </c>
      <c r="G197" s="1" t="s">
        <v>388</v>
      </c>
      <c r="H197" s="1" t="s">
        <v>336</v>
      </c>
      <c r="I197" s="5">
        <v>3700000</v>
      </c>
      <c r="J197" s="5">
        <v>-1200000</v>
      </c>
      <c r="K197" s="5">
        <v>2500000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2500000</v>
      </c>
      <c r="R197" s="5">
        <v>0</v>
      </c>
      <c r="S197" s="5">
        <v>0</v>
      </c>
    </row>
    <row r="198" spans="1:19" hidden="1" x14ac:dyDescent="0.3">
      <c r="A198" s="1" t="s">
        <v>398</v>
      </c>
      <c r="B198" s="1" t="s">
        <v>155</v>
      </c>
      <c r="C198" s="1" t="s">
        <v>364</v>
      </c>
      <c r="D198" s="1" t="s">
        <v>387</v>
      </c>
      <c r="E198" s="1" t="s">
        <v>388</v>
      </c>
      <c r="F198" s="1" t="s">
        <v>387</v>
      </c>
      <c r="G198" s="1" t="s">
        <v>388</v>
      </c>
      <c r="H198" s="1" t="s">
        <v>84</v>
      </c>
      <c r="I198" s="5">
        <v>2400000</v>
      </c>
      <c r="J198" s="5">
        <v>1200000</v>
      </c>
      <c r="K198" s="5">
        <v>3600000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3600000</v>
      </c>
      <c r="R198" s="5">
        <v>0</v>
      </c>
      <c r="S198" s="5">
        <v>0</v>
      </c>
    </row>
    <row r="199" spans="1:19" hidden="1" x14ac:dyDescent="0.3">
      <c r="A199" s="1" t="s">
        <v>399</v>
      </c>
      <c r="B199" s="1" t="s">
        <v>155</v>
      </c>
      <c r="C199" s="1" t="s">
        <v>364</v>
      </c>
      <c r="D199" s="1" t="s">
        <v>387</v>
      </c>
      <c r="E199" s="1" t="s">
        <v>388</v>
      </c>
      <c r="F199" s="1" t="s">
        <v>387</v>
      </c>
      <c r="G199" s="1" t="s">
        <v>388</v>
      </c>
      <c r="H199" s="1" t="s">
        <v>86</v>
      </c>
      <c r="I199" s="5">
        <v>50000</v>
      </c>
      <c r="J199" s="5">
        <v>0</v>
      </c>
      <c r="K199" s="5">
        <v>50000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50000</v>
      </c>
      <c r="R199" s="5">
        <v>0</v>
      </c>
      <c r="S199" s="5">
        <v>0</v>
      </c>
    </row>
    <row r="200" spans="1:19" hidden="1" x14ac:dyDescent="0.3">
      <c r="A200" s="1" t="s">
        <v>400</v>
      </c>
      <c r="B200" s="1" t="s">
        <v>155</v>
      </c>
      <c r="C200" s="1" t="s">
        <v>364</v>
      </c>
      <c r="D200" s="1" t="s">
        <v>387</v>
      </c>
      <c r="E200" s="1" t="s">
        <v>388</v>
      </c>
      <c r="F200" s="1" t="s">
        <v>387</v>
      </c>
      <c r="G200" s="1" t="s">
        <v>388</v>
      </c>
      <c r="H200" s="1" t="s">
        <v>92</v>
      </c>
      <c r="I200" s="5">
        <v>25000</v>
      </c>
      <c r="J200" s="5">
        <v>0</v>
      </c>
      <c r="K200" s="5">
        <v>25000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25000</v>
      </c>
      <c r="R200" s="5">
        <v>0</v>
      </c>
      <c r="S200" s="5">
        <v>0</v>
      </c>
    </row>
    <row r="201" spans="1:19" hidden="1" x14ac:dyDescent="0.3">
      <c r="A201" s="1" t="s">
        <v>401</v>
      </c>
      <c r="B201" s="1" t="s">
        <v>155</v>
      </c>
      <c r="C201" s="1" t="s">
        <v>364</v>
      </c>
      <c r="D201" s="1" t="s">
        <v>387</v>
      </c>
      <c r="E201" s="1" t="s">
        <v>388</v>
      </c>
      <c r="F201" s="1" t="s">
        <v>387</v>
      </c>
      <c r="G201" s="1" t="s">
        <v>388</v>
      </c>
      <c r="H201" s="1" t="s">
        <v>402</v>
      </c>
      <c r="I201" s="5">
        <v>7000000</v>
      </c>
      <c r="J201" s="5">
        <v>0</v>
      </c>
      <c r="K201" s="5">
        <v>7000000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7000000</v>
      </c>
      <c r="R201" s="5">
        <v>0</v>
      </c>
      <c r="S201" s="5">
        <v>0</v>
      </c>
    </row>
    <row r="202" spans="1:19" hidden="1" x14ac:dyDescent="0.3">
      <c r="A202" s="1" t="s">
        <v>403</v>
      </c>
      <c r="B202" s="1" t="s">
        <v>155</v>
      </c>
      <c r="C202" s="1" t="s">
        <v>364</v>
      </c>
      <c r="D202" s="1" t="s">
        <v>387</v>
      </c>
      <c r="E202" s="1" t="s">
        <v>388</v>
      </c>
      <c r="F202" s="1" t="s">
        <v>387</v>
      </c>
      <c r="G202" s="1" t="s">
        <v>388</v>
      </c>
      <c r="H202" s="1" t="s">
        <v>404</v>
      </c>
      <c r="I202" s="5">
        <v>0</v>
      </c>
      <c r="J202" s="5">
        <v>3000000</v>
      </c>
      <c r="K202" s="5">
        <v>3000000</v>
      </c>
      <c r="L202" s="5">
        <v>2997866.67</v>
      </c>
      <c r="M202" s="5">
        <v>0</v>
      </c>
      <c r="N202" s="5">
        <v>0</v>
      </c>
      <c r="O202" s="5">
        <v>0</v>
      </c>
      <c r="P202" s="5">
        <v>0</v>
      </c>
      <c r="Q202" s="5">
        <v>3000000</v>
      </c>
      <c r="R202" s="5">
        <v>0</v>
      </c>
      <c r="S202" s="5">
        <v>0</v>
      </c>
    </row>
    <row r="203" spans="1:19" hidden="1" x14ac:dyDescent="0.3">
      <c r="A203" s="1" t="s">
        <v>405</v>
      </c>
      <c r="B203" s="1" t="s">
        <v>155</v>
      </c>
      <c r="C203" s="1" t="s">
        <v>364</v>
      </c>
      <c r="D203" s="1" t="s">
        <v>387</v>
      </c>
      <c r="E203" s="1" t="s">
        <v>388</v>
      </c>
      <c r="F203" s="1" t="s">
        <v>387</v>
      </c>
      <c r="G203" s="1" t="s">
        <v>388</v>
      </c>
      <c r="H203" s="1" t="s">
        <v>209</v>
      </c>
      <c r="I203" s="5">
        <v>15000</v>
      </c>
      <c r="J203" s="5">
        <v>0</v>
      </c>
      <c r="K203" s="5">
        <v>15000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15000</v>
      </c>
      <c r="R203" s="5">
        <v>0</v>
      </c>
      <c r="S203" s="5">
        <v>0</v>
      </c>
    </row>
    <row r="204" spans="1:19" hidden="1" x14ac:dyDescent="0.3">
      <c r="A204" s="1" t="s">
        <v>406</v>
      </c>
      <c r="B204" s="1" t="s">
        <v>155</v>
      </c>
      <c r="C204" s="1" t="s">
        <v>364</v>
      </c>
      <c r="D204" s="1" t="s">
        <v>387</v>
      </c>
      <c r="E204" s="1" t="s">
        <v>388</v>
      </c>
      <c r="F204" s="1" t="s">
        <v>387</v>
      </c>
      <c r="G204" s="1" t="s">
        <v>388</v>
      </c>
      <c r="H204" s="1" t="s">
        <v>213</v>
      </c>
      <c r="I204" s="5">
        <v>100000</v>
      </c>
      <c r="J204" s="5">
        <v>0</v>
      </c>
      <c r="K204" s="5">
        <v>100000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100000</v>
      </c>
      <c r="R204" s="5">
        <v>0</v>
      </c>
      <c r="S204" s="5">
        <v>0</v>
      </c>
    </row>
    <row r="205" spans="1:19" hidden="1" x14ac:dyDescent="0.3">
      <c r="A205" s="1" t="s">
        <v>407</v>
      </c>
      <c r="B205" s="1" t="s">
        <v>155</v>
      </c>
      <c r="C205" s="1" t="s">
        <v>364</v>
      </c>
      <c r="D205" s="1" t="s">
        <v>387</v>
      </c>
      <c r="E205" s="1" t="s">
        <v>388</v>
      </c>
      <c r="F205" s="1" t="s">
        <v>387</v>
      </c>
      <c r="G205" s="1" t="s">
        <v>388</v>
      </c>
      <c r="H205" s="1" t="s">
        <v>217</v>
      </c>
      <c r="I205" s="5">
        <v>250000</v>
      </c>
      <c r="J205" s="5">
        <v>0</v>
      </c>
      <c r="K205" s="5">
        <v>250000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250000</v>
      </c>
      <c r="R205" s="5">
        <v>0</v>
      </c>
      <c r="S205" s="5">
        <v>0</v>
      </c>
    </row>
    <row r="206" spans="1:19" hidden="1" x14ac:dyDescent="0.3">
      <c r="A206" s="1" t="s">
        <v>408</v>
      </c>
      <c r="B206" s="1" t="s">
        <v>155</v>
      </c>
      <c r="C206" s="1" t="s">
        <v>364</v>
      </c>
      <c r="D206" s="1" t="s">
        <v>387</v>
      </c>
      <c r="E206" s="1" t="s">
        <v>388</v>
      </c>
      <c r="F206" s="1" t="s">
        <v>387</v>
      </c>
      <c r="G206" s="1" t="s">
        <v>388</v>
      </c>
      <c r="H206" s="1" t="s">
        <v>409</v>
      </c>
      <c r="I206" s="5">
        <v>800000</v>
      </c>
      <c r="J206" s="5">
        <v>0</v>
      </c>
      <c r="K206" s="5">
        <v>800000</v>
      </c>
      <c r="L206" s="5">
        <v>0</v>
      </c>
      <c r="M206" s="5">
        <v>500055.4</v>
      </c>
      <c r="N206" s="5">
        <v>0</v>
      </c>
      <c r="O206" s="5">
        <v>0</v>
      </c>
      <c r="P206" s="5">
        <v>0</v>
      </c>
      <c r="Q206" s="5">
        <v>800000</v>
      </c>
      <c r="R206" s="5">
        <v>0</v>
      </c>
      <c r="S206" s="5">
        <v>0</v>
      </c>
    </row>
    <row r="207" spans="1:19" hidden="1" x14ac:dyDescent="0.3">
      <c r="A207" s="1" t="s">
        <v>410</v>
      </c>
      <c r="B207" s="1" t="s">
        <v>155</v>
      </c>
      <c r="C207" s="1" t="s">
        <v>364</v>
      </c>
      <c r="D207" s="1" t="s">
        <v>387</v>
      </c>
      <c r="E207" s="1" t="s">
        <v>388</v>
      </c>
      <c r="F207" s="1" t="s">
        <v>387</v>
      </c>
      <c r="G207" s="1" t="s">
        <v>388</v>
      </c>
      <c r="H207" s="1" t="s">
        <v>411</v>
      </c>
      <c r="I207" s="5">
        <v>2000000</v>
      </c>
      <c r="J207" s="5">
        <v>0</v>
      </c>
      <c r="K207" s="5">
        <v>2000000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2000000</v>
      </c>
      <c r="R207" s="5">
        <v>0</v>
      </c>
      <c r="S207" s="5">
        <v>0</v>
      </c>
    </row>
    <row r="208" spans="1:19" hidden="1" x14ac:dyDescent="0.3">
      <c r="A208" s="1" t="s">
        <v>412</v>
      </c>
      <c r="B208" s="1" t="s">
        <v>155</v>
      </c>
      <c r="C208" s="1" t="s">
        <v>364</v>
      </c>
      <c r="D208" s="1" t="s">
        <v>387</v>
      </c>
      <c r="E208" s="1" t="s">
        <v>388</v>
      </c>
      <c r="F208" s="1" t="s">
        <v>387</v>
      </c>
      <c r="G208" s="1" t="s">
        <v>388</v>
      </c>
      <c r="H208" s="1" t="s">
        <v>127</v>
      </c>
      <c r="I208" s="5">
        <v>0</v>
      </c>
      <c r="J208" s="5">
        <v>7000000</v>
      </c>
      <c r="K208" s="5">
        <v>7000000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7000000</v>
      </c>
      <c r="R208" s="5">
        <v>0</v>
      </c>
      <c r="S208" s="5">
        <v>0</v>
      </c>
    </row>
    <row r="209" spans="1:19" hidden="1" x14ac:dyDescent="0.3">
      <c r="A209" s="1" t="s">
        <v>415</v>
      </c>
      <c r="B209" s="1" t="s">
        <v>155</v>
      </c>
      <c r="C209" s="1" t="s">
        <v>364</v>
      </c>
      <c r="D209" s="1" t="s">
        <v>413</v>
      </c>
      <c r="E209" s="1" t="s">
        <v>414</v>
      </c>
      <c r="F209" s="1" t="s">
        <v>413</v>
      </c>
      <c r="G209" s="1" t="s">
        <v>414</v>
      </c>
      <c r="H209" s="1" t="s">
        <v>74</v>
      </c>
      <c r="I209" s="5">
        <v>400000</v>
      </c>
      <c r="J209" s="5">
        <v>0</v>
      </c>
      <c r="K209" s="5">
        <v>400000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400000</v>
      </c>
      <c r="R209" s="5">
        <v>0</v>
      </c>
      <c r="S209" s="5">
        <v>0</v>
      </c>
    </row>
    <row r="210" spans="1:19" hidden="1" x14ac:dyDescent="0.3">
      <c r="A210" s="1" t="s">
        <v>416</v>
      </c>
      <c r="B210" s="1" t="s">
        <v>155</v>
      </c>
      <c r="C210" s="1" t="s">
        <v>364</v>
      </c>
      <c r="D210" s="1" t="s">
        <v>413</v>
      </c>
      <c r="E210" s="1" t="s">
        <v>414</v>
      </c>
      <c r="F210" s="1" t="s">
        <v>413</v>
      </c>
      <c r="G210" s="1" t="s">
        <v>414</v>
      </c>
      <c r="H210" s="1" t="s">
        <v>417</v>
      </c>
      <c r="I210" s="5">
        <v>900000</v>
      </c>
      <c r="J210" s="5">
        <v>0</v>
      </c>
      <c r="K210" s="5">
        <v>900000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900000</v>
      </c>
      <c r="R210" s="5">
        <v>0</v>
      </c>
      <c r="S210" s="5">
        <v>0</v>
      </c>
    </row>
    <row r="211" spans="1:19" hidden="1" x14ac:dyDescent="0.3">
      <c r="A211" s="1" t="s">
        <v>418</v>
      </c>
      <c r="B211" s="1" t="s">
        <v>155</v>
      </c>
      <c r="C211" s="1" t="s">
        <v>364</v>
      </c>
      <c r="D211" s="1" t="s">
        <v>413</v>
      </c>
      <c r="E211" s="1" t="s">
        <v>414</v>
      </c>
      <c r="F211" s="1" t="s">
        <v>413</v>
      </c>
      <c r="G211" s="1" t="s">
        <v>414</v>
      </c>
      <c r="H211" s="1" t="s">
        <v>394</v>
      </c>
      <c r="I211" s="5">
        <v>5000000</v>
      </c>
      <c r="J211" s="5">
        <v>0</v>
      </c>
      <c r="K211" s="5">
        <v>5000000</v>
      </c>
      <c r="L211" s="5">
        <v>4253745.46</v>
      </c>
      <c r="M211" s="5">
        <v>0</v>
      </c>
      <c r="N211" s="5">
        <v>0</v>
      </c>
      <c r="O211" s="5">
        <v>0</v>
      </c>
      <c r="P211" s="5">
        <v>0</v>
      </c>
      <c r="Q211" s="5">
        <v>5000000</v>
      </c>
      <c r="R211" s="5">
        <v>0</v>
      </c>
      <c r="S211" s="5">
        <v>0</v>
      </c>
    </row>
    <row r="212" spans="1:19" hidden="1" x14ac:dyDescent="0.3">
      <c r="A212" s="1" t="s">
        <v>419</v>
      </c>
      <c r="B212" s="1" t="s">
        <v>155</v>
      </c>
      <c r="C212" s="1" t="s">
        <v>364</v>
      </c>
      <c r="D212" s="1" t="s">
        <v>413</v>
      </c>
      <c r="E212" s="1" t="s">
        <v>414</v>
      </c>
      <c r="F212" s="1" t="s">
        <v>413</v>
      </c>
      <c r="G212" s="1" t="s">
        <v>414</v>
      </c>
      <c r="H212" s="1" t="s">
        <v>396</v>
      </c>
      <c r="I212" s="5">
        <v>5200000</v>
      </c>
      <c r="J212" s="5">
        <v>0</v>
      </c>
      <c r="K212" s="5">
        <v>5200000</v>
      </c>
      <c r="L212" s="5">
        <v>2600000</v>
      </c>
      <c r="M212" s="5">
        <v>0</v>
      </c>
      <c r="N212" s="5">
        <v>0</v>
      </c>
      <c r="O212" s="5">
        <v>0</v>
      </c>
      <c r="P212" s="5">
        <v>0</v>
      </c>
      <c r="Q212" s="5">
        <v>5200000</v>
      </c>
      <c r="R212" s="5">
        <v>0</v>
      </c>
      <c r="S212" s="5">
        <v>0</v>
      </c>
    </row>
    <row r="213" spans="1:19" hidden="1" x14ac:dyDescent="0.3">
      <c r="A213" s="1" t="s">
        <v>420</v>
      </c>
      <c r="B213" s="1" t="s">
        <v>155</v>
      </c>
      <c r="C213" s="1" t="s">
        <v>364</v>
      </c>
      <c r="D213" s="1" t="s">
        <v>413</v>
      </c>
      <c r="E213" s="1" t="s">
        <v>414</v>
      </c>
      <c r="F213" s="1" t="s">
        <v>413</v>
      </c>
      <c r="G213" s="1" t="s">
        <v>414</v>
      </c>
      <c r="H213" s="1" t="s">
        <v>336</v>
      </c>
      <c r="I213" s="5">
        <v>500000</v>
      </c>
      <c r="J213" s="5">
        <v>0</v>
      </c>
      <c r="K213" s="5">
        <v>500000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500000</v>
      </c>
      <c r="R213" s="5">
        <v>0</v>
      </c>
      <c r="S213" s="5">
        <v>0</v>
      </c>
    </row>
    <row r="214" spans="1:19" hidden="1" x14ac:dyDescent="0.3">
      <c r="A214" s="1" t="s">
        <v>421</v>
      </c>
      <c r="B214" s="1" t="s">
        <v>155</v>
      </c>
      <c r="C214" s="1" t="s">
        <v>364</v>
      </c>
      <c r="D214" s="1" t="s">
        <v>413</v>
      </c>
      <c r="E214" s="1" t="s">
        <v>414</v>
      </c>
      <c r="F214" s="1" t="s">
        <v>413</v>
      </c>
      <c r="G214" s="1" t="s">
        <v>414</v>
      </c>
      <c r="H214" s="1" t="s">
        <v>84</v>
      </c>
      <c r="I214" s="5">
        <v>250000</v>
      </c>
      <c r="J214" s="5">
        <v>0</v>
      </c>
      <c r="K214" s="5">
        <v>250000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250000</v>
      </c>
      <c r="R214" s="5">
        <v>0</v>
      </c>
      <c r="S214" s="5">
        <v>0</v>
      </c>
    </row>
    <row r="215" spans="1:19" hidden="1" x14ac:dyDescent="0.3">
      <c r="A215" s="1" t="s">
        <v>422</v>
      </c>
      <c r="B215" s="1" t="s">
        <v>155</v>
      </c>
      <c r="C215" s="1" t="s">
        <v>364</v>
      </c>
      <c r="D215" s="1" t="s">
        <v>413</v>
      </c>
      <c r="E215" s="1" t="s">
        <v>414</v>
      </c>
      <c r="F215" s="1" t="s">
        <v>413</v>
      </c>
      <c r="G215" s="1" t="s">
        <v>414</v>
      </c>
      <c r="H215" s="1" t="s">
        <v>101</v>
      </c>
      <c r="I215" s="5">
        <v>10000000</v>
      </c>
      <c r="J215" s="5">
        <v>4500000</v>
      </c>
      <c r="K215" s="5">
        <v>14500000</v>
      </c>
      <c r="L215" s="5">
        <v>609322.48</v>
      </c>
      <c r="M215" s="5">
        <v>10000000</v>
      </c>
      <c r="N215" s="5">
        <v>0</v>
      </c>
      <c r="O215" s="5">
        <v>0</v>
      </c>
      <c r="P215" s="5">
        <v>0</v>
      </c>
      <c r="Q215" s="5">
        <v>14500000</v>
      </c>
      <c r="R215" s="5">
        <v>0</v>
      </c>
      <c r="S215" s="5">
        <v>0</v>
      </c>
    </row>
    <row r="216" spans="1:19" hidden="1" x14ac:dyDescent="0.3">
      <c r="A216" s="1" t="s">
        <v>423</v>
      </c>
      <c r="B216" s="1" t="s">
        <v>155</v>
      </c>
      <c r="C216" s="1" t="s">
        <v>364</v>
      </c>
      <c r="D216" s="1" t="s">
        <v>413</v>
      </c>
      <c r="E216" s="1" t="s">
        <v>414</v>
      </c>
      <c r="F216" s="1" t="s">
        <v>413</v>
      </c>
      <c r="G216" s="1" t="s">
        <v>414</v>
      </c>
      <c r="H216" s="1" t="s">
        <v>424</v>
      </c>
      <c r="I216" s="5">
        <v>700000</v>
      </c>
      <c r="J216" s="5">
        <v>-15000</v>
      </c>
      <c r="K216" s="5">
        <v>685000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685000</v>
      </c>
      <c r="R216" s="5">
        <v>0</v>
      </c>
      <c r="S216" s="5">
        <v>0</v>
      </c>
    </row>
    <row r="217" spans="1:19" hidden="1" x14ac:dyDescent="0.3">
      <c r="A217" s="1" t="s">
        <v>425</v>
      </c>
      <c r="B217" s="1" t="s">
        <v>155</v>
      </c>
      <c r="C217" s="1" t="s">
        <v>364</v>
      </c>
      <c r="D217" s="1" t="s">
        <v>413</v>
      </c>
      <c r="E217" s="1" t="s">
        <v>414</v>
      </c>
      <c r="F217" s="1" t="s">
        <v>413</v>
      </c>
      <c r="G217" s="1" t="s">
        <v>414</v>
      </c>
      <c r="H217" s="1" t="s">
        <v>426</v>
      </c>
      <c r="I217" s="5">
        <v>1202000</v>
      </c>
      <c r="J217" s="5">
        <v>15000</v>
      </c>
      <c r="K217" s="5">
        <v>1217000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1217000</v>
      </c>
      <c r="R217" s="5">
        <v>0</v>
      </c>
      <c r="S217" s="5">
        <v>0</v>
      </c>
    </row>
    <row r="218" spans="1:19" hidden="1" x14ac:dyDescent="0.3">
      <c r="A218" s="1" t="s">
        <v>427</v>
      </c>
      <c r="B218" s="1" t="s">
        <v>155</v>
      </c>
      <c r="C218" s="1" t="s">
        <v>364</v>
      </c>
      <c r="D218" s="1" t="s">
        <v>413</v>
      </c>
      <c r="E218" s="1" t="s">
        <v>414</v>
      </c>
      <c r="F218" s="1" t="s">
        <v>413</v>
      </c>
      <c r="G218" s="1" t="s">
        <v>414</v>
      </c>
      <c r="H218" s="1" t="s">
        <v>428</v>
      </c>
      <c r="I218" s="5">
        <v>13000000</v>
      </c>
      <c r="J218" s="5">
        <v>17000000</v>
      </c>
      <c r="K218" s="5">
        <v>30000000</v>
      </c>
      <c r="L218" s="5">
        <v>0</v>
      </c>
      <c r="M218" s="5">
        <v>27210193.809999999</v>
      </c>
      <c r="N218" s="5">
        <v>0</v>
      </c>
      <c r="O218" s="5">
        <v>0</v>
      </c>
      <c r="P218" s="5">
        <v>0</v>
      </c>
      <c r="Q218" s="5">
        <v>30000000</v>
      </c>
      <c r="R218" s="5">
        <v>0</v>
      </c>
      <c r="S218" s="5">
        <v>0</v>
      </c>
    </row>
    <row r="219" spans="1:19" hidden="1" x14ac:dyDescent="0.3">
      <c r="A219" s="1" t="s">
        <v>429</v>
      </c>
      <c r="B219" s="1" t="s">
        <v>155</v>
      </c>
      <c r="C219" s="1" t="s">
        <v>364</v>
      </c>
      <c r="D219" s="1" t="s">
        <v>413</v>
      </c>
      <c r="E219" s="1" t="s">
        <v>414</v>
      </c>
      <c r="F219" s="1" t="s">
        <v>413</v>
      </c>
      <c r="G219" s="1" t="s">
        <v>414</v>
      </c>
      <c r="H219" s="1" t="s">
        <v>430</v>
      </c>
      <c r="I219" s="5">
        <v>300000</v>
      </c>
      <c r="J219" s="5">
        <v>0</v>
      </c>
      <c r="K219" s="5">
        <v>300000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300000</v>
      </c>
      <c r="R219" s="5">
        <v>0</v>
      </c>
      <c r="S219" s="5">
        <v>0</v>
      </c>
    </row>
    <row r="220" spans="1:19" hidden="1" x14ac:dyDescent="0.3">
      <c r="A220" s="1" t="s">
        <v>431</v>
      </c>
      <c r="B220" s="1" t="s">
        <v>155</v>
      </c>
      <c r="C220" s="1" t="s">
        <v>364</v>
      </c>
      <c r="D220" s="1" t="s">
        <v>413</v>
      </c>
      <c r="E220" s="1" t="s">
        <v>414</v>
      </c>
      <c r="F220" s="1" t="s">
        <v>413</v>
      </c>
      <c r="G220" s="1" t="s">
        <v>414</v>
      </c>
      <c r="H220" s="1" t="s">
        <v>235</v>
      </c>
      <c r="I220" s="5">
        <v>500000</v>
      </c>
      <c r="J220" s="5">
        <v>0</v>
      </c>
      <c r="K220" s="5">
        <v>500000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500000</v>
      </c>
      <c r="R220" s="5">
        <v>0</v>
      </c>
      <c r="S220" s="5">
        <v>0</v>
      </c>
    </row>
    <row r="221" spans="1:19" hidden="1" x14ac:dyDescent="0.3">
      <c r="A221" s="1" t="s">
        <v>435</v>
      </c>
      <c r="B221" s="1" t="s">
        <v>155</v>
      </c>
      <c r="C221" s="1" t="s">
        <v>364</v>
      </c>
      <c r="D221" s="1" t="s">
        <v>432</v>
      </c>
      <c r="E221" s="1" t="s">
        <v>433</v>
      </c>
      <c r="F221" s="1" t="s">
        <v>432</v>
      </c>
      <c r="G221" s="1" t="s">
        <v>434</v>
      </c>
      <c r="H221" s="1" t="s">
        <v>336</v>
      </c>
      <c r="I221" s="5">
        <v>0</v>
      </c>
      <c r="J221" s="5">
        <v>1500000</v>
      </c>
      <c r="K221" s="5">
        <v>1500000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1500000</v>
      </c>
      <c r="R221" s="5">
        <v>0</v>
      </c>
      <c r="S221" s="5">
        <v>0</v>
      </c>
    </row>
    <row r="222" spans="1:19" hidden="1" x14ac:dyDescent="0.3">
      <c r="A222" s="1" t="s">
        <v>439</v>
      </c>
      <c r="B222" s="1" t="s">
        <v>236</v>
      </c>
      <c r="C222" s="1" t="s">
        <v>436</v>
      </c>
      <c r="D222" s="1" t="s">
        <v>437</v>
      </c>
      <c r="E222" s="1" t="s">
        <v>438</v>
      </c>
      <c r="F222" s="1" t="s">
        <v>437</v>
      </c>
      <c r="G222" s="1" t="s">
        <v>438</v>
      </c>
      <c r="H222" s="1" t="s">
        <v>74</v>
      </c>
      <c r="I222" s="5">
        <v>1000000</v>
      </c>
      <c r="J222" s="5">
        <v>0</v>
      </c>
      <c r="K222" s="5">
        <v>1000000</v>
      </c>
      <c r="L222" s="5">
        <v>995593.8</v>
      </c>
      <c r="M222" s="5">
        <v>0</v>
      </c>
      <c r="N222" s="5">
        <v>0</v>
      </c>
      <c r="O222" s="5">
        <v>0</v>
      </c>
      <c r="P222" s="5">
        <v>0</v>
      </c>
      <c r="Q222" s="5">
        <v>1000000</v>
      </c>
      <c r="R222" s="5">
        <v>0</v>
      </c>
      <c r="S222" s="5">
        <v>0</v>
      </c>
    </row>
    <row r="223" spans="1:19" hidden="1" x14ac:dyDescent="0.3">
      <c r="A223" s="1" t="s">
        <v>440</v>
      </c>
      <c r="B223" s="1" t="s">
        <v>236</v>
      </c>
      <c r="C223" s="1" t="s">
        <v>436</v>
      </c>
      <c r="D223" s="1" t="s">
        <v>437</v>
      </c>
      <c r="E223" s="1" t="s">
        <v>438</v>
      </c>
      <c r="F223" s="1" t="s">
        <v>437</v>
      </c>
      <c r="G223" s="1" t="s">
        <v>438</v>
      </c>
      <c r="H223" s="1" t="s">
        <v>161</v>
      </c>
      <c r="I223" s="5">
        <v>1000000</v>
      </c>
      <c r="J223" s="5">
        <v>0</v>
      </c>
      <c r="K223" s="5">
        <v>1000000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1000000</v>
      </c>
      <c r="R223" s="5">
        <v>0</v>
      </c>
      <c r="S223" s="5">
        <v>0</v>
      </c>
    </row>
    <row r="224" spans="1:19" hidden="1" x14ac:dyDescent="0.3">
      <c r="A224" s="1" t="s">
        <v>441</v>
      </c>
      <c r="B224" s="1" t="s">
        <v>236</v>
      </c>
      <c r="C224" s="1" t="s">
        <v>436</v>
      </c>
      <c r="D224" s="1" t="s">
        <v>437</v>
      </c>
      <c r="E224" s="1" t="s">
        <v>438</v>
      </c>
      <c r="F224" s="1" t="s">
        <v>437</v>
      </c>
      <c r="G224" s="1" t="s">
        <v>438</v>
      </c>
      <c r="H224" s="1" t="s">
        <v>163</v>
      </c>
      <c r="I224" s="5">
        <v>5000000</v>
      </c>
      <c r="J224" s="5">
        <v>0</v>
      </c>
      <c r="K224" s="5">
        <v>5000000</v>
      </c>
      <c r="L224" s="5">
        <v>4999982.55</v>
      </c>
      <c r="M224" s="5">
        <v>0</v>
      </c>
      <c r="N224" s="5">
        <v>0</v>
      </c>
      <c r="O224" s="5">
        <v>0</v>
      </c>
      <c r="P224" s="5">
        <v>0</v>
      </c>
      <c r="Q224" s="5">
        <v>5000000</v>
      </c>
      <c r="R224" s="5">
        <v>0</v>
      </c>
      <c r="S224" s="5">
        <v>0</v>
      </c>
    </row>
    <row r="225" spans="1:19" hidden="1" x14ac:dyDescent="0.3">
      <c r="A225" s="1" t="s">
        <v>442</v>
      </c>
      <c r="B225" s="1" t="s">
        <v>236</v>
      </c>
      <c r="C225" s="1" t="s">
        <v>436</v>
      </c>
      <c r="D225" s="1" t="s">
        <v>437</v>
      </c>
      <c r="E225" s="1" t="s">
        <v>438</v>
      </c>
      <c r="F225" s="1" t="s">
        <v>437</v>
      </c>
      <c r="G225" s="1" t="s">
        <v>438</v>
      </c>
      <c r="H225" s="1" t="s">
        <v>82</v>
      </c>
      <c r="I225" s="5">
        <v>800000</v>
      </c>
      <c r="J225" s="5">
        <v>0</v>
      </c>
      <c r="K225" s="5">
        <v>800000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800000</v>
      </c>
      <c r="R225" s="5">
        <v>0</v>
      </c>
      <c r="S225" s="5">
        <v>0</v>
      </c>
    </row>
    <row r="226" spans="1:19" hidden="1" x14ac:dyDescent="0.3">
      <c r="A226" s="1" t="s">
        <v>443</v>
      </c>
      <c r="B226" s="1" t="s">
        <v>236</v>
      </c>
      <c r="C226" s="1" t="s">
        <v>436</v>
      </c>
      <c r="D226" s="1" t="s">
        <v>437</v>
      </c>
      <c r="E226" s="1" t="s">
        <v>438</v>
      </c>
      <c r="F226" s="1" t="s">
        <v>437</v>
      </c>
      <c r="G226" s="1" t="s">
        <v>438</v>
      </c>
      <c r="H226" s="1" t="s">
        <v>169</v>
      </c>
      <c r="I226" s="5">
        <v>6500000</v>
      </c>
      <c r="J226" s="5">
        <v>0</v>
      </c>
      <c r="K226" s="5">
        <v>6500000</v>
      </c>
      <c r="L226" s="5">
        <v>1350968.25</v>
      </c>
      <c r="M226" s="5">
        <v>0</v>
      </c>
      <c r="N226" s="5">
        <v>0</v>
      </c>
      <c r="O226" s="5">
        <v>0</v>
      </c>
      <c r="P226" s="5">
        <v>0</v>
      </c>
      <c r="Q226" s="5">
        <v>6500000</v>
      </c>
      <c r="R226" s="5">
        <v>0</v>
      </c>
      <c r="S226" s="5">
        <v>0</v>
      </c>
    </row>
    <row r="227" spans="1:19" hidden="1" x14ac:dyDescent="0.3">
      <c r="A227" s="1" t="s">
        <v>444</v>
      </c>
      <c r="B227" s="1" t="s">
        <v>236</v>
      </c>
      <c r="C227" s="1" t="s">
        <v>436</v>
      </c>
      <c r="D227" s="1" t="s">
        <v>437</v>
      </c>
      <c r="E227" s="1" t="s">
        <v>438</v>
      </c>
      <c r="F227" s="1" t="s">
        <v>437</v>
      </c>
      <c r="G227" s="1" t="s">
        <v>438</v>
      </c>
      <c r="H227" s="1" t="s">
        <v>84</v>
      </c>
      <c r="I227" s="5">
        <v>750000</v>
      </c>
      <c r="J227" s="5">
        <v>0</v>
      </c>
      <c r="K227" s="5">
        <v>750000</v>
      </c>
      <c r="L227" s="5">
        <v>12406.2</v>
      </c>
      <c r="M227" s="5">
        <v>0</v>
      </c>
      <c r="N227" s="5">
        <v>0</v>
      </c>
      <c r="O227" s="5">
        <v>0</v>
      </c>
      <c r="P227" s="5">
        <v>0</v>
      </c>
      <c r="Q227" s="5">
        <v>750000</v>
      </c>
      <c r="R227" s="5">
        <v>0</v>
      </c>
      <c r="S227" s="5">
        <v>0</v>
      </c>
    </row>
    <row r="228" spans="1:19" hidden="1" x14ac:dyDescent="0.3">
      <c r="A228" s="1" t="s">
        <v>445</v>
      </c>
      <c r="B228" s="1" t="s">
        <v>236</v>
      </c>
      <c r="C228" s="1" t="s">
        <v>436</v>
      </c>
      <c r="D228" s="1" t="s">
        <v>437</v>
      </c>
      <c r="E228" s="1" t="s">
        <v>438</v>
      </c>
      <c r="F228" s="1" t="s">
        <v>437</v>
      </c>
      <c r="G228" s="1" t="s">
        <v>438</v>
      </c>
      <c r="H228" s="1" t="s">
        <v>86</v>
      </c>
      <c r="I228" s="5">
        <v>500000</v>
      </c>
      <c r="J228" s="5">
        <v>0</v>
      </c>
      <c r="K228" s="5">
        <v>500000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500000</v>
      </c>
      <c r="R228" s="5">
        <v>0</v>
      </c>
      <c r="S228" s="5">
        <v>0</v>
      </c>
    </row>
    <row r="229" spans="1:19" hidden="1" x14ac:dyDescent="0.3">
      <c r="A229" s="1" t="s">
        <v>446</v>
      </c>
      <c r="B229" s="1" t="s">
        <v>236</v>
      </c>
      <c r="C229" s="1" t="s">
        <v>436</v>
      </c>
      <c r="D229" s="1" t="s">
        <v>437</v>
      </c>
      <c r="E229" s="1" t="s">
        <v>438</v>
      </c>
      <c r="F229" s="1" t="s">
        <v>437</v>
      </c>
      <c r="G229" s="1" t="s">
        <v>438</v>
      </c>
      <c r="H229" s="1" t="s">
        <v>179</v>
      </c>
      <c r="I229" s="5">
        <v>500000</v>
      </c>
      <c r="J229" s="5">
        <v>0</v>
      </c>
      <c r="K229" s="5">
        <v>500000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500000</v>
      </c>
      <c r="R229" s="5">
        <v>0</v>
      </c>
      <c r="S229" s="5">
        <v>0</v>
      </c>
    </row>
    <row r="230" spans="1:19" hidden="1" x14ac:dyDescent="0.3">
      <c r="A230" s="1" t="s">
        <v>447</v>
      </c>
      <c r="B230" s="1" t="s">
        <v>236</v>
      </c>
      <c r="C230" s="1" t="s">
        <v>436</v>
      </c>
      <c r="D230" s="1" t="s">
        <v>437</v>
      </c>
      <c r="E230" s="1" t="s">
        <v>438</v>
      </c>
      <c r="F230" s="1" t="s">
        <v>437</v>
      </c>
      <c r="G230" s="1" t="s">
        <v>438</v>
      </c>
      <c r="H230" s="1" t="s">
        <v>207</v>
      </c>
      <c r="I230" s="5">
        <v>5000000</v>
      </c>
      <c r="J230" s="5">
        <v>8797564.8000000007</v>
      </c>
      <c r="K230" s="5">
        <v>13797564.800000001</v>
      </c>
      <c r="L230" s="5">
        <v>3991643.52</v>
      </c>
      <c r="M230" s="5">
        <v>0</v>
      </c>
      <c r="N230" s="5">
        <v>0</v>
      </c>
      <c r="O230" s="5">
        <v>0</v>
      </c>
      <c r="P230" s="5">
        <v>0</v>
      </c>
      <c r="Q230" s="5">
        <v>13797564.800000001</v>
      </c>
      <c r="R230" s="5">
        <v>0</v>
      </c>
      <c r="S230" s="5">
        <v>0</v>
      </c>
    </row>
    <row r="231" spans="1:19" hidden="1" x14ac:dyDescent="0.3">
      <c r="A231" s="1" t="s">
        <v>448</v>
      </c>
      <c r="B231" s="1" t="s">
        <v>236</v>
      </c>
      <c r="C231" s="1" t="s">
        <v>436</v>
      </c>
      <c r="D231" s="1" t="s">
        <v>437</v>
      </c>
      <c r="E231" s="1" t="s">
        <v>438</v>
      </c>
      <c r="F231" s="1" t="s">
        <v>437</v>
      </c>
      <c r="G231" s="1" t="s">
        <v>438</v>
      </c>
      <c r="H231" s="1" t="s">
        <v>449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</row>
    <row r="232" spans="1:19" hidden="1" x14ac:dyDescent="0.3">
      <c r="A232" s="1" t="s">
        <v>450</v>
      </c>
      <c r="B232" s="1" t="s">
        <v>236</v>
      </c>
      <c r="C232" s="1" t="s">
        <v>436</v>
      </c>
      <c r="D232" s="1" t="s">
        <v>437</v>
      </c>
      <c r="E232" s="1" t="s">
        <v>438</v>
      </c>
      <c r="F232" s="1" t="s">
        <v>437</v>
      </c>
      <c r="G232" s="1" t="s">
        <v>438</v>
      </c>
      <c r="H232" s="1" t="s">
        <v>213</v>
      </c>
      <c r="I232" s="5">
        <v>2000000</v>
      </c>
      <c r="J232" s="5">
        <v>-2000000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</row>
    <row r="233" spans="1:19" hidden="1" x14ac:dyDescent="0.3">
      <c r="A233" s="1" t="s">
        <v>451</v>
      </c>
      <c r="B233" s="1" t="s">
        <v>236</v>
      </c>
      <c r="C233" s="1" t="s">
        <v>436</v>
      </c>
      <c r="D233" s="1" t="s">
        <v>437</v>
      </c>
      <c r="E233" s="1" t="s">
        <v>438</v>
      </c>
      <c r="F233" s="1" t="s">
        <v>437</v>
      </c>
      <c r="G233" s="1" t="s">
        <v>438</v>
      </c>
      <c r="H233" s="1" t="s">
        <v>452</v>
      </c>
      <c r="I233" s="5">
        <v>0</v>
      </c>
      <c r="J233" s="5">
        <v>21202435.199999999</v>
      </c>
      <c r="K233" s="5">
        <v>21202435.199999999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21202435.199999999</v>
      </c>
      <c r="R233" s="5">
        <v>0</v>
      </c>
      <c r="S233" s="5">
        <v>0</v>
      </c>
    </row>
    <row r="234" spans="1:19" hidden="1" x14ac:dyDescent="0.3">
      <c r="A234" s="1" t="s">
        <v>453</v>
      </c>
      <c r="B234" s="1" t="s">
        <v>236</v>
      </c>
      <c r="C234" s="1" t="s">
        <v>436</v>
      </c>
      <c r="D234" s="1" t="s">
        <v>437</v>
      </c>
      <c r="E234" s="1" t="s">
        <v>438</v>
      </c>
      <c r="F234" s="1" t="s">
        <v>437</v>
      </c>
      <c r="G234" s="1" t="s">
        <v>438</v>
      </c>
      <c r="H234" s="1" t="s">
        <v>454</v>
      </c>
      <c r="I234" s="5">
        <v>1500000</v>
      </c>
      <c r="J234" s="5">
        <v>0</v>
      </c>
      <c r="K234" s="5">
        <v>1500000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1500000</v>
      </c>
      <c r="R234" s="5">
        <v>0</v>
      </c>
      <c r="S234" s="5">
        <v>0</v>
      </c>
    </row>
    <row r="235" spans="1:19" hidden="1" x14ac:dyDescent="0.3">
      <c r="A235" s="1" t="s">
        <v>457</v>
      </c>
      <c r="B235" s="1" t="s">
        <v>236</v>
      </c>
      <c r="C235" s="1" t="s">
        <v>436</v>
      </c>
      <c r="D235" s="1" t="s">
        <v>455</v>
      </c>
      <c r="E235" s="1" t="s">
        <v>456</v>
      </c>
      <c r="F235" s="1" t="s">
        <v>455</v>
      </c>
      <c r="G235" s="1" t="s">
        <v>456</v>
      </c>
      <c r="H235" s="1" t="s">
        <v>80</v>
      </c>
      <c r="I235" s="5">
        <v>10000000</v>
      </c>
      <c r="J235" s="5">
        <v>0</v>
      </c>
      <c r="K235" s="5">
        <v>10000000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10000000</v>
      </c>
      <c r="R235" s="5">
        <v>0</v>
      </c>
      <c r="S235" s="5">
        <v>0</v>
      </c>
    </row>
    <row r="236" spans="1:19" hidden="1" x14ac:dyDescent="0.3">
      <c r="A236" s="1" t="s">
        <v>458</v>
      </c>
      <c r="B236" s="1" t="s">
        <v>236</v>
      </c>
      <c r="C236" s="1" t="s">
        <v>436</v>
      </c>
      <c r="D236" s="1" t="s">
        <v>455</v>
      </c>
      <c r="E236" s="1" t="s">
        <v>456</v>
      </c>
      <c r="F236" s="1" t="s">
        <v>455</v>
      </c>
      <c r="G236" s="1" t="s">
        <v>456</v>
      </c>
      <c r="H236" s="1" t="s">
        <v>459</v>
      </c>
      <c r="I236" s="5">
        <v>20180000</v>
      </c>
      <c r="J236" s="5">
        <v>0</v>
      </c>
      <c r="K236" s="5">
        <v>20180000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20180000</v>
      </c>
      <c r="R236" s="5">
        <v>0</v>
      </c>
      <c r="S236" s="5">
        <v>0</v>
      </c>
    </row>
    <row r="237" spans="1:19" hidden="1" x14ac:dyDescent="0.3">
      <c r="A237" s="1" t="s">
        <v>460</v>
      </c>
      <c r="B237" s="1" t="s">
        <v>236</v>
      </c>
      <c r="C237" s="1" t="s">
        <v>436</v>
      </c>
      <c r="D237" s="1" t="s">
        <v>455</v>
      </c>
      <c r="E237" s="1" t="s">
        <v>456</v>
      </c>
      <c r="F237" s="1" t="s">
        <v>455</v>
      </c>
      <c r="G237" s="1" t="s">
        <v>456</v>
      </c>
      <c r="H237" s="1" t="s">
        <v>461</v>
      </c>
      <c r="I237" s="5">
        <v>1000000</v>
      </c>
      <c r="J237" s="5">
        <v>0</v>
      </c>
      <c r="K237" s="5">
        <v>1000000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1000000</v>
      </c>
      <c r="R237" s="5">
        <v>0</v>
      </c>
      <c r="S237" s="5">
        <v>0</v>
      </c>
    </row>
    <row r="238" spans="1:19" hidden="1" x14ac:dyDescent="0.3">
      <c r="A238" s="1" t="s">
        <v>462</v>
      </c>
      <c r="B238" s="1" t="s">
        <v>236</v>
      </c>
      <c r="C238" s="1" t="s">
        <v>436</v>
      </c>
      <c r="D238" s="1" t="s">
        <v>455</v>
      </c>
      <c r="E238" s="1" t="s">
        <v>456</v>
      </c>
      <c r="F238" s="1" t="s">
        <v>455</v>
      </c>
      <c r="G238" s="1" t="s">
        <v>456</v>
      </c>
      <c r="H238" s="1" t="s">
        <v>84</v>
      </c>
      <c r="I238" s="5">
        <v>200000</v>
      </c>
      <c r="J238" s="5">
        <v>0</v>
      </c>
      <c r="K238" s="5">
        <v>200000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200000</v>
      </c>
      <c r="R238" s="5">
        <v>0</v>
      </c>
      <c r="S238" s="5">
        <v>0</v>
      </c>
    </row>
    <row r="239" spans="1:19" hidden="1" x14ac:dyDescent="0.3">
      <c r="A239" s="1" t="s">
        <v>463</v>
      </c>
      <c r="B239" s="1" t="s">
        <v>236</v>
      </c>
      <c r="C239" s="1" t="s">
        <v>436</v>
      </c>
      <c r="D239" s="1" t="s">
        <v>455</v>
      </c>
      <c r="E239" s="1" t="s">
        <v>456</v>
      </c>
      <c r="F239" s="1" t="s">
        <v>455</v>
      </c>
      <c r="G239" s="1" t="s">
        <v>456</v>
      </c>
      <c r="H239" s="1" t="s">
        <v>86</v>
      </c>
      <c r="I239" s="5">
        <v>200000</v>
      </c>
      <c r="J239" s="5">
        <v>0</v>
      </c>
      <c r="K239" s="5">
        <v>200000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200000</v>
      </c>
      <c r="R239" s="5">
        <v>0</v>
      </c>
      <c r="S239" s="5">
        <v>0</v>
      </c>
    </row>
    <row r="240" spans="1:19" hidden="1" x14ac:dyDescent="0.3">
      <c r="A240" s="1" t="s">
        <v>464</v>
      </c>
      <c r="B240" s="1" t="s">
        <v>236</v>
      </c>
      <c r="C240" s="1" t="s">
        <v>436</v>
      </c>
      <c r="D240" s="1" t="s">
        <v>455</v>
      </c>
      <c r="E240" s="1" t="s">
        <v>456</v>
      </c>
      <c r="F240" s="1" t="s">
        <v>455</v>
      </c>
      <c r="G240" s="1" t="s">
        <v>456</v>
      </c>
      <c r="H240" s="1" t="s">
        <v>465</v>
      </c>
      <c r="I240" s="5">
        <v>60000000</v>
      </c>
      <c r="J240" s="5">
        <v>3000000</v>
      </c>
      <c r="K240" s="5">
        <v>63000000</v>
      </c>
      <c r="L240" s="5">
        <v>-5452527</v>
      </c>
      <c r="M240" s="5">
        <v>10905054</v>
      </c>
      <c r="N240" s="5">
        <v>0</v>
      </c>
      <c r="O240" s="5">
        <v>0</v>
      </c>
      <c r="P240" s="5">
        <v>0</v>
      </c>
      <c r="Q240" s="5">
        <v>63000000</v>
      </c>
      <c r="R240" s="5">
        <v>0</v>
      </c>
      <c r="S240" s="5">
        <v>0</v>
      </c>
    </row>
    <row r="241" spans="1:19" hidden="1" x14ac:dyDescent="0.3">
      <c r="A241" s="1" t="s">
        <v>466</v>
      </c>
      <c r="B241" s="1" t="s">
        <v>236</v>
      </c>
      <c r="C241" s="1" t="s">
        <v>436</v>
      </c>
      <c r="D241" s="1" t="s">
        <v>455</v>
      </c>
      <c r="E241" s="1" t="s">
        <v>456</v>
      </c>
      <c r="F241" s="1" t="s">
        <v>455</v>
      </c>
      <c r="G241" s="1" t="s">
        <v>456</v>
      </c>
      <c r="H241" s="1" t="s">
        <v>213</v>
      </c>
      <c r="I241" s="5">
        <v>2100000</v>
      </c>
      <c r="J241" s="5">
        <v>0</v>
      </c>
      <c r="K241" s="5">
        <v>2100000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2100000</v>
      </c>
      <c r="R241" s="5">
        <v>0</v>
      </c>
      <c r="S241" s="5">
        <v>0</v>
      </c>
    </row>
    <row r="242" spans="1:19" hidden="1" x14ac:dyDescent="0.3">
      <c r="A242" s="1" t="s">
        <v>469</v>
      </c>
      <c r="B242" s="1" t="s">
        <v>236</v>
      </c>
      <c r="C242" s="1" t="s">
        <v>436</v>
      </c>
      <c r="D242" s="1" t="s">
        <v>467</v>
      </c>
      <c r="E242" s="1" t="s">
        <v>468</v>
      </c>
      <c r="F242" s="1" t="s">
        <v>467</v>
      </c>
      <c r="G242" s="1" t="s">
        <v>468</v>
      </c>
      <c r="H242" s="1" t="s">
        <v>74</v>
      </c>
      <c r="I242" s="5">
        <v>170000</v>
      </c>
      <c r="J242" s="5">
        <v>0</v>
      </c>
      <c r="K242" s="5">
        <v>170000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170000</v>
      </c>
      <c r="R242" s="5">
        <v>0</v>
      </c>
      <c r="S242" s="5">
        <v>0</v>
      </c>
    </row>
    <row r="243" spans="1:19" hidden="1" x14ac:dyDescent="0.3">
      <c r="A243" s="1" t="s">
        <v>470</v>
      </c>
      <c r="B243" s="1" t="s">
        <v>236</v>
      </c>
      <c r="C243" s="1" t="s">
        <v>436</v>
      </c>
      <c r="D243" s="1" t="s">
        <v>467</v>
      </c>
      <c r="E243" s="1" t="s">
        <v>468</v>
      </c>
      <c r="F243" s="1" t="s">
        <v>467</v>
      </c>
      <c r="G243" s="1" t="s">
        <v>468</v>
      </c>
      <c r="H243" s="1" t="s">
        <v>84</v>
      </c>
      <c r="I243" s="5">
        <v>100000</v>
      </c>
      <c r="J243" s="5">
        <v>0</v>
      </c>
      <c r="K243" s="5">
        <v>100000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100000</v>
      </c>
      <c r="R243" s="5">
        <v>0</v>
      </c>
      <c r="S243" s="5">
        <v>0</v>
      </c>
    </row>
    <row r="244" spans="1:19" hidden="1" x14ac:dyDescent="0.3">
      <c r="A244" s="1" t="s">
        <v>471</v>
      </c>
      <c r="B244" s="1" t="s">
        <v>236</v>
      </c>
      <c r="C244" s="1" t="s">
        <v>436</v>
      </c>
      <c r="D244" s="1" t="s">
        <v>467</v>
      </c>
      <c r="E244" s="1" t="s">
        <v>468</v>
      </c>
      <c r="F244" s="1" t="s">
        <v>467</v>
      </c>
      <c r="G244" s="1" t="s">
        <v>468</v>
      </c>
      <c r="H244" s="1" t="s">
        <v>86</v>
      </c>
      <c r="I244" s="5">
        <v>100000</v>
      </c>
      <c r="J244" s="5">
        <v>0</v>
      </c>
      <c r="K244" s="5">
        <v>100000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100000</v>
      </c>
      <c r="R244" s="5">
        <v>0</v>
      </c>
      <c r="S244" s="5">
        <v>0</v>
      </c>
    </row>
    <row r="245" spans="1:19" hidden="1" x14ac:dyDescent="0.3">
      <c r="A245" s="1" t="s">
        <v>472</v>
      </c>
      <c r="B245" s="1" t="s">
        <v>236</v>
      </c>
      <c r="C245" s="1" t="s">
        <v>436</v>
      </c>
      <c r="D245" s="1" t="s">
        <v>467</v>
      </c>
      <c r="E245" s="1" t="s">
        <v>468</v>
      </c>
      <c r="F245" s="1" t="s">
        <v>467</v>
      </c>
      <c r="G245" s="1" t="s">
        <v>468</v>
      </c>
      <c r="H245" s="1" t="s">
        <v>473</v>
      </c>
      <c r="I245" s="5">
        <v>216425740</v>
      </c>
      <c r="J245" s="5">
        <v>40000000</v>
      </c>
      <c r="K245" s="5">
        <v>256425740</v>
      </c>
      <c r="L245" s="5">
        <v>-3488677.64</v>
      </c>
      <c r="M245" s="5">
        <v>25344789.199999999</v>
      </c>
      <c r="N245" s="5">
        <v>0</v>
      </c>
      <c r="O245" s="5">
        <v>0</v>
      </c>
      <c r="P245" s="5">
        <v>0</v>
      </c>
      <c r="Q245" s="5">
        <v>256425740</v>
      </c>
      <c r="R245" s="5">
        <v>0</v>
      </c>
      <c r="S245" s="5">
        <v>0</v>
      </c>
    </row>
    <row r="246" spans="1:19" hidden="1" x14ac:dyDescent="0.3">
      <c r="A246" s="1" t="s">
        <v>476</v>
      </c>
      <c r="B246" s="1" t="s">
        <v>236</v>
      </c>
      <c r="C246" s="1" t="s">
        <v>436</v>
      </c>
      <c r="D246" s="1" t="s">
        <v>474</v>
      </c>
      <c r="E246" s="1" t="s">
        <v>475</v>
      </c>
      <c r="F246" s="1" t="s">
        <v>474</v>
      </c>
      <c r="G246" s="1" t="s">
        <v>475</v>
      </c>
      <c r="H246" s="1" t="s">
        <v>336</v>
      </c>
      <c r="I246" s="5">
        <v>1500000</v>
      </c>
      <c r="J246" s="5">
        <v>-1500000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</row>
    <row r="247" spans="1:19" hidden="1" x14ac:dyDescent="0.3">
      <c r="A247" s="1" t="s">
        <v>479</v>
      </c>
      <c r="B247" s="1" t="s">
        <v>236</v>
      </c>
      <c r="C247" s="1" t="s">
        <v>436</v>
      </c>
      <c r="D247" s="1" t="s">
        <v>477</v>
      </c>
      <c r="E247" s="1" t="s">
        <v>478</v>
      </c>
      <c r="F247" s="1" t="s">
        <v>477</v>
      </c>
      <c r="G247" s="1" t="s">
        <v>478</v>
      </c>
      <c r="H247" s="1" t="s">
        <v>74</v>
      </c>
      <c r="I247" s="5">
        <v>50000</v>
      </c>
      <c r="J247" s="5">
        <v>0</v>
      </c>
      <c r="K247" s="5">
        <v>50000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50000</v>
      </c>
      <c r="R247" s="5">
        <v>0</v>
      </c>
      <c r="S247" s="5">
        <v>0</v>
      </c>
    </row>
    <row r="248" spans="1:19" hidden="1" x14ac:dyDescent="0.3">
      <c r="A248" s="1" t="s">
        <v>480</v>
      </c>
      <c r="B248" s="1" t="s">
        <v>236</v>
      </c>
      <c r="C248" s="1" t="s">
        <v>436</v>
      </c>
      <c r="D248" s="1" t="s">
        <v>477</v>
      </c>
      <c r="E248" s="1" t="s">
        <v>478</v>
      </c>
      <c r="F248" s="1" t="s">
        <v>477</v>
      </c>
      <c r="G248" s="1" t="s">
        <v>478</v>
      </c>
      <c r="H248" s="1" t="s">
        <v>481</v>
      </c>
      <c r="I248" s="5">
        <v>40000</v>
      </c>
      <c r="J248" s="5">
        <v>0</v>
      </c>
      <c r="K248" s="5">
        <v>40000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40000</v>
      </c>
      <c r="R248" s="5">
        <v>0</v>
      </c>
      <c r="S248" s="5">
        <v>0</v>
      </c>
    </row>
    <row r="249" spans="1:19" hidden="1" x14ac:dyDescent="0.3">
      <c r="A249" s="1" t="s">
        <v>482</v>
      </c>
      <c r="B249" s="1" t="s">
        <v>236</v>
      </c>
      <c r="C249" s="1" t="s">
        <v>436</v>
      </c>
      <c r="D249" s="1" t="s">
        <v>477</v>
      </c>
      <c r="E249" s="1" t="s">
        <v>478</v>
      </c>
      <c r="F249" s="1" t="s">
        <v>477</v>
      </c>
      <c r="G249" s="1" t="s">
        <v>478</v>
      </c>
      <c r="H249" s="1" t="s">
        <v>417</v>
      </c>
      <c r="I249" s="5">
        <v>40000</v>
      </c>
      <c r="J249" s="5">
        <v>0</v>
      </c>
      <c r="K249" s="5">
        <v>40000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40000</v>
      </c>
      <c r="R249" s="5">
        <v>0</v>
      </c>
      <c r="S249" s="5">
        <v>0</v>
      </c>
    </row>
    <row r="250" spans="1:19" hidden="1" x14ac:dyDescent="0.3">
      <c r="A250" s="1" t="s">
        <v>483</v>
      </c>
      <c r="B250" s="1" t="s">
        <v>236</v>
      </c>
      <c r="C250" s="1" t="s">
        <v>436</v>
      </c>
      <c r="D250" s="1" t="s">
        <v>477</v>
      </c>
      <c r="E250" s="1" t="s">
        <v>478</v>
      </c>
      <c r="F250" s="1" t="s">
        <v>477</v>
      </c>
      <c r="G250" s="1" t="s">
        <v>478</v>
      </c>
      <c r="H250" s="1" t="s">
        <v>84</v>
      </c>
      <c r="I250" s="5">
        <v>90000</v>
      </c>
      <c r="J250" s="5">
        <v>0</v>
      </c>
      <c r="K250" s="5">
        <v>90000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90000</v>
      </c>
      <c r="R250" s="5">
        <v>0</v>
      </c>
      <c r="S250" s="5">
        <v>0</v>
      </c>
    </row>
    <row r="251" spans="1:19" hidden="1" x14ac:dyDescent="0.3">
      <c r="A251" s="1" t="s">
        <v>484</v>
      </c>
      <c r="B251" s="1" t="s">
        <v>236</v>
      </c>
      <c r="C251" s="1" t="s">
        <v>436</v>
      </c>
      <c r="D251" s="1" t="s">
        <v>477</v>
      </c>
      <c r="E251" s="1" t="s">
        <v>478</v>
      </c>
      <c r="F251" s="1" t="s">
        <v>477</v>
      </c>
      <c r="G251" s="1" t="s">
        <v>478</v>
      </c>
      <c r="H251" s="1" t="s">
        <v>86</v>
      </c>
      <c r="I251" s="5">
        <v>200000</v>
      </c>
      <c r="J251" s="5">
        <v>0</v>
      </c>
      <c r="K251" s="5">
        <v>200000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200000</v>
      </c>
      <c r="R251" s="5">
        <v>0</v>
      </c>
      <c r="S251" s="5">
        <v>0</v>
      </c>
    </row>
    <row r="252" spans="1:19" hidden="1" x14ac:dyDescent="0.3">
      <c r="A252" s="1" t="s">
        <v>485</v>
      </c>
      <c r="B252" s="1" t="s">
        <v>236</v>
      </c>
      <c r="C252" s="1" t="s">
        <v>436</v>
      </c>
      <c r="D252" s="1" t="s">
        <v>477</v>
      </c>
      <c r="E252" s="1" t="s">
        <v>478</v>
      </c>
      <c r="F252" s="1" t="s">
        <v>477</v>
      </c>
      <c r="G252" s="1" t="s">
        <v>478</v>
      </c>
      <c r="H252" s="1" t="s">
        <v>213</v>
      </c>
      <c r="I252" s="5">
        <v>400000</v>
      </c>
      <c r="J252" s="5">
        <v>0</v>
      </c>
      <c r="K252" s="5">
        <v>400000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400000</v>
      </c>
      <c r="R252" s="5">
        <v>0</v>
      </c>
      <c r="S252" s="5">
        <v>0</v>
      </c>
    </row>
    <row r="253" spans="1:19" hidden="1" x14ac:dyDescent="0.3">
      <c r="A253" s="1" t="s">
        <v>486</v>
      </c>
      <c r="B253" s="1" t="s">
        <v>236</v>
      </c>
      <c r="C253" s="1" t="s">
        <v>436</v>
      </c>
      <c r="D253" s="1" t="s">
        <v>477</v>
      </c>
      <c r="E253" s="1" t="s">
        <v>478</v>
      </c>
      <c r="F253" s="1" t="s">
        <v>477</v>
      </c>
      <c r="G253" s="1" t="s">
        <v>478</v>
      </c>
      <c r="H253" s="1" t="s">
        <v>487</v>
      </c>
      <c r="I253" s="5">
        <v>180000</v>
      </c>
      <c r="J253" s="5">
        <v>0</v>
      </c>
      <c r="K253" s="5">
        <v>180000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180000</v>
      </c>
      <c r="R253" s="5">
        <v>0</v>
      </c>
      <c r="S253" s="5">
        <v>0</v>
      </c>
    </row>
    <row r="254" spans="1:19" hidden="1" x14ac:dyDescent="0.3">
      <c r="A254" s="1" t="s">
        <v>490</v>
      </c>
      <c r="B254" s="1" t="s">
        <v>236</v>
      </c>
      <c r="C254" s="1" t="s">
        <v>436</v>
      </c>
      <c r="D254" s="1" t="s">
        <v>488</v>
      </c>
      <c r="E254" s="1" t="s">
        <v>489</v>
      </c>
      <c r="F254" s="1" t="s">
        <v>488</v>
      </c>
      <c r="G254" s="1" t="s">
        <v>489</v>
      </c>
      <c r="H254" s="1" t="s">
        <v>481</v>
      </c>
      <c r="I254" s="5">
        <v>800000</v>
      </c>
      <c r="J254" s="5">
        <v>0</v>
      </c>
      <c r="K254" s="5">
        <v>800000</v>
      </c>
      <c r="L254" s="5">
        <v>494687.3</v>
      </c>
      <c r="M254" s="5">
        <v>0</v>
      </c>
      <c r="N254" s="5">
        <v>0</v>
      </c>
      <c r="O254" s="5">
        <v>0</v>
      </c>
      <c r="P254" s="5">
        <v>0</v>
      </c>
      <c r="Q254" s="5">
        <v>800000</v>
      </c>
      <c r="R254" s="5">
        <v>0</v>
      </c>
      <c r="S254" s="5">
        <v>0</v>
      </c>
    </row>
    <row r="255" spans="1:19" hidden="1" x14ac:dyDescent="0.3">
      <c r="A255" s="1" t="s">
        <v>491</v>
      </c>
      <c r="B255" s="1" t="s">
        <v>236</v>
      </c>
      <c r="C255" s="1" t="s">
        <v>436</v>
      </c>
      <c r="D255" s="1" t="s">
        <v>488</v>
      </c>
      <c r="E255" s="1" t="s">
        <v>489</v>
      </c>
      <c r="F255" s="1" t="s">
        <v>488</v>
      </c>
      <c r="G255" s="1" t="s">
        <v>489</v>
      </c>
      <c r="H255" s="1" t="s">
        <v>394</v>
      </c>
      <c r="I255" s="5">
        <v>1000000</v>
      </c>
      <c r="J255" s="5">
        <v>0</v>
      </c>
      <c r="K255" s="5">
        <v>1000000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1000000</v>
      </c>
      <c r="R255" s="5">
        <v>0</v>
      </c>
      <c r="S255" s="5">
        <v>0</v>
      </c>
    </row>
    <row r="256" spans="1:19" hidden="1" x14ac:dyDescent="0.3">
      <c r="A256" s="1" t="s">
        <v>492</v>
      </c>
      <c r="B256" s="1" t="s">
        <v>236</v>
      </c>
      <c r="C256" s="1" t="s">
        <v>436</v>
      </c>
      <c r="D256" s="1" t="s">
        <v>488</v>
      </c>
      <c r="E256" s="1" t="s">
        <v>489</v>
      </c>
      <c r="F256" s="1" t="s">
        <v>488</v>
      </c>
      <c r="G256" s="1" t="s">
        <v>489</v>
      </c>
      <c r="H256" s="1" t="s">
        <v>396</v>
      </c>
      <c r="I256" s="5">
        <v>500000</v>
      </c>
      <c r="J256" s="5">
        <v>0</v>
      </c>
      <c r="K256" s="5">
        <v>500000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500000</v>
      </c>
      <c r="R256" s="5">
        <v>0</v>
      </c>
      <c r="S256" s="5">
        <v>0</v>
      </c>
    </row>
    <row r="257" spans="1:19" hidden="1" x14ac:dyDescent="0.3">
      <c r="A257" s="1" t="s">
        <v>493</v>
      </c>
      <c r="B257" s="1" t="s">
        <v>236</v>
      </c>
      <c r="C257" s="1" t="s">
        <v>436</v>
      </c>
      <c r="D257" s="1" t="s">
        <v>488</v>
      </c>
      <c r="E257" s="1" t="s">
        <v>489</v>
      </c>
      <c r="F257" s="1" t="s">
        <v>488</v>
      </c>
      <c r="G257" s="1" t="s">
        <v>489</v>
      </c>
      <c r="H257" s="1" t="s">
        <v>84</v>
      </c>
      <c r="I257" s="5">
        <v>50000</v>
      </c>
      <c r="J257" s="5">
        <v>0</v>
      </c>
      <c r="K257" s="5">
        <v>50000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50000</v>
      </c>
      <c r="R257" s="5">
        <v>0</v>
      </c>
      <c r="S257" s="5">
        <v>0</v>
      </c>
    </row>
    <row r="258" spans="1:19" hidden="1" x14ac:dyDescent="0.3">
      <c r="A258" s="1" t="s">
        <v>494</v>
      </c>
      <c r="B258" s="1" t="s">
        <v>236</v>
      </c>
      <c r="C258" s="1" t="s">
        <v>436</v>
      </c>
      <c r="D258" s="1" t="s">
        <v>488</v>
      </c>
      <c r="E258" s="1" t="s">
        <v>489</v>
      </c>
      <c r="F258" s="1" t="s">
        <v>488</v>
      </c>
      <c r="G258" s="1" t="s">
        <v>489</v>
      </c>
      <c r="H258" s="1" t="s">
        <v>86</v>
      </c>
      <c r="I258" s="5">
        <v>50000</v>
      </c>
      <c r="J258" s="5">
        <v>0</v>
      </c>
      <c r="K258" s="5">
        <v>50000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50000</v>
      </c>
      <c r="R258" s="5">
        <v>0</v>
      </c>
      <c r="S258" s="5">
        <v>0</v>
      </c>
    </row>
    <row r="259" spans="1:19" hidden="1" x14ac:dyDescent="0.3">
      <c r="A259" s="1" t="s">
        <v>495</v>
      </c>
      <c r="B259" s="1" t="s">
        <v>236</v>
      </c>
      <c r="C259" s="1" t="s">
        <v>436</v>
      </c>
      <c r="D259" s="1" t="s">
        <v>488</v>
      </c>
      <c r="E259" s="1" t="s">
        <v>489</v>
      </c>
      <c r="F259" s="1" t="s">
        <v>488</v>
      </c>
      <c r="G259" s="1" t="s">
        <v>489</v>
      </c>
      <c r="H259" s="1" t="s">
        <v>217</v>
      </c>
      <c r="I259" s="5">
        <v>200000</v>
      </c>
      <c r="J259" s="5">
        <v>0</v>
      </c>
      <c r="K259" s="5">
        <v>200000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200000</v>
      </c>
      <c r="R259" s="5">
        <v>0</v>
      </c>
      <c r="S259" s="5">
        <v>0</v>
      </c>
    </row>
    <row r="260" spans="1:19" hidden="1" x14ac:dyDescent="0.3">
      <c r="A260" s="1" t="s">
        <v>496</v>
      </c>
      <c r="B260" s="1" t="s">
        <v>236</v>
      </c>
      <c r="C260" s="1" t="s">
        <v>436</v>
      </c>
      <c r="D260" s="1" t="s">
        <v>488</v>
      </c>
      <c r="E260" s="1" t="s">
        <v>489</v>
      </c>
      <c r="F260" s="1" t="s">
        <v>488</v>
      </c>
      <c r="G260" s="1" t="s">
        <v>489</v>
      </c>
      <c r="H260" s="1" t="s">
        <v>428</v>
      </c>
      <c r="I260" s="5">
        <v>500000</v>
      </c>
      <c r="J260" s="5">
        <v>0</v>
      </c>
      <c r="K260" s="5">
        <v>500000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500000</v>
      </c>
      <c r="R260" s="5">
        <v>0</v>
      </c>
      <c r="S260" s="5">
        <v>0</v>
      </c>
    </row>
    <row r="261" spans="1:19" hidden="1" x14ac:dyDescent="0.3">
      <c r="A261" s="1" t="s">
        <v>497</v>
      </c>
      <c r="B261" s="1" t="s">
        <v>236</v>
      </c>
      <c r="C261" s="1" t="s">
        <v>436</v>
      </c>
      <c r="D261" s="1" t="s">
        <v>488</v>
      </c>
      <c r="E261" s="1" t="s">
        <v>489</v>
      </c>
      <c r="F261" s="1" t="s">
        <v>488</v>
      </c>
      <c r="G261" s="1" t="s">
        <v>489</v>
      </c>
      <c r="H261" s="1" t="s">
        <v>411</v>
      </c>
      <c r="I261" s="5">
        <v>150000</v>
      </c>
      <c r="J261" s="5">
        <v>0</v>
      </c>
      <c r="K261" s="5">
        <v>150000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150000</v>
      </c>
      <c r="R261" s="5">
        <v>0</v>
      </c>
      <c r="S261" s="5">
        <v>0</v>
      </c>
    </row>
    <row r="262" spans="1:19" hidden="1" x14ac:dyDescent="0.3">
      <c r="A262" s="1" t="s">
        <v>501</v>
      </c>
      <c r="B262" s="1" t="s">
        <v>314</v>
      </c>
      <c r="C262" s="1" t="s">
        <v>498</v>
      </c>
      <c r="D262" s="1" t="s">
        <v>499</v>
      </c>
      <c r="E262" s="1" t="s">
        <v>500</v>
      </c>
      <c r="F262" s="1" t="s">
        <v>499</v>
      </c>
      <c r="G262" s="1" t="s">
        <v>500</v>
      </c>
      <c r="H262" s="1" t="s">
        <v>502</v>
      </c>
      <c r="I262" s="5">
        <v>0</v>
      </c>
      <c r="J262" s="5">
        <v>400000</v>
      </c>
      <c r="K262" s="5">
        <v>400000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400000</v>
      </c>
      <c r="R262" s="5">
        <v>0</v>
      </c>
      <c r="S262" s="5">
        <v>0</v>
      </c>
    </row>
    <row r="263" spans="1:19" hidden="1" x14ac:dyDescent="0.3">
      <c r="A263" s="1" t="s">
        <v>503</v>
      </c>
      <c r="B263" s="1" t="s">
        <v>314</v>
      </c>
      <c r="C263" s="1" t="s">
        <v>498</v>
      </c>
      <c r="D263" s="1" t="s">
        <v>499</v>
      </c>
      <c r="E263" s="1" t="s">
        <v>500</v>
      </c>
      <c r="F263" s="1" t="s">
        <v>499</v>
      </c>
      <c r="G263" s="1" t="s">
        <v>500</v>
      </c>
      <c r="H263" s="1" t="s">
        <v>217</v>
      </c>
      <c r="I263" s="5">
        <v>400000</v>
      </c>
      <c r="J263" s="5">
        <v>-400000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</row>
    <row r="264" spans="1:19" hidden="1" x14ac:dyDescent="0.3">
      <c r="A264" s="1" t="s">
        <v>504</v>
      </c>
      <c r="B264" s="1" t="s">
        <v>314</v>
      </c>
      <c r="C264" s="1" t="s">
        <v>498</v>
      </c>
      <c r="D264" s="1" t="s">
        <v>499</v>
      </c>
      <c r="E264" s="1" t="s">
        <v>500</v>
      </c>
      <c r="F264" s="1" t="s">
        <v>499</v>
      </c>
      <c r="G264" s="1" t="s">
        <v>500</v>
      </c>
      <c r="H264" s="1" t="s">
        <v>505</v>
      </c>
      <c r="I264" s="5">
        <v>450000</v>
      </c>
      <c r="J264" s="5">
        <v>0</v>
      </c>
      <c r="K264" s="5">
        <v>450000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450000</v>
      </c>
      <c r="R264" s="5">
        <v>0</v>
      </c>
      <c r="S264" s="5">
        <v>0</v>
      </c>
    </row>
    <row r="265" spans="1:19" hidden="1" x14ac:dyDescent="0.3">
      <c r="A265" s="1" t="s">
        <v>506</v>
      </c>
      <c r="B265" s="1" t="s">
        <v>314</v>
      </c>
      <c r="C265" s="1" t="s">
        <v>498</v>
      </c>
      <c r="D265" s="1" t="s">
        <v>499</v>
      </c>
      <c r="E265" s="1" t="s">
        <v>500</v>
      </c>
      <c r="F265" s="1" t="s">
        <v>499</v>
      </c>
      <c r="G265" s="1" t="s">
        <v>500</v>
      </c>
      <c r="H265" s="1" t="s">
        <v>23</v>
      </c>
      <c r="I265" s="5">
        <v>2000000</v>
      </c>
      <c r="J265" s="5">
        <v>0</v>
      </c>
      <c r="K265" s="5">
        <v>2000000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2000000</v>
      </c>
      <c r="R265" s="5">
        <v>0</v>
      </c>
      <c r="S265" s="5">
        <v>0</v>
      </c>
    </row>
    <row r="266" spans="1:19" hidden="1" x14ac:dyDescent="0.3">
      <c r="A266" s="1" t="s">
        <v>509</v>
      </c>
      <c r="B266" s="1" t="s">
        <v>314</v>
      </c>
      <c r="C266" s="1" t="s">
        <v>498</v>
      </c>
      <c r="D266" s="1" t="s">
        <v>507</v>
      </c>
      <c r="E266" s="1" t="s">
        <v>508</v>
      </c>
      <c r="F266" s="1" t="s">
        <v>507</v>
      </c>
      <c r="G266" s="1" t="s">
        <v>508</v>
      </c>
      <c r="H266" s="1" t="s">
        <v>198</v>
      </c>
      <c r="I266" s="5">
        <v>230000</v>
      </c>
      <c r="J266" s="5">
        <v>0</v>
      </c>
      <c r="K266" s="5">
        <v>230000</v>
      </c>
      <c r="L266" s="5">
        <v>229999.88</v>
      </c>
      <c r="M266" s="5">
        <v>0</v>
      </c>
      <c r="N266" s="5">
        <v>0</v>
      </c>
      <c r="O266" s="5">
        <v>0</v>
      </c>
      <c r="P266" s="5">
        <v>0</v>
      </c>
      <c r="Q266" s="5">
        <v>230000</v>
      </c>
      <c r="R266" s="5">
        <v>0</v>
      </c>
      <c r="S266" s="5">
        <v>0</v>
      </c>
    </row>
    <row r="267" spans="1:19" hidden="1" x14ac:dyDescent="0.3">
      <c r="A267" s="1" t="s">
        <v>510</v>
      </c>
      <c r="B267" s="1" t="s">
        <v>314</v>
      </c>
      <c r="C267" s="1" t="s">
        <v>498</v>
      </c>
      <c r="D267" s="1" t="s">
        <v>507</v>
      </c>
      <c r="E267" s="1" t="s">
        <v>508</v>
      </c>
      <c r="F267" s="1" t="s">
        <v>507</v>
      </c>
      <c r="G267" s="1" t="s">
        <v>508</v>
      </c>
      <c r="H267" s="1" t="s">
        <v>217</v>
      </c>
      <c r="I267" s="5">
        <v>150000</v>
      </c>
      <c r="J267" s="5">
        <v>0</v>
      </c>
      <c r="K267" s="5">
        <v>150000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150000</v>
      </c>
      <c r="R267" s="5">
        <v>0</v>
      </c>
      <c r="S267" s="5">
        <v>0</v>
      </c>
    </row>
    <row r="268" spans="1:19" hidden="1" x14ac:dyDescent="0.3">
      <c r="A268" s="1" t="s">
        <v>511</v>
      </c>
      <c r="B268" s="1" t="s">
        <v>314</v>
      </c>
      <c r="C268" s="1" t="s">
        <v>498</v>
      </c>
      <c r="D268" s="1" t="s">
        <v>507</v>
      </c>
      <c r="E268" s="1" t="s">
        <v>508</v>
      </c>
      <c r="F268" s="1" t="s">
        <v>507</v>
      </c>
      <c r="G268" s="1" t="s">
        <v>508</v>
      </c>
      <c r="H268" s="1" t="s">
        <v>512</v>
      </c>
      <c r="I268" s="5">
        <v>100000</v>
      </c>
      <c r="J268" s="5">
        <v>0</v>
      </c>
      <c r="K268" s="5">
        <v>100000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100000</v>
      </c>
      <c r="R268" s="5">
        <v>0</v>
      </c>
      <c r="S268" s="5">
        <v>0</v>
      </c>
    </row>
    <row r="269" spans="1:19" hidden="1" x14ac:dyDescent="0.3">
      <c r="A269" s="1" t="s">
        <v>515</v>
      </c>
      <c r="B269" s="1" t="s">
        <v>314</v>
      </c>
      <c r="C269" s="1" t="s">
        <v>498</v>
      </c>
      <c r="D269" s="1" t="s">
        <v>513</v>
      </c>
      <c r="E269" s="1" t="s">
        <v>514</v>
      </c>
      <c r="F269" s="1" t="s">
        <v>513</v>
      </c>
      <c r="G269" s="1" t="s">
        <v>514</v>
      </c>
      <c r="H269" s="1" t="s">
        <v>207</v>
      </c>
      <c r="I269" s="5">
        <v>29232000</v>
      </c>
      <c r="J269" s="5">
        <v>0</v>
      </c>
      <c r="K269" s="5">
        <v>29232000</v>
      </c>
      <c r="L269" s="5">
        <v>0</v>
      </c>
      <c r="M269" s="5">
        <v>2436000</v>
      </c>
      <c r="N269" s="5">
        <v>0</v>
      </c>
      <c r="O269" s="5">
        <v>0</v>
      </c>
      <c r="P269" s="5">
        <v>0</v>
      </c>
      <c r="Q269" s="5">
        <v>29232000</v>
      </c>
      <c r="R269" s="5">
        <v>0</v>
      </c>
      <c r="S269" s="5">
        <v>0</v>
      </c>
    </row>
    <row r="270" spans="1:19" hidden="1" x14ac:dyDescent="0.3">
      <c r="A270" s="1" t="s">
        <v>516</v>
      </c>
      <c r="B270" s="1" t="s">
        <v>314</v>
      </c>
      <c r="C270" s="1" t="s">
        <v>498</v>
      </c>
      <c r="D270" s="1" t="s">
        <v>513</v>
      </c>
      <c r="E270" s="1" t="s">
        <v>514</v>
      </c>
      <c r="F270" s="1" t="s">
        <v>513</v>
      </c>
      <c r="G270" s="1" t="s">
        <v>514</v>
      </c>
      <c r="H270" s="1" t="s">
        <v>217</v>
      </c>
      <c r="I270" s="5">
        <v>4500000</v>
      </c>
      <c r="J270" s="5">
        <v>0</v>
      </c>
      <c r="K270" s="5">
        <v>4500000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4500000</v>
      </c>
      <c r="R270" s="5">
        <v>0</v>
      </c>
      <c r="S270" s="5">
        <v>0</v>
      </c>
    </row>
    <row r="271" spans="1:19" hidden="1" x14ac:dyDescent="0.3">
      <c r="A271" s="1" t="s">
        <v>519</v>
      </c>
      <c r="B271" s="1" t="s">
        <v>314</v>
      </c>
      <c r="C271" s="1" t="s">
        <v>498</v>
      </c>
      <c r="D271" s="1" t="s">
        <v>517</v>
      </c>
      <c r="E271" s="1" t="s">
        <v>518</v>
      </c>
      <c r="F271" s="1" t="s">
        <v>517</v>
      </c>
      <c r="G271" s="1" t="s">
        <v>518</v>
      </c>
      <c r="H271" s="1" t="s">
        <v>169</v>
      </c>
      <c r="I271" s="5">
        <v>150000</v>
      </c>
      <c r="J271" s="5">
        <v>0</v>
      </c>
      <c r="K271" s="5">
        <v>150000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150000</v>
      </c>
      <c r="R271" s="5">
        <v>0</v>
      </c>
      <c r="S271" s="5">
        <v>0</v>
      </c>
    </row>
    <row r="272" spans="1:19" hidden="1" x14ac:dyDescent="0.3">
      <c r="A272" s="1" t="s">
        <v>520</v>
      </c>
      <c r="B272" s="1" t="s">
        <v>314</v>
      </c>
      <c r="C272" s="1" t="s">
        <v>498</v>
      </c>
      <c r="D272" s="1" t="s">
        <v>517</v>
      </c>
      <c r="E272" s="1" t="s">
        <v>518</v>
      </c>
      <c r="F272" s="1" t="s">
        <v>517</v>
      </c>
      <c r="G272" s="1" t="s">
        <v>518</v>
      </c>
      <c r="H272" s="1" t="s">
        <v>417</v>
      </c>
      <c r="I272" s="5">
        <v>50000</v>
      </c>
      <c r="J272" s="5">
        <v>0</v>
      </c>
      <c r="K272" s="5">
        <v>50000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50000</v>
      </c>
      <c r="R272" s="5">
        <v>0</v>
      </c>
      <c r="S272" s="5">
        <v>0</v>
      </c>
    </row>
    <row r="273" spans="1:19" hidden="1" x14ac:dyDescent="0.3">
      <c r="A273" s="1" t="s">
        <v>521</v>
      </c>
      <c r="B273" s="1" t="s">
        <v>314</v>
      </c>
      <c r="C273" s="1" t="s">
        <v>498</v>
      </c>
      <c r="D273" s="1" t="s">
        <v>517</v>
      </c>
      <c r="E273" s="1" t="s">
        <v>518</v>
      </c>
      <c r="F273" s="1" t="s">
        <v>517</v>
      </c>
      <c r="G273" s="1" t="s">
        <v>518</v>
      </c>
      <c r="H273" s="1" t="s">
        <v>217</v>
      </c>
      <c r="I273" s="5">
        <v>50000</v>
      </c>
      <c r="J273" s="5">
        <v>0</v>
      </c>
      <c r="K273" s="5">
        <v>50000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50000</v>
      </c>
      <c r="R273" s="5">
        <v>0</v>
      </c>
      <c r="S273" s="5">
        <v>0</v>
      </c>
    </row>
    <row r="274" spans="1:19" hidden="1" x14ac:dyDescent="0.3">
      <c r="A274" s="1" t="s">
        <v>522</v>
      </c>
      <c r="B274" s="1" t="s">
        <v>314</v>
      </c>
      <c r="C274" s="1" t="s">
        <v>498</v>
      </c>
      <c r="D274" s="1" t="s">
        <v>517</v>
      </c>
      <c r="E274" s="1" t="s">
        <v>518</v>
      </c>
      <c r="F274" s="1" t="s">
        <v>517</v>
      </c>
      <c r="G274" s="1" t="s">
        <v>518</v>
      </c>
      <c r="H274" s="1" t="s">
        <v>523</v>
      </c>
      <c r="I274" s="5">
        <v>1000000</v>
      </c>
      <c r="J274" s="5">
        <v>0</v>
      </c>
      <c r="K274" s="5">
        <v>1000000</v>
      </c>
      <c r="L274" s="5">
        <v>-1000000.01</v>
      </c>
      <c r="M274" s="5">
        <v>1000000</v>
      </c>
      <c r="N274" s="5">
        <v>0</v>
      </c>
      <c r="O274" s="5">
        <v>0</v>
      </c>
      <c r="P274" s="5">
        <v>0</v>
      </c>
      <c r="Q274" s="5">
        <v>1000000</v>
      </c>
      <c r="R274" s="5">
        <v>0</v>
      </c>
      <c r="S274" s="5">
        <v>0</v>
      </c>
    </row>
    <row r="275" spans="1:19" hidden="1" x14ac:dyDescent="0.3">
      <c r="A275" s="1" t="s">
        <v>524</v>
      </c>
      <c r="B275" s="1" t="s">
        <v>314</v>
      </c>
      <c r="C275" s="1" t="s">
        <v>498</v>
      </c>
      <c r="D275" s="1" t="s">
        <v>517</v>
      </c>
      <c r="E275" s="1" t="s">
        <v>518</v>
      </c>
      <c r="F275" s="1" t="s">
        <v>517</v>
      </c>
      <c r="G275" s="1" t="s">
        <v>518</v>
      </c>
      <c r="H275" s="1" t="s">
        <v>525</v>
      </c>
      <c r="I275" s="5">
        <v>3900000</v>
      </c>
      <c r="J275" s="5">
        <v>0</v>
      </c>
      <c r="K275" s="5">
        <v>3900000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3900000</v>
      </c>
      <c r="R275" s="5">
        <v>0</v>
      </c>
      <c r="S275" s="5">
        <v>0</v>
      </c>
    </row>
    <row r="276" spans="1:19" hidden="1" x14ac:dyDescent="0.3">
      <c r="A276" s="1" t="s">
        <v>526</v>
      </c>
      <c r="B276" s="1" t="s">
        <v>314</v>
      </c>
      <c r="C276" s="1" t="s">
        <v>498</v>
      </c>
      <c r="D276" s="1" t="s">
        <v>517</v>
      </c>
      <c r="E276" s="1" t="s">
        <v>518</v>
      </c>
      <c r="F276" s="1" t="s">
        <v>517</v>
      </c>
      <c r="G276" s="1" t="s">
        <v>518</v>
      </c>
      <c r="H276" s="1" t="s">
        <v>454</v>
      </c>
      <c r="I276" s="5">
        <v>50000</v>
      </c>
      <c r="J276" s="5">
        <v>0</v>
      </c>
      <c r="K276" s="5">
        <v>50000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50000</v>
      </c>
      <c r="R276" s="5">
        <v>0</v>
      </c>
      <c r="S276" s="5">
        <v>0</v>
      </c>
    </row>
    <row r="277" spans="1:19" hidden="1" x14ac:dyDescent="0.3">
      <c r="A277" s="1" t="s">
        <v>529</v>
      </c>
      <c r="B277" s="1" t="s">
        <v>314</v>
      </c>
      <c r="C277" s="1" t="s">
        <v>498</v>
      </c>
      <c r="D277" s="1" t="s">
        <v>527</v>
      </c>
      <c r="E277" s="1" t="s">
        <v>528</v>
      </c>
      <c r="F277" s="1" t="s">
        <v>527</v>
      </c>
      <c r="G277" s="1" t="s">
        <v>528</v>
      </c>
      <c r="H277" s="1" t="s">
        <v>169</v>
      </c>
      <c r="I277" s="5">
        <v>1175000</v>
      </c>
      <c r="J277" s="5">
        <v>0</v>
      </c>
      <c r="K277" s="5">
        <v>1175000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1175000</v>
      </c>
      <c r="R277" s="5">
        <v>0</v>
      </c>
      <c r="S277" s="5">
        <v>0</v>
      </c>
    </row>
    <row r="278" spans="1:19" hidden="1" x14ac:dyDescent="0.3">
      <c r="A278" s="1" t="s">
        <v>530</v>
      </c>
      <c r="B278" s="1" t="s">
        <v>314</v>
      </c>
      <c r="C278" s="1" t="s">
        <v>498</v>
      </c>
      <c r="D278" s="1" t="s">
        <v>527</v>
      </c>
      <c r="E278" s="1" t="s">
        <v>528</v>
      </c>
      <c r="F278" s="1" t="s">
        <v>527</v>
      </c>
      <c r="G278" s="1" t="s">
        <v>528</v>
      </c>
      <c r="H278" s="1" t="s">
        <v>23</v>
      </c>
      <c r="I278" s="5">
        <v>20000000</v>
      </c>
      <c r="J278" s="5">
        <v>0</v>
      </c>
      <c r="K278" s="5">
        <v>20000000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20000000</v>
      </c>
      <c r="R278" s="5">
        <v>0</v>
      </c>
      <c r="S278" s="5">
        <v>0</v>
      </c>
    </row>
    <row r="279" spans="1:19" hidden="1" x14ac:dyDescent="0.3">
      <c r="A279" s="1" t="s">
        <v>531</v>
      </c>
      <c r="B279" s="1" t="s">
        <v>314</v>
      </c>
      <c r="C279" s="1" t="s">
        <v>498</v>
      </c>
      <c r="D279" s="1" t="s">
        <v>527</v>
      </c>
      <c r="E279" s="1" t="s">
        <v>528</v>
      </c>
      <c r="F279" s="1" t="s">
        <v>527</v>
      </c>
      <c r="G279" s="1" t="s">
        <v>528</v>
      </c>
      <c r="H279" s="1" t="s">
        <v>532</v>
      </c>
      <c r="I279" s="5">
        <v>2000000</v>
      </c>
      <c r="J279" s="5">
        <v>0</v>
      </c>
      <c r="K279" s="5">
        <v>2000000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2000000</v>
      </c>
      <c r="R279" s="5">
        <v>0</v>
      </c>
      <c r="S279" s="5">
        <v>0</v>
      </c>
    </row>
    <row r="280" spans="1:19" hidden="1" x14ac:dyDescent="0.3">
      <c r="A280" s="1" t="s">
        <v>533</v>
      </c>
      <c r="B280" s="1" t="s">
        <v>314</v>
      </c>
      <c r="C280" s="1" t="s">
        <v>498</v>
      </c>
      <c r="D280" s="1" t="s">
        <v>527</v>
      </c>
      <c r="E280" s="1" t="s">
        <v>528</v>
      </c>
      <c r="F280" s="1" t="s">
        <v>527</v>
      </c>
      <c r="G280" s="1" t="s">
        <v>528</v>
      </c>
      <c r="H280" s="1" t="s">
        <v>534</v>
      </c>
      <c r="I280" s="5">
        <v>100738501.97</v>
      </c>
      <c r="J280" s="5">
        <v>0</v>
      </c>
      <c r="K280" s="5">
        <v>100738501.97</v>
      </c>
      <c r="L280" s="5">
        <v>70630661.049999997</v>
      </c>
      <c r="M280" s="5">
        <v>0</v>
      </c>
      <c r="N280" s="5">
        <v>0</v>
      </c>
      <c r="O280" s="5">
        <v>0</v>
      </c>
      <c r="P280" s="5">
        <v>0</v>
      </c>
      <c r="Q280" s="5">
        <v>100738501.97</v>
      </c>
      <c r="R280" s="5">
        <v>0</v>
      </c>
      <c r="S280" s="5">
        <v>0</v>
      </c>
    </row>
    <row r="281" spans="1:19" hidden="1" x14ac:dyDescent="0.3">
      <c r="A281" s="1" t="s">
        <v>535</v>
      </c>
      <c r="B281" s="1" t="s">
        <v>314</v>
      </c>
      <c r="C281" s="1" t="s">
        <v>498</v>
      </c>
      <c r="D281" s="1" t="s">
        <v>527</v>
      </c>
      <c r="E281" s="1" t="s">
        <v>528</v>
      </c>
      <c r="F281" s="1" t="s">
        <v>527</v>
      </c>
      <c r="G281" s="1" t="s">
        <v>528</v>
      </c>
      <c r="H281" s="1" t="s">
        <v>536</v>
      </c>
      <c r="I281" s="5">
        <v>12000000</v>
      </c>
      <c r="J281" s="5">
        <v>0</v>
      </c>
      <c r="K281" s="5">
        <v>12000000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12000000</v>
      </c>
      <c r="R281" s="5">
        <v>0</v>
      </c>
      <c r="S281" s="5">
        <v>0</v>
      </c>
    </row>
    <row r="282" spans="1:19" hidden="1" x14ac:dyDescent="0.3">
      <c r="A282" s="1" t="s">
        <v>537</v>
      </c>
      <c r="B282" s="1" t="s">
        <v>314</v>
      </c>
      <c r="C282" s="1" t="s">
        <v>498</v>
      </c>
      <c r="D282" s="1" t="s">
        <v>527</v>
      </c>
      <c r="E282" s="1" t="s">
        <v>528</v>
      </c>
      <c r="F282" s="1" t="s">
        <v>527</v>
      </c>
      <c r="G282" s="1" t="s">
        <v>528</v>
      </c>
      <c r="H282" s="1" t="s">
        <v>538</v>
      </c>
      <c r="I282" s="5">
        <v>0</v>
      </c>
      <c r="J282" s="5">
        <v>6000000</v>
      </c>
      <c r="K282" s="5">
        <v>6000000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6000000</v>
      </c>
      <c r="R282" s="5">
        <v>0</v>
      </c>
      <c r="S282" s="5">
        <v>0</v>
      </c>
    </row>
    <row r="283" spans="1:19" hidden="1" x14ac:dyDescent="0.3">
      <c r="A283" s="1" t="s">
        <v>539</v>
      </c>
      <c r="B283" s="1" t="s">
        <v>314</v>
      </c>
      <c r="C283" s="1" t="s">
        <v>498</v>
      </c>
      <c r="D283" s="1" t="s">
        <v>527</v>
      </c>
      <c r="E283" s="1" t="s">
        <v>528</v>
      </c>
      <c r="F283" s="1" t="s">
        <v>527</v>
      </c>
      <c r="G283" s="1" t="s">
        <v>528</v>
      </c>
      <c r="H283" s="1" t="s">
        <v>540</v>
      </c>
      <c r="I283" s="5">
        <v>200000</v>
      </c>
      <c r="J283" s="5">
        <v>0</v>
      </c>
      <c r="K283" s="5">
        <v>200000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200000</v>
      </c>
      <c r="R283" s="5">
        <v>0</v>
      </c>
      <c r="S283" s="5">
        <v>0</v>
      </c>
    </row>
    <row r="284" spans="1:19" hidden="1" x14ac:dyDescent="0.3">
      <c r="A284" s="1" t="s">
        <v>543</v>
      </c>
      <c r="B284" s="1" t="s">
        <v>314</v>
      </c>
      <c r="C284" s="1" t="s">
        <v>498</v>
      </c>
      <c r="D284" s="1" t="s">
        <v>541</v>
      </c>
      <c r="E284" s="1" t="s">
        <v>542</v>
      </c>
      <c r="F284" s="1" t="s">
        <v>541</v>
      </c>
      <c r="G284" s="1" t="s">
        <v>542</v>
      </c>
      <c r="H284" s="1" t="s">
        <v>544</v>
      </c>
      <c r="I284" s="5">
        <v>200000</v>
      </c>
      <c r="J284" s="5">
        <v>0</v>
      </c>
      <c r="K284" s="5">
        <v>200000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200000</v>
      </c>
      <c r="R284" s="5">
        <v>0</v>
      </c>
      <c r="S284" s="5">
        <v>0</v>
      </c>
    </row>
    <row r="285" spans="1:19" hidden="1" x14ac:dyDescent="0.3">
      <c r="A285" s="1" t="s">
        <v>545</v>
      </c>
      <c r="B285" s="1" t="s">
        <v>314</v>
      </c>
      <c r="C285" s="1" t="s">
        <v>498</v>
      </c>
      <c r="D285" s="1" t="s">
        <v>541</v>
      </c>
      <c r="E285" s="1" t="s">
        <v>542</v>
      </c>
      <c r="F285" s="1" t="s">
        <v>541</v>
      </c>
      <c r="G285" s="1" t="s">
        <v>542</v>
      </c>
      <c r="H285" s="1" t="s">
        <v>217</v>
      </c>
      <c r="I285" s="5">
        <v>1500000</v>
      </c>
      <c r="J285" s="5">
        <v>0</v>
      </c>
      <c r="K285" s="5">
        <v>1500000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1500000</v>
      </c>
      <c r="R285" s="5">
        <v>0</v>
      </c>
      <c r="S285" s="5">
        <v>0</v>
      </c>
    </row>
    <row r="286" spans="1:19" hidden="1" x14ac:dyDescent="0.3">
      <c r="A286" s="1" t="s">
        <v>546</v>
      </c>
      <c r="B286" s="1" t="s">
        <v>314</v>
      </c>
      <c r="C286" s="1" t="s">
        <v>498</v>
      </c>
      <c r="D286" s="1" t="s">
        <v>541</v>
      </c>
      <c r="E286" s="1" t="s">
        <v>542</v>
      </c>
      <c r="F286" s="1" t="s">
        <v>541</v>
      </c>
      <c r="G286" s="1" t="s">
        <v>542</v>
      </c>
      <c r="H286" s="1" t="s">
        <v>454</v>
      </c>
      <c r="I286" s="5">
        <v>150000</v>
      </c>
      <c r="J286" s="5">
        <v>0</v>
      </c>
      <c r="K286" s="5">
        <v>150000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150000</v>
      </c>
      <c r="R286" s="5">
        <v>0</v>
      </c>
      <c r="S286" s="5">
        <v>0</v>
      </c>
    </row>
    <row r="287" spans="1:19" hidden="1" x14ac:dyDescent="0.3">
      <c r="A287" s="1" t="s">
        <v>550</v>
      </c>
      <c r="B287" s="1" t="s">
        <v>318</v>
      </c>
      <c r="C287" s="1" t="s">
        <v>547</v>
      </c>
      <c r="D287" s="1" t="s">
        <v>548</v>
      </c>
      <c r="E287" s="1" t="s">
        <v>549</v>
      </c>
      <c r="F287" s="1" t="s">
        <v>548</v>
      </c>
      <c r="G287" s="1" t="s">
        <v>549</v>
      </c>
      <c r="H287" s="1" t="s">
        <v>161</v>
      </c>
      <c r="I287" s="5">
        <v>50000</v>
      </c>
      <c r="J287" s="5">
        <v>0</v>
      </c>
      <c r="K287" s="5">
        <v>50000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50000</v>
      </c>
      <c r="R287" s="5">
        <v>0</v>
      </c>
      <c r="S287" s="5">
        <v>0</v>
      </c>
    </row>
    <row r="288" spans="1:19" hidden="1" x14ac:dyDescent="0.3">
      <c r="A288" s="1" t="s">
        <v>551</v>
      </c>
      <c r="B288" s="1" t="s">
        <v>318</v>
      </c>
      <c r="C288" s="1" t="s">
        <v>547</v>
      </c>
      <c r="D288" s="1" t="s">
        <v>548</v>
      </c>
      <c r="E288" s="1" t="s">
        <v>549</v>
      </c>
      <c r="F288" s="1" t="s">
        <v>548</v>
      </c>
      <c r="G288" s="1" t="s">
        <v>549</v>
      </c>
      <c r="H288" s="1" t="s">
        <v>163</v>
      </c>
      <c r="I288" s="5">
        <v>900000</v>
      </c>
      <c r="J288" s="5">
        <v>0</v>
      </c>
      <c r="K288" s="5">
        <v>900000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900000</v>
      </c>
      <c r="R288" s="5">
        <v>0</v>
      </c>
      <c r="S288" s="5">
        <v>0</v>
      </c>
    </row>
    <row r="289" spans="1:19" hidden="1" x14ac:dyDescent="0.3">
      <c r="A289" s="1" t="s">
        <v>552</v>
      </c>
      <c r="B289" s="1" t="s">
        <v>318</v>
      </c>
      <c r="C289" s="1" t="s">
        <v>547</v>
      </c>
      <c r="D289" s="1" t="s">
        <v>548</v>
      </c>
      <c r="E289" s="1" t="s">
        <v>549</v>
      </c>
      <c r="F289" s="1" t="s">
        <v>548</v>
      </c>
      <c r="G289" s="1" t="s">
        <v>549</v>
      </c>
      <c r="H289" s="1" t="s">
        <v>80</v>
      </c>
      <c r="I289" s="5">
        <v>1000000</v>
      </c>
      <c r="J289" s="5">
        <v>0</v>
      </c>
      <c r="K289" s="5">
        <v>1000000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1000000</v>
      </c>
      <c r="R289" s="5">
        <v>0</v>
      </c>
      <c r="S289" s="5">
        <v>0</v>
      </c>
    </row>
    <row r="290" spans="1:19" hidden="1" x14ac:dyDescent="0.3">
      <c r="A290" s="1" t="s">
        <v>553</v>
      </c>
      <c r="B290" s="1" t="s">
        <v>318</v>
      </c>
      <c r="C290" s="1" t="s">
        <v>547</v>
      </c>
      <c r="D290" s="1" t="s">
        <v>548</v>
      </c>
      <c r="E290" s="1" t="s">
        <v>549</v>
      </c>
      <c r="F290" s="1" t="s">
        <v>548</v>
      </c>
      <c r="G290" s="1" t="s">
        <v>549</v>
      </c>
      <c r="H290" s="1" t="s">
        <v>82</v>
      </c>
      <c r="I290" s="5">
        <v>2500000</v>
      </c>
      <c r="J290" s="5">
        <v>0</v>
      </c>
      <c r="K290" s="5">
        <v>2500000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2500000</v>
      </c>
      <c r="R290" s="5">
        <v>0</v>
      </c>
      <c r="S290" s="5">
        <v>0</v>
      </c>
    </row>
    <row r="291" spans="1:19" hidden="1" x14ac:dyDescent="0.3">
      <c r="A291" s="1" t="s">
        <v>554</v>
      </c>
      <c r="B291" s="1" t="s">
        <v>318</v>
      </c>
      <c r="C291" s="1" t="s">
        <v>547</v>
      </c>
      <c r="D291" s="1" t="s">
        <v>548</v>
      </c>
      <c r="E291" s="1" t="s">
        <v>549</v>
      </c>
      <c r="F291" s="1" t="s">
        <v>548</v>
      </c>
      <c r="G291" s="1" t="s">
        <v>549</v>
      </c>
      <c r="H291" s="1" t="s">
        <v>555</v>
      </c>
      <c r="I291" s="5">
        <v>2000000</v>
      </c>
      <c r="J291" s="5">
        <v>0</v>
      </c>
      <c r="K291" s="5">
        <v>2000000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2000000</v>
      </c>
      <c r="R291" s="5">
        <v>0</v>
      </c>
      <c r="S291" s="5">
        <v>0</v>
      </c>
    </row>
    <row r="292" spans="1:19" hidden="1" x14ac:dyDescent="0.3">
      <c r="A292" s="1" t="s">
        <v>556</v>
      </c>
      <c r="B292" s="1" t="s">
        <v>318</v>
      </c>
      <c r="C292" s="1" t="s">
        <v>547</v>
      </c>
      <c r="D292" s="1" t="s">
        <v>548</v>
      </c>
      <c r="E292" s="1" t="s">
        <v>549</v>
      </c>
      <c r="F292" s="1" t="s">
        <v>548</v>
      </c>
      <c r="G292" s="1" t="s">
        <v>549</v>
      </c>
      <c r="H292" s="1" t="s">
        <v>557</v>
      </c>
      <c r="I292" s="5">
        <v>2500000</v>
      </c>
      <c r="J292" s="5">
        <v>0</v>
      </c>
      <c r="K292" s="5">
        <v>2500000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2500000</v>
      </c>
      <c r="R292" s="5">
        <v>0</v>
      </c>
      <c r="S292" s="5">
        <v>0</v>
      </c>
    </row>
    <row r="293" spans="1:19" hidden="1" x14ac:dyDescent="0.3">
      <c r="A293" s="1" t="s">
        <v>558</v>
      </c>
      <c r="B293" s="1" t="s">
        <v>318</v>
      </c>
      <c r="C293" s="1" t="s">
        <v>547</v>
      </c>
      <c r="D293" s="1" t="s">
        <v>548</v>
      </c>
      <c r="E293" s="1" t="s">
        <v>549</v>
      </c>
      <c r="F293" s="1" t="s">
        <v>548</v>
      </c>
      <c r="G293" s="1" t="s">
        <v>549</v>
      </c>
      <c r="H293" s="1" t="s">
        <v>84</v>
      </c>
      <c r="I293" s="5">
        <v>400000</v>
      </c>
      <c r="J293" s="5">
        <v>0</v>
      </c>
      <c r="K293" s="5">
        <v>400000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400000</v>
      </c>
      <c r="R293" s="5">
        <v>0</v>
      </c>
      <c r="S293" s="5">
        <v>0</v>
      </c>
    </row>
    <row r="294" spans="1:19" hidden="1" x14ac:dyDescent="0.3">
      <c r="A294" s="1" t="s">
        <v>559</v>
      </c>
      <c r="B294" s="1" t="s">
        <v>318</v>
      </c>
      <c r="C294" s="1" t="s">
        <v>547</v>
      </c>
      <c r="D294" s="1" t="s">
        <v>548</v>
      </c>
      <c r="E294" s="1" t="s">
        <v>549</v>
      </c>
      <c r="F294" s="1" t="s">
        <v>548</v>
      </c>
      <c r="G294" s="1" t="s">
        <v>549</v>
      </c>
      <c r="H294" s="1" t="s">
        <v>86</v>
      </c>
      <c r="I294" s="5">
        <v>500000</v>
      </c>
      <c r="J294" s="5">
        <v>0</v>
      </c>
      <c r="K294" s="5">
        <v>500000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500000</v>
      </c>
      <c r="R294" s="5">
        <v>0</v>
      </c>
      <c r="S294" s="5">
        <v>0</v>
      </c>
    </row>
    <row r="295" spans="1:19" hidden="1" x14ac:dyDescent="0.3">
      <c r="A295" s="1" t="s">
        <v>560</v>
      </c>
      <c r="B295" s="1" t="s">
        <v>318</v>
      </c>
      <c r="C295" s="1" t="s">
        <v>547</v>
      </c>
      <c r="D295" s="1" t="s">
        <v>548</v>
      </c>
      <c r="E295" s="1" t="s">
        <v>549</v>
      </c>
      <c r="F295" s="1" t="s">
        <v>548</v>
      </c>
      <c r="G295" s="1" t="s">
        <v>549</v>
      </c>
      <c r="H295" s="1" t="s">
        <v>179</v>
      </c>
      <c r="I295" s="5">
        <v>500000</v>
      </c>
      <c r="J295" s="5">
        <v>0</v>
      </c>
      <c r="K295" s="5">
        <v>500000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500000</v>
      </c>
      <c r="R295" s="5">
        <v>0</v>
      </c>
      <c r="S295" s="5">
        <v>0</v>
      </c>
    </row>
    <row r="296" spans="1:19" hidden="1" x14ac:dyDescent="0.3">
      <c r="A296" s="1" t="s">
        <v>561</v>
      </c>
      <c r="B296" s="1" t="s">
        <v>318</v>
      </c>
      <c r="C296" s="1" t="s">
        <v>547</v>
      </c>
      <c r="D296" s="1" t="s">
        <v>548</v>
      </c>
      <c r="E296" s="1" t="s">
        <v>549</v>
      </c>
      <c r="F296" s="1" t="s">
        <v>548</v>
      </c>
      <c r="G296" s="1" t="s">
        <v>549</v>
      </c>
      <c r="H296" s="1" t="s">
        <v>181</v>
      </c>
      <c r="I296" s="5">
        <v>43803489.270000003</v>
      </c>
      <c r="J296" s="5">
        <v>201121269.78</v>
      </c>
      <c r="K296" s="5">
        <v>244924759.05000001</v>
      </c>
      <c r="L296" s="5">
        <v>-19644553.989999998</v>
      </c>
      <c r="M296" s="5">
        <v>19099943</v>
      </c>
      <c r="N296" s="5">
        <v>20189165</v>
      </c>
      <c r="O296" s="5">
        <v>0</v>
      </c>
      <c r="P296" s="5">
        <v>0</v>
      </c>
      <c r="Q296" s="5">
        <v>224735594.05000001</v>
      </c>
      <c r="R296" s="5">
        <v>20189165</v>
      </c>
      <c r="S296" s="5">
        <v>0</v>
      </c>
    </row>
    <row r="297" spans="1:19" hidden="1" x14ac:dyDescent="0.3">
      <c r="A297" s="1" t="s">
        <v>562</v>
      </c>
      <c r="B297" s="1" t="s">
        <v>318</v>
      </c>
      <c r="C297" s="1" t="s">
        <v>547</v>
      </c>
      <c r="D297" s="1" t="s">
        <v>548</v>
      </c>
      <c r="E297" s="1" t="s">
        <v>549</v>
      </c>
      <c r="F297" s="1" t="s">
        <v>548</v>
      </c>
      <c r="G297" s="1" t="s">
        <v>549</v>
      </c>
      <c r="H297" s="1" t="s">
        <v>465</v>
      </c>
      <c r="I297" s="5">
        <v>164121269.78</v>
      </c>
      <c r="J297" s="5">
        <v>-164121269.78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</row>
    <row r="298" spans="1:19" hidden="1" x14ac:dyDescent="0.3">
      <c r="A298" s="1" t="s">
        <v>563</v>
      </c>
      <c r="B298" s="1" t="s">
        <v>318</v>
      </c>
      <c r="C298" s="1" t="s">
        <v>547</v>
      </c>
      <c r="D298" s="1" t="s">
        <v>548</v>
      </c>
      <c r="E298" s="1" t="s">
        <v>549</v>
      </c>
      <c r="F298" s="1" t="s">
        <v>548</v>
      </c>
      <c r="G298" s="1" t="s">
        <v>549</v>
      </c>
      <c r="H298" s="1" t="s">
        <v>192</v>
      </c>
      <c r="I298" s="5">
        <v>50000000</v>
      </c>
      <c r="J298" s="5">
        <v>20000000</v>
      </c>
      <c r="K298" s="5">
        <v>70000000</v>
      </c>
      <c r="L298" s="5">
        <v>-12245935.33</v>
      </c>
      <c r="M298" s="5">
        <v>12245935.32</v>
      </c>
      <c r="N298" s="5">
        <v>0</v>
      </c>
      <c r="O298" s="5">
        <v>0</v>
      </c>
      <c r="P298" s="5">
        <v>0</v>
      </c>
      <c r="Q298" s="5">
        <v>70000000</v>
      </c>
      <c r="R298" s="5">
        <v>0</v>
      </c>
      <c r="S298" s="5">
        <v>0</v>
      </c>
    </row>
    <row r="299" spans="1:19" hidden="1" x14ac:dyDescent="0.3">
      <c r="A299" s="1" t="s">
        <v>564</v>
      </c>
      <c r="B299" s="1" t="s">
        <v>318</v>
      </c>
      <c r="C299" s="1" t="s">
        <v>547</v>
      </c>
      <c r="D299" s="1" t="s">
        <v>548</v>
      </c>
      <c r="E299" s="1" t="s">
        <v>549</v>
      </c>
      <c r="F299" s="1" t="s">
        <v>548</v>
      </c>
      <c r="G299" s="1" t="s">
        <v>549</v>
      </c>
      <c r="H299" s="1" t="s">
        <v>40</v>
      </c>
      <c r="I299" s="5">
        <v>2000000</v>
      </c>
      <c r="J299" s="5">
        <v>0</v>
      </c>
      <c r="K299" s="5">
        <v>2000000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2000000</v>
      </c>
      <c r="R299" s="5">
        <v>0</v>
      </c>
      <c r="S299" s="5">
        <v>0</v>
      </c>
    </row>
    <row r="300" spans="1:19" hidden="1" x14ac:dyDescent="0.3">
      <c r="A300" s="1" t="s">
        <v>565</v>
      </c>
      <c r="B300" s="1" t="s">
        <v>318</v>
      </c>
      <c r="C300" s="1" t="s">
        <v>547</v>
      </c>
      <c r="D300" s="1" t="s">
        <v>548</v>
      </c>
      <c r="E300" s="1" t="s">
        <v>549</v>
      </c>
      <c r="F300" s="1" t="s">
        <v>548</v>
      </c>
      <c r="G300" s="1" t="s">
        <v>549</v>
      </c>
      <c r="H300" s="1" t="s">
        <v>566</v>
      </c>
      <c r="I300" s="5">
        <v>8500000</v>
      </c>
      <c r="J300" s="5">
        <v>0</v>
      </c>
      <c r="K300" s="5">
        <v>8500000</v>
      </c>
      <c r="L300" s="5">
        <v>7748139.0800000001</v>
      </c>
      <c r="M300" s="5">
        <v>0</v>
      </c>
      <c r="N300" s="5">
        <v>0</v>
      </c>
      <c r="O300" s="5">
        <v>0</v>
      </c>
      <c r="P300" s="5">
        <v>0</v>
      </c>
      <c r="Q300" s="5">
        <v>8500000</v>
      </c>
      <c r="R300" s="5">
        <v>0</v>
      </c>
      <c r="S300" s="5">
        <v>0</v>
      </c>
    </row>
    <row r="301" spans="1:19" hidden="1" x14ac:dyDescent="0.3">
      <c r="A301" s="1" t="s">
        <v>567</v>
      </c>
      <c r="B301" s="1" t="s">
        <v>318</v>
      </c>
      <c r="C301" s="1" t="s">
        <v>547</v>
      </c>
      <c r="D301" s="1" t="s">
        <v>548</v>
      </c>
      <c r="E301" s="1" t="s">
        <v>549</v>
      </c>
      <c r="F301" s="1" t="s">
        <v>548</v>
      </c>
      <c r="G301" s="1" t="s">
        <v>549</v>
      </c>
      <c r="H301" s="1" t="s">
        <v>213</v>
      </c>
      <c r="I301" s="5">
        <v>170000000</v>
      </c>
      <c r="J301" s="5">
        <v>0</v>
      </c>
      <c r="K301" s="5">
        <v>170000000</v>
      </c>
      <c r="L301" s="5">
        <v>58418036.82</v>
      </c>
      <c r="M301" s="5">
        <v>2047443.31</v>
      </c>
      <c r="N301" s="5">
        <v>0</v>
      </c>
      <c r="O301" s="5">
        <v>0</v>
      </c>
      <c r="P301" s="5">
        <v>0</v>
      </c>
      <c r="Q301" s="5">
        <v>170000000</v>
      </c>
      <c r="R301" s="5">
        <v>0</v>
      </c>
      <c r="S301" s="5">
        <v>0</v>
      </c>
    </row>
    <row r="302" spans="1:19" hidden="1" x14ac:dyDescent="0.3">
      <c r="A302" s="1" t="s">
        <v>568</v>
      </c>
      <c r="B302" s="1" t="s">
        <v>318</v>
      </c>
      <c r="C302" s="1" t="s">
        <v>547</v>
      </c>
      <c r="D302" s="1" t="s">
        <v>548</v>
      </c>
      <c r="E302" s="1" t="s">
        <v>549</v>
      </c>
      <c r="F302" s="1" t="s">
        <v>548</v>
      </c>
      <c r="G302" s="1" t="s">
        <v>549</v>
      </c>
      <c r="H302" s="1" t="s">
        <v>569</v>
      </c>
      <c r="I302" s="5">
        <v>0</v>
      </c>
      <c r="J302" s="5">
        <v>30000000</v>
      </c>
      <c r="K302" s="5">
        <v>30000000</v>
      </c>
      <c r="L302" s="5">
        <v>-20000000</v>
      </c>
      <c r="M302" s="5">
        <v>20000000</v>
      </c>
      <c r="N302" s="5">
        <v>0</v>
      </c>
      <c r="O302" s="5">
        <v>0</v>
      </c>
      <c r="P302" s="5">
        <v>0</v>
      </c>
      <c r="Q302" s="5">
        <v>30000000</v>
      </c>
      <c r="R302" s="5">
        <v>0</v>
      </c>
      <c r="S302" s="5">
        <v>0</v>
      </c>
    </row>
    <row r="303" spans="1:19" hidden="1" x14ac:dyDescent="0.3">
      <c r="A303" s="1" t="s">
        <v>570</v>
      </c>
      <c r="B303" s="1" t="s">
        <v>318</v>
      </c>
      <c r="C303" s="1" t="s">
        <v>547</v>
      </c>
      <c r="D303" s="1" t="s">
        <v>548</v>
      </c>
      <c r="E303" s="1" t="s">
        <v>549</v>
      </c>
      <c r="F303" s="1" t="s">
        <v>548</v>
      </c>
      <c r="G303" s="1" t="s">
        <v>549</v>
      </c>
      <c r="H303" s="1" t="s">
        <v>569</v>
      </c>
      <c r="I303" s="5">
        <v>50000000</v>
      </c>
      <c r="J303" s="5">
        <v>30000000</v>
      </c>
      <c r="K303" s="5">
        <v>80000000</v>
      </c>
      <c r="L303" s="5">
        <v>0</v>
      </c>
      <c r="M303" s="5">
        <v>80000000</v>
      </c>
      <c r="N303" s="5">
        <v>0</v>
      </c>
      <c r="O303" s="5">
        <v>0</v>
      </c>
      <c r="P303" s="5">
        <v>0</v>
      </c>
      <c r="Q303" s="5">
        <v>80000000</v>
      </c>
      <c r="R303" s="5">
        <v>0</v>
      </c>
      <c r="S303" s="5">
        <v>0</v>
      </c>
    </row>
    <row r="304" spans="1:19" hidden="1" x14ac:dyDescent="0.3">
      <c r="A304" s="1" t="s">
        <v>571</v>
      </c>
      <c r="B304" s="1" t="s">
        <v>318</v>
      </c>
      <c r="C304" s="1" t="s">
        <v>547</v>
      </c>
      <c r="D304" s="1" t="s">
        <v>548</v>
      </c>
      <c r="E304" s="1" t="s">
        <v>549</v>
      </c>
      <c r="F304" s="1" t="s">
        <v>548</v>
      </c>
      <c r="G304" s="1" t="s">
        <v>549</v>
      </c>
      <c r="H304" s="1" t="s">
        <v>572</v>
      </c>
      <c r="I304" s="5">
        <v>50000000</v>
      </c>
      <c r="J304" s="5">
        <v>-50000000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</row>
    <row r="305" spans="1:19" hidden="1" x14ac:dyDescent="0.3">
      <c r="A305" s="1" t="s">
        <v>573</v>
      </c>
      <c r="B305" s="1" t="s">
        <v>318</v>
      </c>
      <c r="C305" s="1" t="s">
        <v>547</v>
      </c>
      <c r="D305" s="1" t="s">
        <v>548</v>
      </c>
      <c r="E305" s="1" t="s">
        <v>549</v>
      </c>
      <c r="F305" s="1" t="s">
        <v>548</v>
      </c>
      <c r="G305" s="1" t="s">
        <v>549</v>
      </c>
      <c r="H305" s="1" t="s">
        <v>574</v>
      </c>
      <c r="I305" s="5">
        <v>11200000</v>
      </c>
      <c r="J305" s="5">
        <v>0</v>
      </c>
      <c r="K305" s="5">
        <v>11200000</v>
      </c>
      <c r="L305" s="5">
        <v>0</v>
      </c>
      <c r="M305" s="5">
        <v>0</v>
      </c>
      <c r="N305" s="5">
        <v>0</v>
      </c>
      <c r="O305" s="5">
        <v>2695495</v>
      </c>
      <c r="P305" s="5">
        <v>2695495</v>
      </c>
      <c r="Q305" s="5">
        <v>11200000</v>
      </c>
      <c r="R305" s="5">
        <v>2695495</v>
      </c>
      <c r="S305" s="5">
        <v>0</v>
      </c>
    </row>
    <row r="306" spans="1:19" hidden="1" x14ac:dyDescent="0.3">
      <c r="A306" s="1" t="s">
        <v>575</v>
      </c>
      <c r="B306" s="1" t="s">
        <v>318</v>
      </c>
      <c r="C306" s="1" t="s">
        <v>547</v>
      </c>
      <c r="D306" s="1" t="s">
        <v>548</v>
      </c>
      <c r="E306" s="1" t="s">
        <v>549</v>
      </c>
      <c r="F306" s="1" t="s">
        <v>548</v>
      </c>
      <c r="G306" s="1" t="s">
        <v>549</v>
      </c>
      <c r="H306" s="1" t="s">
        <v>235</v>
      </c>
      <c r="I306" s="5">
        <v>0</v>
      </c>
      <c r="J306" s="5">
        <v>5000000</v>
      </c>
      <c r="K306" s="5">
        <v>5000000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5000000</v>
      </c>
      <c r="R306" s="5">
        <v>0</v>
      </c>
      <c r="S306" s="5">
        <v>0</v>
      </c>
    </row>
    <row r="307" spans="1:19" hidden="1" x14ac:dyDescent="0.3">
      <c r="A307" s="1" t="s">
        <v>578</v>
      </c>
      <c r="B307" s="1" t="s">
        <v>318</v>
      </c>
      <c r="C307" s="1" t="s">
        <v>547</v>
      </c>
      <c r="D307" s="1" t="s">
        <v>576</v>
      </c>
      <c r="E307" s="1" t="s">
        <v>577</v>
      </c>
      <c r="F307" s="1" t="s">
        <v>576</v>
      </c>
      <c r="G307" s="1" t="s">
        <v>577</v>
      </c>
      <c r="H307" s="1" t="s">
        <v>579</v>
      </c>
      <c r="I307" s="5">
        <v>400000</v>
      </c>
      <c r="J307" s="5">
        <v>70000</v>
      </c>
      <c r="K307" s="5">
        <v>470000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470000</v>
      </c>
      <c r="R307" s="5">
        <v>0</v>
      </c>
      <c r="S307" s="5">
        <v>0</v>
      </c>
    </row>
    <row r="308" spans="1:19" hidden="1" x14ac:dyDescent="0.3">
      <c r="A308" s="1" t="s">
        <v>580</v>
      </c>
      <c r="B308" s="1" t="s">
        <v>318</v>
      </c>
      <c r="C308" s="1" t="s">
        <v>547</v>
      </c>
      <c r="D308" s="1" t="s">
        <v>576</v>
      </c>
      <c r="E308" s="1" t="s">
        <v>577</v>
      </c>
      <c r="F308" s="1" t="s">
        <v>576</v>
      </c>
      <c r="G308" s="1" t="s">
        <v>577</v>
      </c>
      <c r="H308" s="1" t="s">
        <v>581</v>
      </c>
      <c r="I308" s="5">
        <v>200000</v>
      </c>
      <c r="J308" s="5">
        <v>0</v>
      </c>
      <c r="K308" s="5">
        <v>200000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200000</v>
      </c>
      <c r="R308" s="5">
        <v>0</v>
      </c>
      <c r="S308" s="5">
        <v>0</v>
      </c>
    </row>
    <row r="309" spans="1:19" hidden="1" x14ac:dyDescent="0.3">
      <c r="A309" s="1" t="s">
        <v>584</v>
      </c>
      <c r="B309" s="1" t="s">
        <v>318</v>
      </c>
      <c r="C309" s="1" t="s">
        <v>547</v>
      </c>
      <c r="D309" s="1" t="s">
        <v>582</v>
      </c>
      <c r="E309" s="1" t="s">
        <v>583</v>
      </c>
      <c r="F309" s="1" t="s">
        <v>582</v>
      </c>
      <c r="G309" s="1" t="s">
        <v>583</v>
      </c>
      <c r="H309" s="1" t="s">
        <v>585</v>
      </c>
      <c r="I309" s="5">
        <v>221450365.80000001</v>
      </c>
      <c r="J309" s="5">
        <v>0</v>
      </c>
      <c r="K309" s="5">
        <v>221450365.80000001</v>
      </c>
      <c r="L309" s="5">
        <v>0</v>
      </c>
      <c r="M309" s="5">
        <v>221450365.80000001</v>
      </c>
      <c r="N309" s="5">
        <v>0</v>
      </c>
      <c r="O309" s="5">
        <v>0</v>
      </c>
      <c r="P309" s="5">
        <v>0</v>
      </c>
      <c r="Q309" s="5">
        <v>221450365.80000001</v>
      </c>
      <c r="R309" s="5">
        <v>0</v>
      </c>
      <c r="S309" s="5">
        <v>0</v>
      </c>
    </row>
    <row r="310" spans="1:19" hidden="1" x14ac:dyDescent="0.3">
      <c r="A310" s="1" t="s">
        <v>586</v>
      </c>
      <c r="B310" s="1" t="s">
        <v>318</v>
      </c>
      <c r="C310" s="1" t="s">
        <v>547</v>
      </c>
      <c r="D310" s="1" t="s">
        <v>582</v>
      </c>
      <c r="E310" s="1" t="s">
        <v>583</v>
      </c>
      <c r="F310" s="1" t="s">
        <v>582</v>
      </c>
      <c r="G310" s="1" t="s">
        <v>583</v>
      </c>
      <c r="H310" s="1" t="s">
        <v>587</v>
      </c>
      <c r="I310" s="5">
        <v>37122359.280000001</v>
      </c>
      <c r="J310" s="5">
        <v>0</v>
      </c>
      <c r="K310" s="5">
        <v>37122359.280000001</v>
      </c>
      <c r="L310" s="5">
        <v>37122359.280000001</v>
      </c>
      <c r="M310" s="5">
        <v>0</v>
      </c>
      <c r="N310" s="5">
        <v>0</v>
      </c>
      <c r="O310" s="5">
        <v>0</v>
      </c>
      <c r="P310" s="5">
        <v>0</v>
      </c>
      <c r="Q310" s="5">
        <v>37122359.280000001</v>
      </c>
      <c r="R310" s="5">
        <v>0</v>
      </c>
      <c r="S310" s="5">
        <v>0</v>
      </c>
    </row>
    <row r="311" spans="1:19" hidden="1" x14ac:dyDescent="0.3">
      <c r="A311" s="1" t="s">
        <v>588</v>
      </c>
      <c r="B311" s="1" t="s">
        <v>318</v>
      </c>
      <c r="C311" s="1" t="s">
        <v>547</v>
      </c>
      <c r="D311" s="1" t="s">
        <v>582</v>
      </c>
      <c r="E311" s="1" t="s">
        <v>583</v>
      </c>
      <c r="F311" s="1" t="s">
        <v>582</v>
      </c>
      <c r="G311" s="1" t="s">
        <v>583</v>
      </c>
      <c r="H311" s="1" t="s">
        <v>585</v>
      </c>
      <c r="I311" s="5">
        <v>24500000</v>
      </c>
      <c r="J311" s="5">
        <v>0</v>
      </c>
      <c r="K311" s="5">
        <v>24500000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24500000</v>
      </c>
      <c r="R311" s="5">
        <v>0</v>
      </c>
      <c r="S311" s="5">
        <v>0</v>
      </c>
    </row>
    <row r="312" spans="1:19" hidden="1" x14ac:dyDescent="0.3">
      <c r="A312" s="1" t="s">
        <v>589</v>
      </c>
      <c r="B312" s="1" t="s">
        <v>318</v>
      </c>
      <c r="C312" s="1" t="s">
        <v>547</v>
      </c>
      <c r="D312" s="1" t="s">
        <v>582</v>
      </c>
      <c r="E312" s="1" t="s">
        <v>583</v>
      </c>
      <c r="F312" s="1" t="s">
        <v>582</v>
      </c>
      <c r="G312" s="1" t="s">
        <v>583</v>
      </c>
      <c r="H312" s="1" t="s">
        <v>585</v>
      </c>
      <c r="I312" s="5">
        <v>0</v>
      </c>
      <c r="J312" s="5">
        <v>77940000</v>
      </c>
      <c r="K312" s="5">
        <v>77940000</v>
      </c>
      <c r="L312" s="5">
        <v>7500000</v>
      </c>
      <c r="M312" s="5">
        <v>0</v>
      </c>
      <c r="N312" s="5">
        <v>0</v>
      </c>
      <c r="O312" s="5">
        <v>0</v>
      </c>
      <c r="P312" s="5">
        <v>0</v>
      </c>
      <c r="Q312" s="5">
        <v>77940000</v>
      </c>
      <c r="R312" s="5">
        <v>0</v>
      </c>
      <c r="S312" s="5">
        <v>0</v>
      </c>
    </row>
    <row r="313" spans="1:19" hidden="1" x14ac:dyDescent="0.3">
      <c r="A313" s="1" t="s">
        <v>590</v>
      </c>
      <c r="B313" s="1" t="s">
        <v>318</v>
      </c>
      <c r="C313" s="1" t="s">
        <v>547</v>
      </c>
      <c r="D313" s="1" t="s">
        <v>582</v>
      </c>
      <c r="E313" s="1" t="s">
        <v>583</v>
      </c>
      <c r="F313" s="1" t="s">
        <v>582</v>
      </c>
      <c r="G313" s="1" t="s">
        <v>583</v>
      </c>
      <c r="H313" s="1" t="s">
        <v>591</v>
      </c>
      <c r="I313" s="5">
        <v>3110768.37</v>
      </c>
      <c r="J313" s="5">
        <v>24234596.780000001</v>
      </c>
      <c r="K313" s="5">
        <v>27345365.149999999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27345365.149999999</v>
      </c>
      <c r="R313" s="5">
        <v>0</v>
      </c>
      <c r="S313" s="5">
        <v>0</v>
      </c>
    </row>
    <row r="314" spans="1:19" hidden="1" x14ac:dyDescent="0.3">
      <c r="A314" s="1" t="s">
        <v>592</v>
      </c>
      <c r="B314" s="1" t="s">
        <v>318</v>
      </c>
      <c r="C314" s="1" t="s">
        <v>547</v>
      </c>
      <c r="D314" s="1" t="s">
        <v>582</v>
      </c>
      <c r="E314" s="1" t="s">
        <v>583</v>
      </c>
      <c r="F314" s="1" t="s">
        <v>582</v>
      </c>
      <c r="G314" s="1" t="s">
        <v>583</v>
      </c>
      <c r="H314" s="1" t="s">
        <v>593</v>
      </c>
      <c r="I314" s="5">
        <v>26624817.600000001</v>
      </c>
      <c r="J314" s="5">
        <v>0</v>
      </c>
      <c r="K314" s="5">
        <v>26624817.600000001</v>
      </c>
      <c r="L314" s="5">
        <v>0</v>
      </c>
      <c r="M314" s="5">
        <v>26624817.600000001</v>
      </c>
      <c r="N314" s="5">
        <v>0</v>
      </c>
      <c r="O314" s="5">
        <v>0</v>
      </c>
      <c r="P314" s="5">
        <v>0</v>
      </c>
      <c r="Q314" s="5">
        <v>26624817.600000001</v>
      </c>
      <c r="R314" s="5">
        <v>0</v>
      </c>
      <c r="S314" s="5">
        <v>0</v>
      </c>
    </row>
    <row r="315" spans="1:19" hidden="1" x14ac:dyDescent="0.3">
      <c r="A315" s="1" t="s">
        <v>594</v>
      </c>
      <c r="B315" s="1" t="s">
        <v>318</v>
      </c>
      <c r="C315" s="1" t="s">
        <v>547</v>
      </c>
      <c r="D315" s="1" t="s">
        <v>582</v>
      </c>
      <c r="E315" s="1" t="s">
        <v>583</v>
      </c>
      <c r="F315" s="1" t="s">
        <v>582</v>
      </c>
      <c r="G315" s="1" t="s">
        <v>583</v>
      </c>
      <c r="H315" s="1" t="s">
        <v>595</v>
      </c>
      <c r="I315" s="5">
        <v>62500000</v>
      </c>
      <c r="J315" s="5">
        <v>345365.15</v>
      </c>
      <c r="K315" s="5">
        <v>62845365.149999999</v>
      </c>
      <c r="L315" s="5">
        <v>60909672.039999999</v>
      </c>
      <c r="M315" s="5">
        <v>0</v>
      </c>
      <c r="N315" s="5">
        <v>0</v>
      </c>
      <c r="O315" s="5">
        <v>0</v>
      </c>
      <c r="P315" s="5">
        <v>0</v>
      </c>
      <c r="Q315" s="5">
        <v>62845365.149999999</v>
      </c>
      <c r="R315" s="5">
        <v>0</v>
      </c>
      <c r="S315" s="5">
        <v>0</v>
      </c>
    </row>
    <row r="316" spans="1:19" hidden="1" x14ac:dyDescent="0.3">
      <c r="A316" s="1" t="s">
        <v>596</v>
      </c>
      <c r="B316" s="1" t="s">
        <v>318</v>
      </c>
      <c r="C316" s="1" t="s">
        <v>547</v>
      </c>
      <c r="D316" s="1" t="s">
        <v>582</v>
      </c>
      <c r="E316" s="1" t="s">
        <v>583</v>
      </c>
      <c r="F316" s="1" t="s">
        <v>582</v>
      </c>
      <c r="G316" s="1" t="s">
        <v>583</v>
      </c>
      <c r="H316" s="1" t="s">
        <v>593</v>
      </c>
      <c r="I316" s="5">
        <v>4000000</v>
      </c>
      <c r="J316" s="5">
        <v>75489707.819999993</v>
      </c>
      <c r="K316" s="5">
        <v>79489707.819999993</v>
      </c>
      <c r="L316" s="5">
        <v>4600000</v>
      </c>
      <c r="M316" s="5">
        <v>0</v>
      </c>
      <c r="N316" s="5">
        <v>0</v>
      </c>
      <c r="O316" s="5">
        <v>0</v>
      </c>
      <c r="P316" s="5">
        <v>0</v>
      </c>
      <c r="Q316" s="5">
        <v>79489707.819999993</v>
      </c>
      <c r="R316" s="5">
        <v>0</v>
      </c>
      <c r="S316" s="5">
        <v>0</v>
      </c>
    </row>
    <row r="317" spans="1:19" hidden="1" x14ac:dyDescent="0.3">
      <c r="A317" s="1" t="s">
        <v>597</v>
      </c>
      <c r="B317" s="1" t="s">
        <v>318</v>
      </c>
      <c r="C317" s="1" t="s">
        <v>547</v>
      </c>
      <c r="D317" s="1" t="s">
        <v>582</v>
      </c>
      <c r="E317" s="1" t="s">
        <v>583</v>
      </c>
      <c r="F317" s="1" t="s">
        <v>582</v>
      </c>
      <c r="G317" s="1" t="s">
        <v>583</v>
      </c>
      <c r="H317" s="1" t="s">
        <v>598</v>
      </c>
      <c r="I317" s="5">
        <v>37975438.600000001</v>
      </c>
      <c r="J317" s="5">
        <v>-1065939</v>
      </c>
      <c r="K317" s="5">
        <v>36909499.600000001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36909499.600000001</v>
      </c>
      <c r="R317" s="5">
        <v>0</v>
      </c>
      <c r="S317" s="5">
        <v>0</v>
      </c>
    </row>
    <row r="318" spans="1:19" hidden="1" x14ac:dyDescent="0.3">
      <c r="A318" s="1" t="s">
        <v>599</v>
      </c>
      <c r="B318" s="1" t="s">
        <v>318</v>
      </c>
      <c r="C318" s="1" t="s">
        <v>547</v>
      </c>
      <c r="D318" s="1" t="s">
        <v>582</v>
      </c>
      <c r="E318" s="1" t="s">
        <v>583</v>
      </c>
      <c r="F318" s="1" t="s">
        <v>582</v>
      </c>
      <c r="G318" s="1" t="s">
        <v>583</v>
      </c>
      <c r="H318" s="1" t="s">
        <v>600</v>
      </c>
      <c r="I318" s="5">
        <v>0</v>
      </c>
      <c r="J318" s="5">
        <v>1065939</v>
      </c>
      <c r="K318" s="5">
        <v>1065939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1065939</v>
      </c>
      <c r="R318" s="5">
        <v>0</v>
      </c>
      <c r="S318" s="5">
        <v>0</v>
      </c>
    </row>
    <row r="319" spans="1:19" hidden="1" x14ac:dyDescent="0.3">
      <c r="A319" s="1" t="s">
        <v>601</v>
      </c>
      <c r="B319" s="1" t="s">
        <v>318</v>
      </c>
      <c r="C319" s="1" t="s">
        <v>547</v>
      </c>
      <c r="D319" s="1" t="s">
        <v>582</v>
      </c>
      <c r="E319" s="1" t="s">
        <v>583</v>
      </c>
      <c r="F319" s="1" t="s">
        <v>582</v>
      </c>
      <c r="G319" s="1" t="s">
        <v>583</v>
      </c>
      <c r="H319" s="1" t="s">
        <v>602</v>
      </c>
      <c r="I319" s="5">
        <v>270180971.16000003</v>
      </c>
      <c r="J319" s="5">
        <v>0</v>
      </c>
      <c r="K319" s="5">
        <v>270180971.16000003</v>
      </c>
      <c r="L319" s="5">
        <v>0</v>
      </c>
      <c r="M319" s="5">
        <v>266523929.02000001</v>
      </c>
      <c r="N319" s="5">
        <v>3657042.14</v>
      </c>
      <c r="O319" s="5">
        <v>3657042.14</v>
      </c>
      <c r="P319" s="5">
        <v>3657042.14</v>
      </c>
      <c r="Q319" s="5">
        <v>266523929.02000001</v>
      </c>
      <c r="R319" s="5">
        <v>3657042.14</v>
      </c>
      <c r="S319" s="5">
        <v>0</v>
      </c>
    </row>
    <row r="320" spans="1:19" hidden="1" x14ac:dyDescent="0.3">
      <c r="A320" s="1" t="s">
        <v>603</v>
      </c>
      <c r="B320" s="1" t="s">
        <v>318</v>
      </c>
      <c r="C320" s="1" t="s">
        <v>547</v>
      </c>
      <c r="D320" s="1" t="s">
        <v>582</v>
      </c>
      <c r="E320" s="1" t="s">
        <v>583</v>
      </c>
      <c r="F320" s="1" t="s">
        <v>582</v>
      </c>
      <c r="G320" s="1" t="s">
        <v>583</v>
      </c>
      <c r="H320" s="1" t="s">
        <v>602</v>
      </c>
      <c r="I320" s="5">
        <v>35000000</v>
      </c>
      <c r="J320" s="5">
        <v>0</v>
      </c>
      <c r="K320" s="5">
        <v>35000000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35000000</v>
      </c>
      <c r="R320" s="5">
        <v>0</v>
      </c>
      <c r="S320" s="5">
        <v>0</v>
      </c>
    </row>
    <row r="321" spans="1:19" hidden="1" x14ac:dyDescent="0.3">
      <c r="A321" s="1" t="s">
        <v>604</v>
      </c>
      <c r="B321" s="1" t="s">
        <v>318</v>
      </c>
      <c r="C321" s="1" t="s">
        <v>547</v>
      </c>
      <c r="D321" s="1" t="s">
        <v>582</v>
      </c>
      <c r="E321" s="1" t="s">
        <v>583</v>
      </c>
      <c r="F321" s="1" t="s">
        <v>582</v>
      </c>
      <c r="G321" s="1" t="s">
        <v>583</v>
      </c>
      <c r="H321" s="1" t="s">
        <v>602</v>
      </c>
      <c r="I321" s="5">
        <v>46000000</v>
      </c>
      <c r="J321" s="5">
        <v>220960000</v>
      </c>
      <c r="K321" s="5">
        <v>266960000</v>
      </c>
      <c r="L321" s="5">
        <v>22250000</v>
      </c>
      <c r="M321" s="5">
        <v>15471074.189999999</v>
      </c>
      <c r="N321" s="5">
        <v>0</v>
      </c>
      <c r="O321" s="5">
        <v>0</v>
      </c>
      <c r="P321" s="5">
        <v>0</v>
      </c>
      <c r="Q321" s="5">
        <v>266960000</v>
      </c>
      <c r="R321" s="5">
        <v>0</v>
      </c>
      <c r="S321" s="5">
        <v>0</v>
      </c>
    </row>
    <row r="322" spans="1:19" hidden="1" x14ac:dyDescent="0.3">
      <c r="A322" s="1" t="s">
        <v>605</v>
      </c>
      <c r="B322" s="1" t="s">
        <v>318</v>
      </c>
      <c r="C322" s="1" t="s">
        <v>547</v>
      </c>
      <c r="D322" s="1" t="s">
        <v>582</v>
      </c>
      <c r="E322" s="1" t="s">
        <v>583</v>
      </c>
      <c r="F322" s="1" t="s">
        <v>582</v>
      </c>
      <c r="G322" s="1" t="s">
        <v>583</v>
      </c>
      <c r="H322" s="1" t="s">
        <v>606</v>
      </c>
      <c r="I322" s="5">
        <v>66730231.399999999</v>
      </c>
      <c r="J322" s="5">
        <v>0</v>
      </c>
      <c r="K322" s="5">
        <v>66730231.399999999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66730231.399999999</v>
      </c>
      <c r="R322" s="5">
        <v>0</v>
      </c>
      <c r="S322" s="5">
        <v>0</v>
      </c>
    </row>
    <row r="323" spans="1:19" hidden="1" x14ac:dyDescent="0.3">
      <c r="A323" s="1" t="s">
        <v>607</v>
      </c>
      <c r="B323" s="1" t="s">
        <v>318</v>
      </c>
      <c r="C323" s="1" t="s">
        <v>547</v>
      </c>
      <c r="D323" s="1" t="s">
        <v>582</v>
      </c>
      <c r="E323" s="1" t="s">
        <v>583</v>
      </c>
      <c r="F323" s="1" t="s">
        <v>582</v>
      </c>
      <c r="G323" s="1" t="s">
        <v>583</v>
      </c>
      <c r="H323" s="1" t="s">
        <v>606</v>
      </c>
      <c r="I323" s="5">
        <v>0</v>
      </c>
      <c r="J323" s="5">
        <v>188559257.03</v>
      </c>
      <c r="K323" s="5">
        <v>188559257.03</v>
      </c>
      <c r="L323" s="5">
        <v>3110768.25</v>
      </c>
      <c r="M323" s="5">
        <v>0</v>
      </c>
      <c r="N323" s="5">
        <v>0</v>
      </c>
      <c r="O323" s="5">
        <v>0</v>
      </c>
      <c r="P323" s="5">
        <v>0</v>
      </c>
      <c r="Q323" s="5">
        <v>188559257.03</v>
      </c>
      <c r="R323" s="5">
        <v>0</v>
      </c>
      <c r="S323" s="5">
        <v>0</v>
      </c>
    </row>
    <row r="324" spans="1:19" hidden="1" x14ac:dyDescent="0.3">
      <c r="A324" s="1" t="s">
        <v>2065</v>
      </c>
      <c r="B324" s="1" t="s">
        <v>318</v>
      </c>
      <c r="C324" s="1" t="s">
        <v>547</v>
      </c>
      <c r="D324" s="1" t="s">
        <v>582</v>
      </c>
      <c r="E324" s="1" t="s">
        <v>583</v>
      </c>
      <c r="F324" s="1" t="s">
        <v>582</v>
      </c>
      <c r="G324" s="1" t="s">
        <v>583</v>
      </c>
      <c r="H324" s="1" t="s">
        <v>2758</v>
      </c>
      <c r="I324" s="5">
        <v>0</v>
      </c>
      <c r="J324" s="5">
        <v>500000</v>
      </c>
      <c r="K324" s="5">
        <v>500000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500000</v>
      </c>
      <c r="R324" s="5">
        <v>0</v>
      </c>
      <c r="S324" s="5">
        <v>0</v>
      </c>
    </row>
    <row r="325" spans="1:19" hidden="1" x14ac:dyDescent="0.3">
      <c r="A325" s="1" t="s">
        <v>611</v>
      </c>
      <c r="B325" s="1" t="s">
        <v>330</v>
      </c>
      <c r="C325" s="1" t="s">
        <v>608</v>
      </c>
      <c r="D325" s="1" t="s">
        <v>609</v>
      </c>
      <c r="E325" s="1" t="s">
        <v>610</v>
      </c>
      <c r="F325" s="1" t="s">
        <v>609</v>
      </c>
      <c r="G325" s="1" t="s">
        <v>610</v>
      </c>
      <c r="H325" s="1" t="s">
        <v>78</v>
      </c>
      <c r="I325" s="5">
        <v>80000</v>
      </c>
      <c r="J325" s="5">
        <v>0</v>
      </c>
      <c r="K325" s="5">
        <v>80000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80000</v>
      </c>
      <c r="R325" s="5">
        <v>0</v>
      </c>
      <c r="S325" s="5">
        <v>0</v>
      </c>
    </row>
    <row r="326" spans="1:19" hidden="1" x14ac:dyDescent="0.3">
      <c r="A326" s="1" t="s">
        <v>612</v>
      </c>
      <c r="B326" s="1" t="s">
        <v>330</v>
      </c>
      <c r="C326" s="1" t="s">
        <v>608</v>
      </c>
      <c r="D326" s="1" t="s">
        <v>609</v>
      </c>
      <c r="E326" s="1" t="s">
        <v>610</v>
      </c>
      <c r="F326" s="1" t="s">
        <v>609</v>
      </c>
      <c r="G326" s="1" t="s">
        <v>610</v>
      </c>
      <c r="H326" s="1" t="s">
        <v>613</v>
      </c>
      <c r="I326" s="5">
        <v>300000</v>
      </c>
      <c r="J326" s="5">
        <v>0</v>
      </c>
      <c r="K326" s="5">
        <v>300000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300000</v>
      </c>
      <c r="R326" s="5">
        <v>0</v>
      </c>
      <c r="S326" s="5">
        <v>0</v>
      </c>
    </row>
    <row r="327" spans="1:19" hidden="1" x14ac:dyDescent="0.3">
      <c r="A327" s="1" t="s">
        <v>614</v>
      </c>
      <c r="B327" s="1" t="s">
        <v>330</v>
      </c>
      <c r="C327" s="1" t="s">
        <v>608</v>
      </c>
      <c r="D327" s="1" t="s">
        <v>609</v>
      </c>
      <c r="E327" s="1" t="s">
        <v>610</v>
      </c>
      <c r="F327" s="1" t="s">
        <v>609</v>
      </c>
      <c r="G327" s="1" t="s">
        <v>610</v>
      </c>
      <c r="H327" s="1" t="s">
        <v>615</v>
      </c>
      <c r="I327" s="5">
        <v>270000</v>
      </c>
      <c r="J327" s="5">
        <v>0</v>
      </c>
      <c r="K327" s="5">
        <v>270000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270000</v>
      </c>
      <c r="R327" s="5">
        <v>0</v>
      </c>
      <c r="S327" s="5">
        <v>0</v>
      </c>
    </row>
    <row r="328" spans="1:19" hidden="1" x14ac:dyDescent="0.3">
      <c r="A328" s="1" t="s">
        <v>616</v>
      </c>
      <c r="B328" s="1" t="s">
        <v>330</v>
      </c>
      <c r="C328" s="1" t="s">
        <v>608</v>
      </c>
      <c r="D328" s="1" t="s">
        <v>609</v>
      </c>
      <c r="E328" s="1" t="s">
        <v>610</v>
      </c>
      <c r="F328" s="1" t="s">
        <v>609</v>
      </c>
      <c r="G328" s="1" t="s">
        <v>610</v>
      </c>
      <c r="H328" s="1" t="s">
        <v>454</v>
      </c>
      <c r="I328" s="5">
        <v>50000</v>
      </c>
      <c r="J328" s="5">
        <v>0</v>
      </c>
      <c r="K328" s="5">
        <v>50000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50000</v>
      </c>
      <c r="R328" s="5">
        <v>0</v>
      </c>
      <c r="S328" s="5">
        <v>0</v>
      </c>
    </row>
    <row r="329" spans="1:19" hidden="1" x14ac:dyDescent="0.3">
      <c r="A329" s="1" t="s">
        <v>619</v>
      </c>
      <c r="B329" s="1" t="s">
        <v>330</v>
      </c>
      <c r="C329" s="1" t="s">
        <v>608</v>
      </c>
      <c r="D329" s="1" t="s">
        <v>617</v>
      </c>
      <c r="E329" s="1" t="s">
        <v>618</v>
      </c>
      <c r="F329" s="1" t="s">
        <v>617</v>
      </c>
      <c r="G329" s="1" t="s">
        <v>618</v>
      </c>
      <c r="H329" s="1" t="s">
        <v>620</v>
      </c>
      <c r="I329" s="5">
        <v>500000</v>
      </c>
      <c r="J329" s="5">
        <v>0</v>
      </c>
      <c r="K329" s="5">
        <v>500000</v>
      </c>
      <c r="L329" s="5">
        <v>441778.92</v>
      </c>
      <c r="M329" s="5">
        <v>0</v>
      </c>
      <c r="N329" s="5">
        <v>0</v>
      </c>
      <c r="O329" s="5">
        <v>0</v>
      </c>
      <c r="P329" s="5">
        <v>0</v>
      </c>
      <c r="Q329" s="5">
        <v>500000</v>
      </c>
      <c r="R329" s="5">
        <v>0</v>
      </c>
      <c r="S329" s="5">
        <v>0</v>
      </c>
    </row>
    <row r="330" spans="1:19" hidden="1" x14ac:dyDescent="0.3">
      <c r="A330" s="1" t="s">
        <v>621</v>
      </c>
      <c r="B330" s="1" t="s">
        <v>330</v>
      </c>
      <c r="C330" s="1" t="s">
        <v>608</v>
      </c>
      <c r="D330" s="1" t="s">
        <v>617</v>
      </c>
      <c r="E330" s="1" t="s">
        <v>618</v>
      </c>
      <c r="F330" s="1" t="s">
        <v>617</v>
      </c>
      <c r="G330" s="1" t="s">
        <v>618</v>
      </c>
      <c r="H330" s="1" t="s">
        <v>622</v>
      </c>
      <c r="I330" s="5">
        <v>920000</v>
      </c>
      <c r="J330" s="5">
        <v>0</v>
      </c>
      <c r="K330" s="5">
        <v>920000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920000</v>
      </c>
      <c r="R330" s="5">
        <v>0</v>
      </c>
      <c r="S330" s="5">
        <v>0</v>
      </c>
    </row>
    <row r="331" spans="1:19" hidden="1" x14ac:dyDescent="0.3">
      <c r="A331" s="1" t="s">
        <v>623</v>
      </c>
      <c r="B331" s="1" t="s">
        <v>330</v>
      </c>
      <c r="C331" s="1" t="s">
        <v>608</v>
      </c>
      <c r="D331" s="1" t="s">
        <v>617</v>
      </c>
      <c r="E331" s="1" t="s">
        <v>618</v>
      </c>
      <c r="F331" s="1" t="s">
        <v>617</v>
      </c>
      <c r="G331" s="1" t="s">
        <v>618</v>
      </c>
      <c r="H331" s="1" t="s">
        <v>84</v>
      </c>
      <c r="I331" s="5">
        <v>320000</v>
      </c>
      <c r="J331" s="5">
        <v>0</v>
      </c>
      <c r="K331" s="5">
        <v>320000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320000</v>
      </c>
      <c r="R331" s="5">
        <v>0</v>
      </c>
      <c r="S331" s="5">
        <v>0</v>
      </c>
    </row>
    <row r="332" spans="1:19" hidden="1" x14ac:dyDescent="0.3">
      <c r="A332" s="1" t="s">
        <v>624</v>
      </c>
      <c r="B332" s="1" t="s">
        <v>330</v>
      </c>
      <c r="C332" s="1" t="s">
        <v>608</v>
      </c>
      <c r="D332" s="1" t="s">
        <v>617</v>
      </c>
      <c r="E332" s="1" t="s">
        <v>618</v>
      </c>
      <c r="F332" s="1" t="s">
        <v>617</v>
      </c>
      <c r="G332" s="1" t="s">
        <v>618</v>
      </c>
      <c r="H332" s="1" t="s">
        <v>86</v>
      </c>
      <c r="I332" s="5">
        <v>55000</v>
      </c>
      <c r="J332" s="5">
        <v>0</v>
      </c>
      <c r="K332" s="5">
        <v>55000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55000</v>
      </c>
      <c r="R332" s="5">
        <v>0</v>
      </c>
      <c r="S332" s="5">
        <v>0</v>
      </c>
    </row>
    <row r="333" spans="1:19" hidden="1" x14ac:dyDescent="0.3">
      <c r="A333" s="1" t="s">
        <v>625</v>
      </c>
      <c r="B333" s="1" t="s">
        <v>330</v>
      </c>
      <c r="C333" s="1" t="s">
        <v>608</v>
      </c>
      <c r="D333" s="1" t="s">
        <v>617</v>
      </c>
      <c r="E333" s="1" t="s">
        <v>618</v>
      </c>
      <c r="F333" s="1" t="s">
        <v>617</v>
      </c>
      <c r="G333" s="1" t="s">
        <v>618</v>
      </c>
      <c r="H333" s="1" t="s">
        <v>203</v>
      </c>
      <c r="I333" s="5">
        <v>400000</v>
      </c>
      <c r="J333" s="5">
        <v>0</v>
      </c>
      <c r="K333" s="5">
        <v>400000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400000</v>
      </c>
      <c r="R333" s="5">
        <v>0</v>
      </c>
      <c r="S333" s="5">
        <v>0</v>
      </c>
    </row>
    <row r="334" spans="1:19" hidden="1" x14ac:dyDescent="0.3">
      <c r="A334" s="1" t="s">
        <v>626</v>
      </c>
      <c r="B334" s="1" t="s">
        <v>330</v>
      </c>
      <c r="C334" s="1" t="s">
        <v>608</v>
      </c>
      <c r="D334" s="1" t="s">
        <v>617</v>
      </c>
      <c r="E334" s="1" t="s">
        <v>618</v>
      </c>
      <c r="F334" s="1" t="s">
        <v>617</v>
      </c>
      <c r="G334" s="1" t="s">
        <v>618</v>
      </c>
      <c r="H334" s="1" t="s">
        <v>627</v>
      </c>
      <c r="I334" s="5">
        <v>500000</v>
      </c>
      <c r="J334" s="5">
        <v>0</v>
      </c>
      <c r="K334" s="5">
        <v>500000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500000</v>
      </c>
      <c r="R334" s="5">
        <v>0</v>
      </c>
      <c r="S334" s="5">
        <v>0</v>
      </c>
    </row>
    <row r="335" spans="1:19" hidden="1" x14ac:dyDescent="0.3">
      <c r="A335" s="1" t="s">
        <v>628</v>
      </c>
      <c r="B335" s="1" t="s">
        <v>330</v>
      </c>
      <c r="C335" s="1" t="s">
        <v>608</v>
      </c>
      <c r="D335" s="1" t="s">
        <v>617</v>
      </c>
      <c r="E335" s="1" t="s">
        <v>618</v>
      </c>
      <c r="F335" s="1" t="s">
        <v>617</v>
      </c>
      <c r="G335" s="1" t="s">
        <v>618</v>
      </c>
      <c r="H335" s="1" t="s">
        <v>629</v>
      </c>
      <c r="I335" s="5">
        <v>250000</v>
      </c>
      <c r="J335" s="5">
        <v>0</v>
      </c>
      <c r="K335" s="5">
        <v>250000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250000</v>
      </c>
      <c r="R335" s="5">
        <v>0</v>
      </c>
      <c r="S335" s="5">
        <v>0</v>
      </c>
    </row>
    <row r="336" spans="1:19" hidden="1" x14ac:dyDescent="0.3">
      <c r="A336" s="1" t="s">
        <v>630</v>
      </c>
      <c r="B336" s="1" t="s">
        <v>330</v>
      </c>
      <c r="C336" s="1" t="s">
        <v>608</v>
      </c>
      <c r="D336" s="1" t="s">
        <v>617</v>
      </c>
      <c r="E336" s="1" t="s">
        <v>618</v>
      </c>
      <c r="F336" s="1" t="s">
        <v>617</v>
      </c>
      <c r="G336" s="1" t="s">
        <v>618</v>
      </c>
      <c r="H336" s="1" t="s">
        <v>631</v>
      </c>
      <c r="I336" s="5">
        <v>5000000</v>
      </c>
      <c r="J336" s="5">
        <v>0</v>
      </c>
      <c r="K336" s="5">
        <v>5000000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5000000</v>
      </c>
      <c r="R336" s="5">
        <v>0</v>
      </c>
      <c r="S336" s="5">
        <v>0</v>
      </c>
    </row>
    <row r="337" spans="1:19" hidden="1" x14ac:dyDescent="0.3">
      <c r="A337" s="1" t="s">
        <v>632</v>
      </c>
      <c r="B337" s="1" t="s">
        <v>330</v>
      </c>
      <c r="C337" s="1" t="s">
        <v>608</v>
      </c>
      <c r="D337" s="1" t="s">
        <v>617</v>
      </c>
      <c r="E337" s="1" t="s">
        <v>618</v>
      </c>
      <c r="F337" s="1" t="s">
        <v>617</v>
      </c>
      <c r="G337" s="1" t="s">
        <v>618</v>
      </c>
      <c r="H337" s="1" t="s">
        <v>633</v>
      </c>
      <c r="I337" s="5">
        <v>2800000</v>
      </c>
      <c r="J337" s="5">
        <v>0</v>
      </c>
      <c r="K337" s="5">
        <v>2800000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2800000</v>
      </c>
      <c r="R337" s="5">
        <v>0</v>
      </c>
      <c r="S337" s="5">
        <v>0</v>
      </c>
    </row>
    <row r="338" spans="1:19" hidden="1" x14ac:dyDescent="0.3">
      <c r="A338" s="1" t="s">
        <v>634</v>
      </c>
      <c r="B338" s="1" t="s">
        <v>330</v>
      </c>
      <c r="C338" s="1" t="s">
        <v>608</v>
      </c>
      <c r="D338" s="1" t="s">
        <v>617</v>
      </c>
      <c r="E338" s="1" t="s">
        <v>618</v>
      </c>
      <c r="F338" s="1" t="s">
        <v>617</v>
      </c>
      <c r="G338" s="1" t="s">
        <v>618</v>
      </c>
      <c r="H338" s="1" t="s">
        <v>635</v>
      </c>
      <c r="I338" s="5">
        <v>260000</v>
      </c>
      <c r="J338" s="5">
        <v>0</v>
      </c>
      <c r="K338" s="5">
        <v>260000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260000</v>
      </c>
      <c r="R338" s="5">
        <v>0</v>
      </c>
      <c r="S338" s="5">
        <v>0</v>
      </c>
    </row>
    <row r="339" spans="1:19" hidden="1" x14ac:dyDescent="0.3">
      <c r="A339" s="1" t="s">
        <v>636</v>
      </c>
      <c r="B339" s="1" t="s">
        <v>330</v>
      </c>
      <c r="C339" s="1" t="s">
        <v>608</v>
      </c>
      <c r="D339" s="1" t="s">
        <v>617</v>
      </c>
      <c r="E339" s="1" t="s">
        <v>618</v>
      </c>
      <c r="F339" s="1" t="s">
        <v>617</v>
      </c>
      <c r="G339" s="1" t="s">
        <v>618</v>
      </c>
      <c r="H339" s="1" t="s">
        <v>637</v>
      </c>
      <c r="I339" s="5">
        <v>2200000</v>
      </c>
      <c r="J339" s="5">
        <v>0</v>
      </c>
      <c r="K339" s="5">
        <v>2200000</v>
      </c>
      <c r="L339" s="5">
        <v>0</v>
      </c>
      <c r="M339" s="5">
        <v>0</v>
      </c>
      <c r="N339" s="5">
        <v>150000</v>
      </c>
      <c r="O339" s="5">
        <v>150000</v>
      </c>
      <c r="P339" s="5">
        <v>150000</v>
      </c>
      <c r="Q339" s="5">
        <v>2050000</v>
      </c>
      <c r="R339" s="5">
        <v>150000</v>
      </c>
      <c r="S339" s="5">
        <v>0</v>
      </c>
    </row>
    <row r="340" spans="1:19" hidden="1" x14ac:dyDescent="0.3">
      <c r="A340" s="1" t="s">
        <v>638</v>
      </c>
      <c r="B340" s="1" t="s">
        <v>330</v>
      </c>
      <c r="C340" s="1" t="s">
        <v>608</v>
      </c>
      <c r="D340" s="1" t="s">
        <v>617</v>
      </c>
      <c r="E340" s="1" t="s">
        <v>618</v>
      </c>
      <c r="F340" s="1" t="s">
        <v>617</v>
      </c>
      <c r="G340" s="1" t="s">
        <v>618</v>
      </c>
      <c r="H340" s="1" t="s">
        <v>454</v>
      </c>
      <c r="I340" s="5">
        <v>50000</v>
      </c>
      <c r="J340" s="5">
        <v>0</v>
      </c>
      <c r="K340" s="5">
        <v>50000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50000</v>
      </c>
      <c r="R340" s="5">
        <v>0</v>
      </c>
      <c r="S340" s="5">
        <v>0</v>
      </c>
    </row>
    <row r="341" spans="1:19" hidden="1" x14ac:dyDescent="0.3">
      <c r="A341" s="1" t="s">
        <v>641</v>
      </c>
      <c r="B341" s="1" t="s">
        <v>330</v>
      </c>
      <c r="C341" s="1" t="s">
        <v>608</v>
      </c>
      <c r="D341" s="1" t="s">
        <v>639</v>
      </c>
      <c r="E341" s="1" t="s">
        <v>640</v>
      </c>
      <c r="F341" s="1" t="s">
        <v>639</v>
      </c>
      <c r="G341" s="1" t="s">
        <v>640</v>
      </c>
      <c r="H341" s="1" t="s">
        <v>642</v>
      </c>
      <c r="I341" s="5">
        <v>650000</v>
      </c>
      <c r="J341" s="5">
        <v>550000</v>
      </c>
      <c r="K341" s="5">
        <v>1200000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1200000</v>
      </c>
      <c r="R341" s="5">
        <v>0</v>
      </c>
      <c r="S341" s="5">
        <v>0</v>
      </c>
    </row>
    <row r="342" spans="1:19" hidden="1" x14ac:dyDescent="0.3">
      <c r="A342" s="1" t="s">
        <v>643</v>
      </c>
      <c r="B342" s="1" t="s">
        <v>330</v>
      </c>
      <c r="C342" s="1" t="s">
        <v>608</v>
      </c>
      <c r="D342" s="1" t="s">
        <v>639</v>
      </c>
      <c r="E342" s="1" t="s">
        <v>640</v>
      </c>
      <c r="F342" s="1" t="s">
        <v>639</v>
      </c>
      <c r="G342" s="1" t="s">
        <v>640</v>
      </c>
      <c r="H342" s="1" t="s">
        <v>644</v>
      </c>
      <c r="I342" s="5">
        <v>0</v>
      </c>
      <c r="J342" s="5">
        <v>200000</v>
      </c>
      <c r="K342" s="5">
        <v>200000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200000</v>
      </c>
      <c r="R342" s="5">
        <v>0</v>
      </c>
      <c r="S342" s="5">
        <v>0</v>
      </c>
    </row>
    <row r="343" spans="1:19" hidden="1" x14ac:dyDescent="0.3">
      <c r="A343" s="1" t="s">
        <v>645</v>
      </c>
      <c r="B343" s="1" t="s">
        <v>330</v>
      </c>
      <c r="C343" s="1" t="s">
        <v>608</v>
      </c>
      <c r="D343" s="1" t="s">
        <v>639</v>
      </c>
      <c r="E343" s="1" t="s">
        <v>640</v>
      </c>
      <c r="F343" s="1" t="s">
        <v>639</v>
      </c>
      <c r="G343" s="1" t="s">
        <v>640</v>
      </c>
      <c r="H343" s="1" t="s">
        <v>23</v>
      </c>
      <c r="I343" s="5">
        <v>5000000</v>
      </c>
      <c r="J343" s="5">
        <v>-3430000</v>
      </c>
      <c r="K343" s="5">
        <v>1570000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1570000</v>
      </c>
      <c r="R343" s="5">
        <v>0</v>
      </c>
      <c r="S343" s="5">
        <v>0</v>
      </c>
    </row>
    <row r="344" spans="1:19" hidden="1" x14ac:dyDescent="0.3">
      <c r="A344" s="1" t="s">
        <v>646</v>
      </c>
      <c r="B344" s="1" t="s">
        <v>330</v>
      </c>
      <c r="C344" s="1" t="s">
        <v>608</v>
      </c>
      <c r="D344" s="1" t="s">
        <v>639</v>
      </c>
      <c r="E344" s="1" t="s">
        <v>640</v>
      </c>
      <c r="F344" s="1" t="s">
        <v>639</v>
      </c>
      <c r="G344" s="1" t="s">
        <v>640</v>
      </c>
      <c r="H344" s="1" t="s">
        <v>23</v>
      </c>
      <c r="I344" s="5">
        <v>0</v>
      </c>
      <c r="J344" s="5">
        <v>680000</v>
      </c>
      <c r="K344" s="5">
        <v>680000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680000</v>
      </c>
      <c r="R344" s="5">
        <v>0</v>
      </c>
      <c r="S344" s="5">
        <v>0</v>
      </c>
    </row>
    <row r="345" spans="1:19" hidden="1" x14ac:dyDescent="0.3">
      <c r="A345" s="1" t="s">
        <v>647</v>
      </c>
      <c r="B345" s="1" t="s">
        <v>330</v>
      </c>
      <c r="C345" s="1" t="s">
        <v>608</v>
      </c>
      <c r="D345" s="1" t="s">
        <v>639</v>
      </c>
      <c r="E345" s="1" t="s">
        <v>640</v>
      </c>
      <c r="F345" s="1" t="s">
        <v>639</v>
      </c>
      <c r="G345" s="1" t="s">
        <v>640</v>
      </c>
      <c r="H345" s="1" t="s">
        <v>648</v>
      </c>
      <c r="I345" s="5">
        <v>0</v>
      </c>
      <c r="J345" s="5">
        <v>2000000</v>
      </c>
      <c r="K345" s="5">
        <v>2000000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2000000</v>
      </c>
      <c r="R345" s="5">
        <v>0</v>
      </c>
      <c r="S345" s="5">
        <v>0</v>
      </c>
    </row>
    <row r="346" spans="1:19" hidden="1" x14ac:dyDescent="0.3">
      <c r="A346" s="1" t="s">
        <v>651</v>
      </c>
      <c r="B346" s="1" t="s">
        <v>330</v>
      </c>
      <c r="C346" s="1" t="s">
        <v>608</v>
      </c>
      <c r="D346" s="1" t="s">
        <v>649</v>
      </c>
      <c r="E346" s="1" t="s">
        <v>650</v>
      </c>
      <c r="F346" s="1" t="s">
        <v>649</v>
      </c>
      <c r="G346" s="1" t="s">
        <v>650</v>
      </c>
      <c r="H346" s="1" t="s">
        <v>652</v>
      </c>
      <c r="I346" s="5">
        <v>580000</v>
      </c>
      <c r="J346" s="5">
        <v>0</v>
      </c>
      <c r="K346" s="5">
        <v>580000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580000</v>
      </c>
      <c r="R346" s="5">
        <v>0</v>
      </c>
      <c r="S346" s="5">
        <v>0</v>
      </c>
    </row>
    <row r="347" spans="1:19" hidden="1" x14ac:dyDescent="0.3">
      <c r="A347" s="1" t="s">
        <v>653</v>
      </c>
      <c r="B347" s="1" t="s">
        <v>330</v>
      </c>
      <c r="C347" s="1" t="s">
        <v>608</v>
      </c>
      <c r="D347" s="1" t="s">
        <v>649</v>
      </c>
      <c r="E347" s="1" t="s">
        <v>650</v>
      </c>
      <c r="F347" s="1" t="s">
        <v>649</v>
      </c>
      <c r="G347" s="1" t="s">
        <v>650</v>
      </c>
      <c r="H347" s="1" t="s">
        <v>481</v>
      </c>
      <c r="I347" s="5">
        <v>150000</v>
      </c>
      <c r="J347" s="5">
        <v>0</v>
      </c>
      <c r="K347" s="5">
        <v>150000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150000</v>
      </c>
      <c r="R347" s="5">
        <v>0</v>
      </c>
      <c r="S347" s="5">
        <v>0</v>
      </c>
    </row>
    <row r="348" spans="1:19" hidden="1" x14ac:dyDescent="0.3">
      <c r="A348" s="1" t="s">
        <v>654</v>
      </c>
      <c r="B348" s="1" t="s">
        <v>330</v>
      </c>
      <c r="C348" s="1" t="s">
        <v>608</v>
      </c>
      <c r="D348" s="1" t="s">
        <v>649</v>
      </c>
      <c r="E348" s="1" t="s">
        <v>650</v>
      </c>
      <c r="F348" s="1" t="s">
        <v>649</v>
      </c>
      <c r="G348" s="1" t="s">
        <v>650</v>
      </c>
      <c r="H348" s="1" t="s">
        <v>655</v>
      </c>
      <c r="I348" s="5">
        <v>560000</v>
      </c>
      <c r="J348" s="5">
        <v>0</v>
      </c>
      <c r="K348" s="5">
        <v>560000</v>
      </c>
      <c r="L348" s="5">
        <v>-559259.19999999995</v>
      </c>
      <c r="M348" s="5">
        <v>559259.19999999995</v>
      </c>
      <c r="N348" s="5">
        <v>0</v>
      </c>
      <c r="O348" s="5">
        <v>0</v>
      </c>
      <c r="P348" s="5">
        <v>0</v>
      </c>
      <c r="Q348" s="5">
        <v>560000</v>
      </c>
      <c r="R348" s="5">
        <v>0</v>
      </c>
      <c r="S348" s="5">
        <v>0</v>
      </c>
    </row>
    <row r="349" spans="1:19" hidden="1" x14ac:dyDescent="0.3">
      <c r="A349" s="1" t="s">
        <v>656</v>
      </c>
      <c r="B349" s="1" t="s">
        <v>330</v>
      </c>
      <c r="C349" s="1" t="s">
        <v>608</v>
      </c>
      <c r="D349" s="1" t="s">
        <v>649</v>
      </c>
      <c r="E349" s="1" t="s">
        <v>650</v>
      </c>
      <c r="F349" s="1" t="s">
        <v>649</v>
      </c>
      <c r="G349" s="1" t="s">
        <v>650</v>
      </c>
      <c r="H349" s="1" t="s">
        <v>217</v>
      </c>
      <c r="I349" s="5">
        <v>1150000</v>
      </c>
      <c r="J349" s="5">
        <v>0</v>
      </c>
      <c r="K349" s="5">
        <v>1150000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1150000</v>
      </c>
      <c r="R349" s="5">
        <v>0</v>
      </c>
      <c r="S349" s="5">
        <v>0</v>
      </c>
    </row>
    <row r="350" spans="1:19" hidden="1" x14ac:dyDescent="0.3">
      <c r="A350" s="1" t="s">
        <v>657</v>
      </c>
      <c r="B350" s="1" t="s">
        <v>330</v>
      </c>
      <c r="C350" s="1" t="s">
        <v>608</v>
      </c>
      <c r="D350" s="1" t="s">
        <v>649</v>
      </c>
      <c r="E350" s="1" t="s">
        <v>650</v>
      </c>
      <c r="F350" s="1" t="s">
        <v>649</v>
      </c>
      <c r="G350" s="1" t="s">
        <v>650</v>
      </c>
      <c r="H350" s="1" t="s">
        <v>658</v>
      </c>
      <c r="I350" s="5">
        <v>100000</v>
      </c>
      <c r="J350" s="5">
        <v>0</v>
      </c>
      <c r="K350" s="5">
        <v>100000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100000</v>
      </c>
      <c r="R350" s="5">
        <v>0</v>
      </c>
      <c r="S350" s="5">
        <v>0</v>
      </c>
    </row>
    <row r="351" spans="1:19" hidden="1" x14ac:dyDescent="0.3">
      <c r="A351" s="1" t="s">
        <v>659</v>
      </c>
      <c r="B351" s="1" t="s">
        <v>330</v>
      </c>
      <c r="C351" s="1" t="s">
        <v>608</v>
      </c>
      <c r="D351" s="1" t="s">
        <v>649</v>
      </c>
      <c r="E351" s="1" t="s">
        <v>650</v>
      </c>
      <c r="F351" s="1" t="s">
        <v>649</v>
      </c>
      <c r="G351" s="1" t="s">
        <v>650</v>
      </c>
      <c r="H351" s="1" t="s">
        <v>217</v>
      </c>
      <c r="I351" s="5">
        <v>1500000</v>
      </c>
      <c r="J351" s="5">
        <v>-578840</v>
      </c>
      <c r="K351" s="5">
        <v>921160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921160</v>
      </c>
      <c r="R351" s="5">
        <v>0</v>
      </c>
      <c r="S351" s="5">
        <v>0</v>
      </c>
    </row>
    <row r="352" spans="1:19" hidden="1" x14ac:dyDescent="0.3">
      <c r="A352" s="1" t="s">
        <v>660</v>
      </c>
      <c r="B352" s="1" t="s">
        <v>330</v>
      </c>
      <c r="C352" s="1" t="s">
        <v>608</v>
      </c>
      <c r="D352" s="1" t="s">
        <v>649</v>
      </c>
      <c r="E352" s="1" t="s">
        <v>650</v>
      </c>
      <c r="F352" s="1" t="s">
        <v>649</v>
      </c>
      <c r="G352" s="1" t="s">
        <v>650</v>
      </c>
      <c r="H352" s="1" t="s">
        <v>217</v>
      </c>
      <c r="I352" s="5">
        <v>0</v>
      </c>
      <c r="J352" s="5">
        <v>578840</v>
      </c>
      <c r="K352" s="5">
        <v>578840</v>
      </c>
      <c r="L352" s="5">
        <v>578840</v>
      </c>
      <c r="M352" s="5">
        <v>0</v>
      </c>
      <c r="N352" s="5">
        <v>0</v>
      </c>
      <c r="O352" s="5">
        <v>0</v>
      </c>
      <c r="P352" s="5">
        <v>0</v>
      </c>
      <c r="Q352" s="5">
        <v>578840</v>
      </c>
      <c r="R352" s="5">
        <v>0</v>
      </c>
      <c r="S352" s="5">
        <v>0</v>
      </c>
    </row>
    <row r="353" spans="1:19" hidden="1" x14ac:dyDescent="0.3">
      <c r="A353" s="1" t="s">
        <v>661</v>
      </c>
      <c r="B353" s="1" t="s">
        <v>330</v>
      </c>
      <c r="C353" s="1" t="s">
        <v>608</v>
      </c>
      <c r="D353" s="1" t="s">
        <v>649</v>
      </c>
      <c r="E353" s="1" t="s">
        <v>650</v>
      </c>
      <c r="F353" s="1" t="s">
        <v>649</v>
      </c>
      <c r="G353" s="1" t="s">
        <v>650</v>
      </c>
      <c r="H353" s="1" t="s">
        <v>662</v>
      </c>
      <c r="I353" s="5">
        <v>1500000</v>
      </c>
      <c r="J353" s="5">
        <v>0</v>
      </c>
      <c r="K353" s="5">
        <v>1500000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1500000</v>
      </c>
      <c r="R353" s="5">
        <v>0</v>
      </c>
      <c r="S353" s="5">
        <v>0</v>
      </c>
    </row>
    <row r="354" spans="1:19" hidden="1" x14ac:dyDescent="0.3">
      <c r="A354" s="1" t="s">
        <v>663</v>
      </c>
      <c r="B354" s="1" t="s">
        <v>330</v>
      </c>
      <c r="C354" s="1" t="s">
        <v>608</v>
      </c>
      <c r="D354" s="1" t="s">
        <v>649</v>
      </c>
      <c r="E354" s="1" t="s">
        <v>650</v>
      </c>
      <c r="F354" s="1" t="s">
        <v>649</v>
      </c>
      <c r="G354" s="1" t="s">
        <v>650</v>
      </c>
      <c r="H354" s="1" t="s">
        <v>664</v>
      </c>
      <c r="I354" s="5">
        <v>500000</v>
      </c>
      <c r="J354" s="5">
        <v>0</v>
      </c>
      <c r="K354" s="5">
        <v>500000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500000</v>
      </c>
      <c r="R354" s="5">
        <v>0</v>
      </c>
      <c r="S354" s="5">
        <v>0</v>
      </c>
    </row>
    <row r="355" spans="1:19" hidden="1" x14ac:dyDescent="0.3">
      <c r="A355" s="1" t="s">
        <v>665</v>
      </c>
      <c r="B355" s="1" t="s">
        <v>330</v>
      </c>
      <c r="C355" s="1" t="s">
        <v>608</v>
      </c>
      <c r="D355" s="1" t="s">
        <v>649</v>
      </c>
      <c r="E355" s="1" t="s">
        <v>650</v>
      </c>
      <c r="F355" s="1" t="s">
        <v>649</v>
      </c>
      <c r="G355" s="1" t="s">
        <v>650</v>
      </c>
      <c r="H355" s="1" t="s">
        <v>666</v>
      </c>
      <c r="I355" s="5">
        <v>500000</v>
      </c>
      <c r="J355" s="5">
        <v>0</v>
      </c>
      <c r="K355" s="5">
        <v>500000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500000</v>
      </c>
      <c r="R355" s="5">
        <v>0</v>
      </c>
      <c r="S355" s="5">
        <v>0</v>
      </c>
    </row>
    <row r="356" spans="1:19" hidden="1" x14ac:dyDescent="0.3">
      <c r="A356" s="1" t="s">
        <v>667</v>
      </c>
      <c r="B356" s="1" t="s">
        <v>330</v>
      </c>
      <c r="C356" s="1" t="s">
        <v>608</v>
      </c>
      <c r="D356" s="1" t="s">
        <v>649</v>
      </c>
      <c r="E356" s="1" t="s">
        <v>650</v>
      </c>
      <c r="F356" s="1" t="s">
        <v>649</v>
      </c>
      <c r="G356" s="1" t="s">
        <v>650</v>
      </c>
      <c r="H356" s="1" t="s">
        <v>668</v>
      </c>
      <c r="I356" s="5">
        <v>387000</v>
      </c>
      <c r="J356" s="5">
        <v>0</v>
      </c>
      <c r="K356" s="5">
        <v>387000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387000</v>
      </c>
      <c r="R356" s="5">
        <v>0</v>
      </c>
      <c r="S356" s="5">
        <v>0</v>
      </c>
    </row>
    <row r="357" spans="1:19" hidden="1" x14ac:dyDescent="0.3">
      <c r="A357" s="1" t="s">
        <v>669</v>
      </c>
      <c r="B357" s="1" t="s">
        <v>330</v>
      </c>
      <c r="C357" s="1" t="s">
        <v>608</v>
      </c>
      <c r="D357" s="1" t="s">
        <v>649</v>
      </c>
      <c r="E357" s="1" t="s">
        <v>650</v>
      </c>
      <c r="F357" s="1" t="s">
        <v>649</v>
      </c>
      <c r="G357" s="1" t="s">
        <v>650</v>
      </c>
      <c r="H357" s="1" t="s">
        <v>670</v>
      </c>
      <c r="I357" s="5">
        <v>250000</v>
      </c>
      <c r="J357" s="5">
        <v>0</v>
      </c>
      <c r="K357" s="5">
        <v>250000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250000</v>
      </c>
      <c r="R357" s="5">
        <v>0</v>
      </c>
      <c r="S357" s="5">
        <v>0</v>
      </c>
    </row>
    <row r="358" spans="1:19" hidden="1" x14ac:dyDescent="0.3">
      <c r="A358" s="1" t="s">
        <v>671</v>
      </c>
      <c r="B358" s="1" t="s">
        <v>330</v>
      </c>
      <c r="C358" s="1" t="s">
        <v>608</v>
      </c>
      <c r="D358" s="1" t="s">
        <v>649</v>
      </c>
      <c r="E358" s="1" t="s">
        <v>650</v>
      </c>
      <c r="F358" s="1" t="s">
        <v>649</v>
      </c>
      <c r="G358" s="1" t="s">
        <v>650</v>
      </c>
      <c r="H358" s="1" t="s">
        <v>672</v>
      </c>
      <c r="I358" s="5">
        <v>240000</v>
      </c>
      <c r="J358" s="5">
        <v>0</v>
      </c>
      <c r="K358" s="5">
        <v>240000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240000</v>
      </c>
      <c r="R358" s="5">
        <v>0</v>
      </c>
      <c r="S358" s="5">
        <v>0</v>
      </c>
    </row>
    <row r="359" spans="1:19" hidden="1" x14ac:dyDescent="0.3">
      <c r="A359" s="1" t="s">
        <v>673</v>
      </c>
      <c r="B359" s="1" t="s">
        <v>330</v>
      </c>
      <c r="C359" s="1" t="s">
        <v>608</v>
      </c>
      <c r="D359" s="1" t="s">
        <v>649</v>
      </c>
      <c r="E359" s="1" t="s">
        <v>650</v>
      </c>
      <c r="F359" s="1" t="s">
        <v>649</v>
      </c>
      <c r="G359" s="1" t="s">
        <v>650</v>
      </c>
      <c r="H359" s="1" t="s">
        <v>674</v>
      </c>
      <c r="I359" s="5">
        <v>200000</v>
      </c>
      <c r="J359" s="5">
        <v>0</v>
      </c>
      <c r="K359" s="5">
        <v>200000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200000</v>
      </c>
      <c r="R359" s="5">
        <v>0</v>
      </c>
      <c r="S359" s="5">
        <v>0</v>
      </c>
    </row>
    <row r="360" spans="1:19" hidden="1" x14ac:dyDescent="0.3">
      <c r="A360" s="1" t="s">
        <v>675</v>
      </c>
      <c r="B360" s="1" t="s">
        <v>330</v>
      </c>
      <c r="C360" s="1" t="s">
        <v>608</v>
      </c>
      <c r="D360" s="1" t="s">
        <v>649</v>
      </c>
      <c r="E360" s="1" t="s">
        <v>650</v>
      </c>
      <c r="F360" s="1" t="s">
        <v>649</v>
      </c>
      <c r="G360" s="1" t="s">
        <v>650</v>
      </c>
      <c r="H360" s="1" t="s">
        <v>676</v>
      </c>
      <c r="I360" s="5">
        <v>196000</v>
      </c>
      <c r="J360" s="5">
        <v>0</v>
      </c>
      <c r="K360" s="5">
        <v>196000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196000</v>
      </c>
      <c r="R360" s="5">
        <v>0</v>
      </c>
      <c r="S360" s="5">
        <v>0</v>
      </c>
    </row>
    <row r="361" spans="1:19" hidden="1" x14ac:dyDescent="0.3">
      <c r="A361" s="1" t="s">
        <v>677</v>
      </c>
      <c r="B361" s="1" t="s">
        <v>330</v>
      </c>
      <c r="C361" s="1" t="s">
        <v>608</v>
      </c>
      <c r="D361" s="1" t="s">
        <v>649</v>
      </c>
      <c r="E361" s="1" t="s">
        <v>650</v>
      </c>
      <c r="F361" s="1" t="s">
        <v>649</v>
      </c>
      <c r="G361" s="1" t="s">
        <v>650</v>
      </c>
      <c r="H361" s="1" t="s">
        <v>145</v>
      </c>
      <c r="I361" s="5">
        <v>2000000</v>
      </c>
      <c r="J361" s="5">
        <v>0</v>
      </c>
      <c r="K361" s="5">
        <v>2000000</v>
      </c>
      <c r="L361" s="5">
        <v>0</v>
      </c>
      <c r="M361" s="5">
        <v>0</v>
      </c>
      <c r="N361" s="5">
        <v>2000000</v>
      </c>
      <c r="O361" s="5">
        <v>2000000</v>
      </c>
      <c r="P361" s="5">
        <v>2000000</v>
      </c>
      <c r="Q361" s="5">
        <v>0</v>
      </c>
      <c r="R361" s="5">
        <v>2000000</v>
      </c>
      <c r="S361" s="5">
        <v>0</v>
      </c>
    </row>
    <row r="362" spans="1:19" hidden="1" x14ac:dyDescent="0.3">
      <c r="A362" s="1" t="s">
        <v>678</v>
      </c>
      <c r="B362" s="1" t="s">
        <v>330</v>
      </c>
      <c r="C362" s="1" t="s">
        <v>608</v>
      </c>
      <c r="D362" s="1" t="s">
        <v>649</v>
      </c>
      <c r="E362" s="1" t="s">
        <v>650</v>
      </c>
      <c r="F362" s="1" t="s">
        <v>649</v>
      </c>
      <c r="G362" s="1" t="s">
        <v>650</v>
      </c>
      <c r="H362" s="1" t="s">
        <v>23</v>
      </c>
      <c r="I362" s="5">
        <v>200000</v>
      </c>
      <c r="J362" s="5">
        <v>0</v>
      </c>
      <c r="K362" s="5">
        <v>200000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200000</v>
      </c>
      <c r="R362" s="5">
        <v>0</v>
      </c>
      <c r="S362" s="5">
        <v>0</v>
      </c>
    </row>
    <row r="363" spans="1:19" hidden="1" x14ac:dyDescent="0.3">
      <c r="A363" s="1" t="s">
        <v>679</v>
      </c>
      <c r="B363" s="1" t="s">
        <v>330</v>
      </c>
      <c r="C363" s="1" t="s">
        <v>608</v>
      </c>
      <c r="D363" s="1" t="s">
        <v>649</v>
      </c>
      <c r="E363" s="1" t="s">
        <v>650</v>
      </c>
      <c r="F363" s="1" t="s">
        <v>649</v>
      </c>
      <c r="G363" s="1" t="s">
        <v>650</v>
      </c>
      <c r="H363" s="1" t="s">
        <v>680</v>
      </c>
      <c r="I363" s="5">
        <v>100000</v>
      </c>
      <c r="J363" s="5">
        <v>0</v>
      </c>
      <c r="K363" s="5">
        <v>100000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100000</v>
      </c>
      <c r="R363" s="5">
        <v>0</v>
      </c>
      <c r="S363" s="5">
        <v>0</v>
      </c>
    </row>
    <row r="364" spans="1:19" hidden="1" x14ac:dyDescent="0.3">
      <c r="A364" s="1" t="s">
        <v>684</v>
      </c>
      <c r="B364" s="1" t="s">
        <v>333</v>
      </c>
      <c r="C364" s="1" t="s">
        <v>681</v>
      </c>
      <c r="D364" s="1" t="s">
        <v>682</v>
      </c>
      <c r="E364" s="1" t="s">
        <v>683</v>
      </c>
      <c r="F364" s="1" t="s">
        <v>682</v>
      </c>
      <c r="G364" s="1" t="s">
        <v>683</v>
      </c>
      <c r="H364" s="1" t="s">
        <v>72</v>
      </c>
      <c r="I364" s="5">
        <v>30000</v>
      </c>
      <c r="J364" s="5">
        <v>0</v>
      </c>
      <c r="K364" s="5">
        <v>30000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30000</v>
      </c>
      <c r="R364" s="5">
        <v>0</v>
      </c>
      <c r="S364" s="5">
        <v>0</v>
      </c>
    </row>
    <row r="365" spans="1:19" hidden="1" x14ac:dyDescent="0.3">
      <c r="A365" s="1" t="s">
        <v>685</v>
      </c>
      <c r="B365" s="1" t="s">
        <v>333</v>
      </c>
      <c r="C365" s="1" t="s">
        <v>681</v>
      </c>
      <c r="D365" s="1" t="s">
        <v>682</v>
      </c>
      <c r="E365" s="1" t="s">
        <v>683</v>
      </c>
      <c r="F365" s="1" t="s">
        <v>682</v>
      </c>
      <c r="G365" s="1" t="s">
        <v>683</v>
      </c>
      <c r="H365" s="1" t="s">
        <v>80</v>
      </c>
      <c r="I365" s="5">
        <v>100000</v>
      </c>
      <c r="J365" s="5">
        <v>0</v>
      </c>
      <c r="K365" s="5">
        <v>100000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100000</v>
      </c>
      <c r="R365" s="5">
        <v>0</v>
      </c>
      <c r="S365" s="5">
        <v>0</v>
      </c>
    </row>
    <row r="366" spans="1:19" hidden="1" x14ac:dyDescent="0.3">
      <c r="A366" s="1" t="s">
        <v>686</v>
      </c>
      <c r="B366" s="1" t="s">
        <v>333</v>
      </c>
      <c r="C366" s="1" t="s">
        <v>681</v>
      </c>
      <c r="D366" s="1" t="s">
        <v>682</v>
      </c>
      <c r="E366" s="1" t="s">
        <v>683</v>
      </c>
      <c r="F366" s="1" t="s">
        <v>682</v>
      </c>
      <c r="G366" s="1" t="s">
        <v>683</v>
      </c>
      <c r="H366" s="1" t="s">
        <v>90</v>
      </c>
      <c r="I366" s="5">
        <v>500000</v>
      </c>
      <c r="J366" s="5">
        <v>0</v>
      </c>
      <c r="K366" s="5">
        <v>500000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500000</v>
      </c>
      <c r="R366" s="5">
        <v>0</v>
      </c>
      <c r="S366" s="5">
        <v>0</v>
      </c>
    </row>
    <row r="367" spans="1:19" hidden="1" x14ac:dyDescent="0.3">
      <c r="A367" s="1" t="s">
        <v>687</v>
      </c>
      <c r="B367" s="1" t="s">
        <v>333</v>
      </c>
      <c r="C367" s="1" t="s">
        <v>681</v>
      </c>
      <c r="D367" s="1" t="s">
        <v>682</v>
      </c>
      <c r="E367" s="1" t="s">
        <v>683</v>
      </c>
      <c r="F367" s="1" t="s">
        <v>682</v>
      </c>
      <c r="G367" s="1" t="s">
        <v>683</v>
      </c>
      <c r="H367" s="1" t="s">
        <v>183</v>
      </c>
      <c r="I367" s="5">
        <v>120000</v>
      </c>
      <c r="J367" s="5">
        <v>0</v>
      </c>
      <c r="K367" s="5">
        <v>120000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120000</v>
      </c>
      <c r="R367" s="5">
        <v>0</v>
      </c>
      <c r="S367" s="5">
        <v>0</v>
      </c>
    </row>
    <row r="368" spans="1:19" hidden="1" x14ac:dyDescent="0.3">
      <c r="A368" s="1" t="s">
        <v>688</v>
      </c>
      <c r="B368" s="1" t="s">
        <v>333</v>
      </c>
      <c r="C368" s="1" t="s">
        <v>681</v>
      </c>
      <c r="D368" s="1" t="s">
        <v>682</v>
      </c>
      <c r="E368" s="1" t="s">
        <v>683</v>
      </c>
      <c r="F368" s="1" t="s">
        <v>682</v>
      </c>
      <c r="G368" s="1" t="s">
        <v>683</v>
      </c>
      <c r="H368" s="1" t="s">
        <v>185</v>
      </c>
      <c r="I368" s="5">
        <v>1150000</v>
      </c>
      <c r="J368" s="5">
        <v>148000</v>
      </c>
      <c r="K368" s="5">
        <v>1298000</v>
      </c>
      <c r="L368" s="5">
        <v>-0.02</v>
      </c>
      <c r="M368" s="5">
        <v>0</v>
      </c>
      <c r="N368" s="5">
        <v>0</v>
      </c>
      <c r="O368" s="5">
        <v>0</v>
      </c>
      <c r="P368" s="5">
        <v>0</v>
      </c>
      <c r="Q368" s="5">
        <v>1298000</v>
      </c>
      <c r="R368" s="5">
        <v>0</v>
      </c>
      <c r="S368" s="5">
        <v>0</v>
      </c>
    </row>
    <row r="369" spans="1:19" hidden="1" x14ac:dyDescent="0.3">
      <c r="A369" s="1" t="s">
        <v>689</v>
      </c>
      <c r="B369" s="1" t="s">
        <v>333</v>
      </c>
      <c r="C369" s="1" t="s">
        <v>681</v>
      </c>
      <c r="D369" s="1" t="s">
        <v>682</v>
      </c>
      <c r="E369" s="1" t="s">
        <v>683</v>
      </c>
      <c r="F369" s="1" t="s">
        <v>682</v>
      </c>
      <c r="G369" s="1" t="s">
        <v>683</v>
      </c>
      <c r="H369" s="1" t="s">
        <v>690</v>
      </c>
      <c r="I369" s="5">
        <v>6000000</v>
      </c>
      <c r="J369" s="5">
        <v>15000000</v>
      </c>
      <c r="K369" s="5">
        <v>21000000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21000000</v>
      </c>
      <c r="R369" s="5">
        <v>0</v>
      </c>
      <c r="S369" s="5">
        <v>0</v>
      </c>
    </row>
    <row r="370" spans="1:19" hidden="1" x14ac:dyDescent="0.3">
      <c r="A370" s="1" t="s">
        <v>691</v>
      </c>
      <c r="B370" s="1" t="s">
        <v>333</v>
      </c>
      <c r="C370" s="1" t="s">
        <v>681</v>
      </c>
      <c r="D370" s="1" t="s">
        <v>682</v>
      </c>
      <c r="E370" s="1" t="s">
        <v>683</v>
      </c>
      <c r="F370" s="1" t="s">
        <v>682</v>
      </c>
      <c r="G370" s="1" t="s">
        <v>683</v>
      </c>
      <c r="H370" s="1" t="s">
        <v>692</v>
      </c>
      <c r="I370" s="5">
        <v>40000000</v>
      </c>
      <c r="J370" s="5">
        <v>0</v>
      </c>
      <c r="K370" s="5">
        <v>40000000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40000000</v>
      </c>
      <c r="R370" s="5">
        <v>0</v>
      </c>
      <c r="S370" s="5">
        <v>0</v>
      </c>
    </row>
    <row r="371" spans="1:19" hidden="1" x14ac:dyDescent="0.3">
      <c r="A371" s="1" t="s">
        <v>693</v>
      </c>
      <c r="B371" s="1" t="s">
        <v>333</v>
      </c>
      <c r="C371" s="1" t="s">
        <v>681</v>
      </c>
      <c r="D371" s="1" t="s">
        <v>682</v>
      </c>
      <c r="E371" s="1" t="s">
        <v>683</v>
      </c>
      <c r="F371" s="1" t="s">
        <v>682</v>
      </c>
      <c r="G371" s="1" t="s">
        <v>683</v>
      </c>
      <c r="H371" s="1" t="s">
        <v>694</v>
      </c>
      <c r="I371" s="5">
        <v>37000000</v>
      </c>
      <c r="J371" s="5">
        <v>0</v>
      </c>
      <c r="K371" s="5">
        <v>37000000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37000000</v>
      </c>
      <c r="R371" s="5">
        <v>0</v>
      </c>
      <c r="S371" s="5">
        <v>0</v>
      </c>
    </row>
    <row r="372" spans="1:19" hidden="1" x14ac:dyDescent="0.3">
      <c r="A372" s="1" t="s">
        <v>695</v>
      </c>
      <c r="B372" s="1" t="s">
        <v>333</v>
      </c>
      <c r="C372" s="1" t="s">
        <v>681</v>
      </c>
      <c r="D372" s="1" t="s">
        <v>682</v>
      </c>
      <c r="E372" s="1" t="s">
        <v>683</v>
      </c>
      <c r="F372" s="1" t="s">
        <v>682</v>
      </c>
      <c r="G372" s="1" t="s">
        <v>683</v>
      </c>
      <c r="H372" s="1" t="s">
        <v>696</v>
      </c>
      <c r="I372" s="5">
        <v>4200000</v>
      </c>
      <c r="J372" s="5">
        <v>0</v>
      </c>
      <c r="K372" s="5">
        <v>4200000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4200000</v>
      </c>
      <c r="R372" s="5">
        <v>0</v>
      </c>
      <c r="S372" s="5">
        <v>0</v>
      </c>
    </row>
    <row r="373" spans="1:19" hidden="1" x14ac:dyDescent="0.3">
      <c r="A373" s="1" t="s">
        <v>697</v>
      </c>
      <c r="B373" s="1" t="s">
        <v>333</v>
      </c>
      <c r="C373" s="1" t="s">
        <v>681</v>
      </c>
      <c r="D373" s="1" t="s">
        <v>682</v>
      </c>
      <c r="E373" s="1" t="s">
        <v>683</v>
      </c>
      <c r="F373" s="1" t="s">
        <v>682</v>
      </c>
      <c r="G373" s="1" t="s">
        <v>683</v>
      </c>
      <c r="H373" s="1" t="s">
        <v>97</v>
      </c>
      <c r="I373" s="5">
        <v>5150000</v>
      </c>
      <c r="J373" s="5">
        <v>0</v>
      </c>
      <c r="K373" s="5">
        <v>5150000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5150000</v>
      </c>
      <c r="R373" s="5">
        <v>0</v>
      </c>
      <c r="S373" s="5">
        <v>0</v>
      </c>
    </row>
    <row r="374" spans="1:19" hidden="1" x14ac:dyDescent="0.3">
      <c r="A374" s="1" t="s">
        <v>698</v>
      </c>
      <c r="B374" s="1" t="s">
        <v>333</v>
      </c>
      <c r="C374" s="1" t="s">
        <v>681</v>
      </c>
      <c r="D374" s="1" t="s">
        <v>682</v>
      </c>
      <c r="E374" s="1" t="s">
        <v>683</v>
      </c>
      <c r="F374" s="1" t="s">
        <v>682</v>
      </c>
      <c r="G374" s="1" t="s">
        <v>683</v>
      </c>
      <c r="H374" s="1" t="s">
        <v>101</v>
      </c>
      <c r="I374" s="5">
        <v>1800000</v>
      </c>
      <c r="J374" s="5">
        <v>-148000</v>
      </c>
      <c r="K374" s="5">
        <v>1652000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1652000</v>
      </c>
      <c r="R374" s="5">
        <v>0</v>
      </c>
      <c r="S374" s="5">
        <v>0</v>
      </c>
    </row>
    <row r="375" spans="1:19" hidden="1" x14ac:dyDescent="0.3">
      <c r="A375" s="1" t="s">
        <v>699</v>
      </c>
      <c r="B375" s="1" t="s">
        <v>333</v>
      </c>
      <c r="C375" s="1" t="s">
        <v>681</v>
      </c>
      <c r="D375" s="1" t="s">
        <v>682</v>
      </c>
      <c r="E375" s="1" t="s">
        <v>683</v>
      </c>
      <c r="F375" s="1" t="s">
        <v>682</v>
      </c>
      <c r="G375" s="1" t="s">
        <v>683</v>
      </c>
      <c r="H375" s="1" t="s">
        <v>209</v>
      </c>
      <c r="I375" s="5">
        <v>30000</v>
      </c>
      <c r="J375" s="5">
        <v>0</v>
      </c>
      <c r="K375" s="5">
        <v>30000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30000</v>
      </c>
      <c r="R375" s="5">
        <v>0</v>
      </c>
      <c r="S375" s="5">
        <v>0</v>
      </c>
    </row>
    <row r="376" spans="1:19" hidden="1" x14ac:dyDescent="0.3">
      <c r="A376" s="1" t="s">
        <v>700</v>
      </c>
      <c r="B376" s="1" t="s">
        <v>333</v>
      </c>
      <c r="C376" s="1" t="s">
        <v>681</v>
      </c>
      <c r="D376" s="1" t="s">
        <v>682</v>
      </c>
      <c r="E376" s="1" t="s">
        <v>683</v>
      </c>
      <c r="F376" s="1" t="s">
        <v>682</v>
      </c>
      <c r="G376" s="1" t="s">
        <v>683</v>
      </c>
      <c r="H376" s="1" t="s">
        <v>701</v>
      </c>
      <c r="I376" s="5">
        <v>1500000</v>
      </c>
      <c r="J376" s="5">
        <v>0</v>
      </c>
      <c r="K376" s="5">
        <v>1500000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1500000</v>
      </c>
      <c r="R376" s="5">
        <v>0</v>
      </c>
      <c r="S376" s="5">
        <v>0</v>
      </c>
    </row>
    <row r="377" spans="1:19" hidden="1" x14ac:dyDescent="0.3">
      <c r="A377" s="1" t="s">
        <v>702</v>
      </c>
      <c r="B377" s="1" t="s">
        <v>333</v>
      </c>
      <c r="C377" s="1" t="s">
        <v>681</v>
      </c>
      <c r="D377" s="1" t="s">
        <v>682</v>
      </c>
      <c r="E377" s="1" t="s">
        <v>683</v>
      </c>
      <c r="F377" s="1" t="s">
        <v>682</v>
      </c>
      <c r="G377" s="1" t="s">
        <v>683</v>
      </c>
      <c r="H377" s="1" t="s">
        <v>703</v>
      </c>
      <c r="I377" s="5">
        <v>100000</v>
      </c>
      <c r="J377" s="5">
        <v>0</v>
      </c>
      <c r="K377" s="5">
        <v>100000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100000</v>
      </c>
      <c r="R377" s="5">
        <v>0</v>
      </c>
      <c r="S377" s="5">
        <v>0</v>
      </c>
    </row>
    <row r="378" spans="1:19" hidden="1" x14ac:dyDescent="0.3">
      <c r="A378" s="1" t="s">
        <v>704</v>
      </c>
      <c r="B378" s="1" t="s">
        <v>333</v>
      </c>
      <c r="C378" s="1" t="s">
        <v>681</v>
      </c>
      <c r="D378" s="1" t="s">
        <v>682</v>
      </c>
      <c r="E378" s="1" t="s">
        <v>683</v>
      </c>
      <c r="F378" s="1" t="s">
        <v>682</v>
      </c>
      <c r="G378" s="1" t="s">
        <v>683</v>
      </c>
      <c r="H378" s="1" t="s">
        <v>409</v>
      </c>
      <c r="I378" s="5">
        <v>1500000</v>
      </c>
      <c r="J378" s="5">
        <v>0</v>
      </c>
      <c r="K378" s="5">
        <v>1500000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1500000</v>
      </c>
      <c r="R378" s="5">
        <v>0</v>
      </c>
      <c r="S378" s="5">
        <v>0</v>
      </c>
    </row>
    <row r="379" spans="1:19" hidden="1" x14ac:dyDescent="0.3">
      <c r="A379" s="1" t="s">
        <v>705</v>
      </c>
      <c r="B379" s="1" t="s">
        <v>333</v>
      </c>
      <c r="C379" s="1" t="s">
        <v>681</v>
      </c>
      <c r="D379" s="1" t="s">
        <v>682</v>
      </c>
      <c r="E379" s="1" t="s">
        <v>683</v>
      </c>
      <c r="F379" s="1" t="s">
        <v>682</v>
      </c>
      <c r="G379" s="1" t="s">
        <v>683</v>
      </c>
      <c r="H379" s="1" t="s">
        <v>706</v>
      </c>
      <c r="I379" s="5">
        <v>0</v>
      </c>
      <c r="J379" s="5">
        <v>5000000</v>
      </c>
      <c r="K379" s="5">
        <v>5000000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5000000</v>
      </c>
      <c r="R379" s="5">
        <v>0</v>
      </c>
      <c r="S379" s="5">
        <v>0</v>
      </c>
    </row>
    <row r="380" spans="1:19" hidden="1" x14ac:dyDescent="0.3">
      <c r="A380" s="1" t="s">
        <v>707</v>
      </c>
      <c r="B380" s="1" t="s">
        <v>333</v>
      </c>
      <c r="C380" s="1" t="s">
        <v>681</v>
      </c>
      <c r="D380" s="1" t="s">
        <v>682</v>
      </c>
      <c r="E380" s="1" t="s">
        <v>683</v>
      </c>
      <c r="F380" s="1" t="s">
        <v>682</v>
      </c>
      <c r="G380" s="1" t="s">
        <v>683</v>
      </c>
      <c r="H380" s="1" t="s">
        <v>708</v>
      </c>
      <c r="I380" s="5">
        <v>145000000</v>
      </c>
      <c r="J380" s="5">
        <v>0</v>
      </c>
      <c r="K380" s="5">
        <v>145000000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145000000</v>
      </c>
      <c r="R380" s="5">
        <v>0</v>
      </c>
      <c r="S380" s="5">
        <v>0</v>
      </c>
    </row>
    <row r="381" spans="1:19" hidden="1" x14ac:dyDescent="0.3">
      <c r="A381" s="1" t="s">
        <v>709</v>
      </c>
      <c r="B381" s="1" t="s">
        <v>333</v>
      </c>
      <c r="C381" s="1" t="s">
        <v>681</v>
      </c>
      <c r="D381" s="1" t="s">
        <v>682</v>
      </c>
      <c r="E381" s="1" t="s">
        <v>683</v>
      </c>
      <c r="F381" s="1" t="s">
        <v>682</v>
      </c>
      <c r="G381" s="1" t="s">
        <v>683</v>
      </c>
      <c r="H381" s="1" t="s">
        <v>127</v>
      </c>
      <c r="I381" s="5">
        <v>9650000</v>
      </c>
      <c r="J381" s="5">
        <v>0</v>
      </c>
      <c r="K381" s="5">
        <v>9650000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9650000</v>
      </c>
      <c r="R381" s="5">
        <v>0</v>
      </c>
      <c r="S381" s="5">
        <v>0</v>
      </c>
    </row>
    <row r="382" spans="1:19" hidden="1" x14ac:dyDescent="0.3">
      <c r="A382" s="1" t="s">
        <v>710</v>
      </c>
      <c r="B382" s="1" t="s">
        <v>333</v>
      </c>
      <c r="C382" s="1" t="s">
        <v>681</v>
      </c>
      <c r="D382" s="1" t="s">
        <v>682</v>
      </c>
      <c r="E382" s="1" t="s">
        <v>683</v>
      </c>
      <c r="F382" s="1" t="s">
        <v>682</v>
      </c>
      <c r="G382" s="1" t="s">
        <v>683</v>
      </c>
      <c r="H382" s="1" t="s">
        <v>711</v>
      </c>
      <c r="I382" s="5">
        <v>1400000</v>
      </c>
      <c r="J382" s="5">
        <v>0</v>
      </c>
      <c r="K382" s="5">
        <v>1400000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1400000</v>
      </c>
      <c r="R382" s="5">
        <v>0</v>
      </c>
      <c r="S382" s="5">
        <v>0</v>
      </c>
    </row>
    <row r="383" spans="1:19" hidden="1" x14ac:dyDescent="0.3">
      <c r="A383" s="1" t="s">
        <v>712</v>
      </c>
      <c r="B383" s="1" t="s">
        <v>333</v>
      </c>
      <c r="C383" s="1" t="s">
        <v>681</v>
      </c>
      <c r="D383" s="1" t="s">
        <v>682</v>
      </c>
      <c r="E383" s="1" t="s">
        <v>683</v>
      </c>
      <c r="F383" s="1" t="s">
        <v>682</v>
      </c>
      <c r="G383" s="1" t="s">
        <v>683</v>
      </c>
      <c r="H383" s="1" t="s">
        <v>129</v>
      </c>
      <c r="I383" s="5">
        <v>10000000</v>
      </c>
      <c r="J383" s="5">
        <v>0</v>
      </c>
      <c r="K383" s="5">
        <v>10000000</v>
      </c>
      <c r="L383" s="5">
        <v>3975554.03</v>
      </c>
      <c r="M383" s="5">
        <v>0</v>
      </c>
      <c r="N383" s="5">
        <v>0</v>
      </c>
      <c r="O383" s="5">
        <v>0</v>
      </c>
      <c r="P383" s="5">
        <v>0</v>
      </c>
      <c r="Q383" s="5">
        <v>10000000</v>
      </c>
      <c r="R383" s="5">
        <v>0</v>
      </c>
      <c r="S383" s="5">
        <v>0</v>
      </c>
    </row>
    <row r="384" spans="1:19" hidden="1" x14ac:dyDescent="0.3">
      <c r="A384" s="1" t="s">
        <v>716</v>
      </c>
      <c r="B384" s="1" t="s">
        <v>342</v>
      </c>
      <c r="C384" s="1" t="s">
        <v>713</v>
      </c>
      <c r="D384" s="1" t="s">
        <v>714</v>
      </c>
      <c r="E384" s="1" t="s">
        <v>715</v>
      </c>
      <c r="F384" s="1" t="s">
        <v>714</v>
      </c>
      <c r="G384" s="1" t="s">
        <v>715</v>
      </c>
      <c r="H384" s="1" t="s">
        <v>145</v>
      </c>
      <c r="I384" s="5">
        <v>14767344.140000001</v>
      </c>
      <c r="J384" s="5">
        <v>0</v>
      </c>
      <c r="K384" s="5">
        <v>14767344.140000001</v>
      </c>
      <c r="L384" s="5">
        <v>0</v>
      </c>
      <c r="M384" s="5">
        <v>0</v>
      </c>
      <c r="N384" s="5">
        <v>0</v>
      </c>
      <c r="O384" s="5">
        <v>1230612.01</v>
      </c>
      <c r="P384" s="5">
        <v>1230612.01</v>
      </c>
      <c r="Q384" s="5">
        <v>14767344.140000001</v>
      </c>
      <c r="R384" s="5">
        <v>1230612.01</v>
      </c>
      <c r="S384" s="5">
        <v>0</v>
      </c>
    </row>
    <row r="385" spans="1:19" hidden="1" x14ac:dyDescent="0.3">
      <c r="A385" s="1" t="s">
        <v>720</v>
      </c>
      <c r="B385" s="1" t="s">
        <v>354</v>
      </c>
      <c r="C385" s="1" t="s">
        <v>717</v>
      </c>
      <c r="D385" s="1" t="s">
        <v>718</v>
      </c>
      <c r="E385" s="1" t="s">
        <v>719</v>
      </c>
      <c r="F385" s="1" t="s">
        <v>718</v>
      </c>
      <c r="G385" s="1" t="s">
        <v>719</v>
      </c>
      <c r="H385" s="1" t="s">
        <v>145</v>
      </c>
      <c r="I385" s="5">
        <v>20803650</v>
      </c>
      <c r="J385" s="5">
        <v>0</v>
      </c>
      <c r="K385" s="5">
        <v>20803650</v>
      </c>
      <c r="L385" s="5">
        <v>0</v>
      </c>
      <c r="M385" s="5">
        <v>0</v>
      </c>
      <c r="N385" s="5">
        <v>1778001.05</v>
      </c>
      <c r="O385" s="5">
        <v>3557160.02</v>
      </c>
      <c r="P385" s="5">
        <v>3557160.02</v>
      </c>
      <c r="Q385" s="5">
        <v>19025648.949999999</v>
      </c>
      <c r="R385" s="5">
        <v>3557160.02</v>
      </c>
      <c r="S385" s="5">
        <v>0</v>
      </c>
    </row>
    <row r="386" spans="1:19" hidden="1" x14ac:dyDescent="0.3">
      <c r="A386" s="1" t="s">
        <v>724</v>
      </c>
      <c r="B386" s="1" t="s">
        <v>365</v>
      </c>
      <c r="C386" s="1" t="s">
        <v>721</v>
      </c>
      <c r="D386" s="1" t="s">
        <v>722</v>
      </c>
      <c r="E386" s="1" t="s">
        <v>723</v>
      </c>
      <c r="F386" s="1" t="s">
        <v>722</v>
      </c>
      <c r="G386" s="1" t="s">
        <v>723</v>
      </c>
      <c r="H386" s="1" t="s">
        <v>145</v>
      </c>
      <c r="I386" s="5">
        <v>9828000</v>
      </c>
      <c r="J386" s="5">
        <v>0</v>
      </c>
      <c r="K386" s="5">
        <v>9828000</v>
      </c>
      <c r="L386" s="5">
        <v>0</v>
      </c>
      <c r="M386" s="5">
        <v>0</v>
      </c>
      <c r="N386" s="5">
        <v>13491.39</v>
      </c>
      <c r="O386" s="5">
        <v>27334.92</v>
      </c>
      <c r="P386" s="5">
        <v>27334.92</v>
      </c>
      <c r="Q386" s="5">
        <v>9814508.6099999994</v>
      </c>
      <c r="R386" s="5">
        <v>27334.92</v>
      </c>
      <c r="S386" s="5">
        <v>0</v>
      </c>
    </row>
    <row r="387" spans="1:19" hidden="1" x14ac:dyDescent="0.3">
      <c r="A387" s="1" t="s">
        <v>728</v>
      </c>
      <c r="B387" s="1" t="s">
        <v>384</v>
      </c>
      <c r="C387" s="1" t="s">
        <v>725</v>
      </c>
      <c r="D387" s="1" t="s">
        <v>726</v>
      </c>
      <c r="E387" s="1" t="s">
        <v>727</v>
      </c>
      <c r="F387" s="1" t="s">
        <v>726</v>
      </c>
      <c r="G387" s="1" t="s">
        <v>727</v>
      </c>
      <c r="H387" s="1" t="s">
        <v>145</v>
      </c>
      <c r="I387" s="5">
        <v>7750016.75</v>
      </c>
      <c r="J387" s="5">
        <v>0</v>
      </c>
      <c r="K387" s="5">
        <v>7750016.75</v>
      </c>
      <c r="L387" s="5">
        <v>0</v>
      </c>
      <c r="M387" s="5">
        <v>0</v>
      </c>
      <c r="N387" s="5">
        <v>1819459.21</v>
      </c>
      <c r="O387" s="5">
        <v>1839619.25</v>
      </c>
      <c r="P387" s="5">
        <v>1039619.25</v>
      </c>
      <c r="Q387" s="5">
        <v>5930557.54</v>
      </c>
      <c r="R387" s="5">
        <v>1839619.25</v>
      </c>
      <c r="S387" s="5">
        <v>0</v>
      </c>
    </row>
    <row r="388" spans="1:19" hidden="1" x14ac:dyDescent="0.3">
      <c r="A388" s="1" t="s">
        <v>732</v>
      </c>
      <c r="B388" s="1" t="s">
        <v>387</v>
      </c>
      <c r="C388" s="1" t="s">
        <v>729</v>
      </c>
      <c r="D388" s="1" t="s">
        <v>730</v>
      </c>
      <c r="E388" s="1" t="s">
        <v>731</v>
      </c>
      <c r="F388" s="1" t="s">
        <v>730</v>
      </c>
      <c r="G388" s="1" t="s">
        <v>731</v>
      </c>
      <c r="H388" s="1" t="s">
        <v>145</v>
      </c>
      <c r="I388" s="5">
        <v>99750000</v>
      </c>
      <c r="J388" s="5">
        <v>0</v>
      </c>
      <c r="K388" s="5">
        <v>99750000</v>
      </c>
      <c r="L388" s="5">
        <v>0</v>
      </c>
      <c r="M388" s="5">
        <v>0</v>
      </c>
      <c r="N388" s="5">
        <v>16625000</v>
      </c>
      <c r="O388" s="5">
        <v>16625000</v>
      </c>
      <c r="P388" s="5">
        <v>16625000</v>
      </c>
      <c r="Q388" s="5">
        <v>83125000</v>
      </c>
      <c r="R388" s="5">
        <v>16625000</v>
      </c>
      <c r="S388" s="5">
        <v>0</v>
      </c>
    </row>
    <row r="389" spans="1:19" hidden="1" x14ac:dyDescent="0.3">
      <c r="A389" s="1" t="s">
        <v>735</v>
      </c>
      <c r="B389" s="1" t="s">
        <v>437</v>
      </c>
      <c r="C389" s="1" t="s">
        <v>733</v>
      </c>
      <c r="D389" s="1" t="s">
        <v>734</v>
      </c>
      <c r="E389" s="1" t="s">
        <v>733</v>
      </c>
      <c r="F389" s="1" t="s">
        <v>734</v>
      </c>
      <c r="G389" s="1" t="s">
        <v>733</v>
      </c>
      <c r="H389" s="1" t="s">
        <v>40</v>
      </c>
      <c r="I389" s="5">
        <v>0</v>
      </c>
      <c r="J389" s="5">
        <v>1500000</v>
      </c>
      <c r="K389" s="5">
        <v>1500000</v>
      </c>
      <c r="L389" s="5">
        <v>293538.03000000003</v>
      </c>
      <c r="M389" s="5">
        <v>0</v>
      </c>
      <c r="N389" s="5">
        <v>0</v>
      </c>
      <c r="O389" s="5">
        <v>0</v>
      </c>
      <c r="P389" s="5">
        <v>0</v>
      </c>
      <c r="Q389" s="5">
        <v>1500000</v>
      </c>
      <c r="R389" s="5">
        <v>0</v>
      </c>
      <c r="S389" s="5">
        <v>0</v>
      </c>
    </row>
    <row r="390" spans="1:19" hidden="1" x14ac:dyDescent="0.3">
      <c r="A390" s="1" t="s">
        <v>736</v>
      </c>
      <c r="B390" s="1" t="s">
        <v>437</v>
      </c>
      <c r="C390" s="1" t="s">
        <v>733</v>
      </c>
      <c r="D390" s="1" t="s">
        <v>734</v>
      </c>
      <c r="E390" s="1" t="s">
        <v>733</v>
      </c>
      <c r="F390" s="1" t="s">
        <v>734</v>
      </c>
      <c r="G390" s="1" t="s">
        <v>733</v>
      </c>
      <c r="H390" s="1" t="s">
        <v>198</v>
      </c>
      <c r="I390" s="5">
        <v>0</v>
      </c>
      <c r="J390" s="5">
        <v>500000</v>
      </c>
      <c r="K390" s="5">
        <v>500000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500000</v>
      </c>
      <c r="R390" s="5">
        <v>0</v>
      </c>
      <c r="S390" s="5">
        <v>0</v>
      </c>
    </row>
    <row r="391" spans="1:19" hidden="1" x14ac:dyDescent="0.3">
      <c r="A391" s="1" t="s">
        <v>740</v>
      </c>
      <c r="B391" s="1" t="s">
        <v>455</v>
      </c>
      <c r="C391" s="1" t="s">
        <v>737</v>
      </c>
      <c r="D391" s="1" t="s">
        <v>738</v>
      </c>
      <c r="E391" s="1" t="s">
        <v>739</v>
      </c>
      <c r="F391" s="1" t="s">
        <v>738</v>
      </c>
      <c r="G391" s="1" t="s">
        <v>739</v>
      </c>
      <c r="H391" s="1" t="s">
        <v>145</v>
      </c>
      <c r="I391" s="5">
        <v>0</v>
      </c>
      <c r="J391" s="5">
        <v>225000000</v>
      </c>
      <c r="K391" s="5">
        <v>225000000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225000000</v>
      </c>
      <c r="R391" s="5">
        <v>0</v>
      </c>
      <c r="S391" s="5">
        <v>0</v>
      </c>
    </row>
  </sheetData>
  <autoFilter ref="A1:S391" xr:uid="{A02EAB06-744E-4B2C-9424-EE1DDF0AC0D6}">
    <filterColumn colId="0">
      <filters>
        <filter val="53721006001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32</vt:i4>
      </vt:variant>
      <vt:variant>
        <vt:lpstr>Rangos con nombre</vt:lpstr>
      </vt:variant>
      <vt:variant>
        <vt:i4>2</vt:i4>
      </vt:variant>
    </vt:vector>
  </HeadingPairs>
  <TitlesOfParts>
    <vt:vector size="34" baseType="lpstr">
      <vt:lpstr>Hoja1</vt:lpstr>
      <vt:lpstr>Hoja4</vt:lpstr>
      <vt:lpstr>Hoja2</vt:lpstr>
      <vt:lpstr>Hoja7</vt:lpstr>
      <vt:lpstr>Hoja8</vt:lpstr>
      <vt:lpstr>Hoja9</vt:lpstr>
      <vt:lpstr>Hoja3</vt:lpstr>
      <vt:lpstr>BASE GENERAL</vt:lpstr>
      <vt:lpstr>CUBO 26-06-2026</vt:lpstr>
      <vt:lpstr>Hoja5</vt:lpstr>
      <vt:lpstr>MULTIANUAL</vt:lpstr>
      <vt:lpstr>FUENTE DE FINANCIAMIENTO</vt:lpstr>
      <vt:lpstr>CAPITULO DEL GASTO</vt:lpstr>
      <vt:lpstr>ADMINISTRATIVA</vt:lpstr>
      <vt:lpstr>OBJETO DEL GASTO</vt:lpstr>
      <vt:lpstr>TIPO GASTO</vt:lpstr>
      <vt:lpstr>ECONOMICA</vt:lpstr>
      <vt:lpstr>PROGRAMA Y PROYECTO</vt:lpstr>
      <vt:lpstr>APOYOS Y SUBSIDIOS</vt:lpstr>
      <vt:lpstr>FUNCIONAL DEL GASTO</vt:lpstr>
      <vt:lpstr>INVERSIÓN PÚBLICA</vt:lpstr>
      <vt:lpstr>DEUDA PÚBLICA</vt:lpstr>
      <vt:lpstr>PROGRAMATICA</vt:lpstr>
      <vt:lpstr>ESTADO DEL PRESUPUESTO</vt:lpstr>
      <vt:lpstr>LEY DE INGRESOS</vt:lpstr>
      <vt:lpstr>TABLA</vt:lpstr>
      <vt:lpstr>2DA</vt:lpstr>
      <vt:lpstr>15-06-2026</vt:lpstr>
      <vt:lpstr>FUNCIONAL</vt:lpstr>
      <vt:lpstr>TIPO DE GASTO</vt:lpstr>
      <vt:lpstr>ULTIMO NIVEL</vt:lpstr>
      <vt:lpstr>DESTINOS</vt:lpstr>
      <vt:lpstr>'LEY DE INGRESOS'!Área_de_impresión</vt:lpstr>
      <vt:lpstr>MULTIANUAL!Área_de_impresión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ROSALES RODRIGUEZ</dc:creator>
  <cp:lastModifiedBy>JUAN PABLO ROSALES RODRIGUEZ</cp:lastModifiedBy>
  <cp:lastPrinted>2026-06-24T23:02:47Z</cp:lastPrinted>
  <dcterms:created xsi:type="dcterms:W3CDTF">2026-06-16T15:27:54Z</dcterms:created>
  <dcterms:modified xsi:type="dcterms:W3CDTF">2026-07-13T20:07:36Z</dcterms:modified>
</cp:coreProperties>
</file>